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T:\FAD\FVD\Anotacijas\Barintiesas_darbibas_noteikumi\"/>
    </mc:Choice>
  </mc:AlternateContent>
  <xr:revisionPtr revIDLastSave="0" documentId="13_ncr:1_{A5D7FB63-24AC-42C1-A785-53530D07132E}" xr6:coauthVersionLast="47" xr6:coauthVersionMax="47" xr10:uidLastSave="{00000000-0000-0000-0000-000000000000}"/>
  <bookViews>
    <workbookView xWindow="3048" yWindow="3048" windowWidth="17280" windowHeight="8316" xr2:uid="{8E03B769-E92E-4B0F-AF61-9818F558C69B}"/>
  </bookViews>
  <sheets>
    <sheet name="Bāriņtiesa" sheetId="2" r:id="rId1"/>
    <sheet name="1tab._Darba_vietas_iekārtošana" sheetId="3" r:id="rId2"/>
  </sheets>
  <definedNames>
    <definedName name="Excel_BuiltIn__FilterDatabase_2" localSheetId="0">#REF!</definedName>
    <definedName name="Excel_BuiltIn__FilterDatabase_2">#REF!</definedName>
    <definedName name="Excel_BuiltIn__FilterDatabase_3" localSheetId="0">#REF!</definedName>
    <definedName name="Excel_BuiltIn__FilterDatabase_3">#REF!</definedName>
    <definedName name="Excel_BuiltIn_Print_Titles_2" localSheetId="0">#REF!</definedName>
    <definedName name="Excel_BuiltIn_Print_Titles_2">#REF!</definedName>
    <definedName name="Excel_BuiltIn_Print_Titles_3" localSheetId="0">#REF!</definedName>
    <definedName name="Excel_BuiltIn_Print_Titles_3">#REF!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5" i="3" l="1"/>
  <c r="G7" i="2"/>
  <c r="H7" i="2" s="1"/>
  <c r="B8" i="2"/>
  <c r="M8" i="2"/>
  <c r="H8" i="2" l="1"/>
  <c r="I7" i="2"/>
  <c r="I8" i="2" s="1"/>
  <c r="J7" i="2"/>
  <c r="J8" i="2" s="1"/>
  <c r="K7" i="2"/>
  <c r="K8" i="2" s="1"/>
  <c r="G8" i="2"/>
  <c r="D8" i="3"/>
  <c r="L7" i="2" l="1"/>
  <c r="L8" i="2" s="1"/>
  <c r="N7" i="2" l="1"/>
  <c r="N8" i="2" s="1"/>
  <c r="N9" i="2" s="1"/>
  <c r="E7" i="3"/>
  <c r="E6" i="3"/>
  <c r="E8" i="3" l="1"/>
  <c r="E9" i="3" s="1"/>
  <c r="Q8" i="2" s="1"/>
  <c r="Q9" i="2" s="1"/>
  <c r="G25" i="2" l="1"/>
  <c r="M16" i="2"/>
  <c r="M26" i="2" l="1"/>
  <c r="B26" i="2"/>
  <c r="H25" i="2"/>
  <c r="B16" i="2"/>
  <c r="G15" i="2"/>
  <c r="H15" i="2" s="1"/>
  <c r="H26" i="2" l="1"/>
  <c r="H16" i="2"/>
  <c r="I25" i="2"/>
  <c r="J25" i="2"/>
  <c r="K25" i="2"/>
  <c r="J15" i="2"/>
  <c r="I15" i="2"/>
  <c r="K15" i="2"/>
  <c r="G16" i="2"/>
  <c r="G26" i="2"/>
  <c r="L15" i="2" l="1"/>
  <c r="N15" i="2" s="1"/>
  <c r="L25" i="2"/>
  <c r="N25" i="2" s="1"/>
  <c r="J26" i="2"/>
  <c r="K26" i="2"/>
  <c r="I16" i="2"/>
  <c r="K16" i="2"/>
  <c r="I26" i="2"/>
  <c r="J16" i="2"/>
  <c r="L26" i="2" l="1"/>
  <c r="L16" i="2"/>
  <c r="N16" i="2"/>
  <c r="N17" i="2" s="1"/>
  <c r="N26" i="2" l="1"/>
  <c r="N27" i="2" s="1"/>
</calcChain>
</file>

<file path=xl/sharedStrings.xml><?xml version="1.0" encoding="utf-8"?>
<sst xmlns="http://schemas.openxmlformats.org/spreadsheetml/2006/main" count="96" uniqueCount="51">
  <si>
    <t>Amata nosaukums</t>
  </si>
  <si>
    <t>Slodžu skaits</t>
  </si>
  <si>
    <t>Saime 
(apakšsaime)</t>
  </si>
  <si>
    <t>Līmenis</t>
  </si>
  <si>
    <t>Mēnešalgu grupa</t>
  </si>
  <si>
    <t>Amata vietai plānotā mēnešalga 1 slodzei*</t>
  </si>
  <si>
    <t>Amata vietai plānotā  mēnešalga, ņemot vērā slodzes</t>
  </si>
  <si>
    <t>Prēmijas un naudas balvas 10%</t>
  </si>
  <si>
    <t>Vispārējā piemaksa 5%</t>
  </si>
  <si>
    <t>Sociālās garantijas 5%</t>
  </si>
  <si>
    <t>Valsts sociālās apdrošināšanas obligātās iemaksas, 23.59%</t>
  </si>
  <si>
    <t>9=8*10%</t>
  </si>
  <si>
    <t>10=8*5%</t>
  </si>
  <si>
    <t>11=8*5%</t>
  </si>
  <si>
    <t>12=(8+9+10+11)*23,59%</t>
  </si>
  <si>
    <t>III</t>
  </si>
  <si>
    <t>Kopā</t>
  </si>
  <si>
    <t>noapaļojot līdz pilniem euro</t>
  </si>
  <si>
    <t>Amata vietai plānotā alga, ņemot vērā slodzes, gadā</t>
  </si>
  <si>
    <t>Veselības apdrošināšanas polises</t>
  </si>
  <si>
    <t>Kopā 12 mēneši</t>
  </si>
  <si>
    <t>8=7*12 mēn.</t>
  </si>
  <si>
    <t>14=8+9+10+11+12+13</t>
  </si>
  <si>
    <t>Nosaukums</t>
  </si>
  <si>
    <t>Amata vietai plānotā alga, ņemot vērā slodzes, 12 mēnešos</t>
  </si>
  <si>
    <t>36</t>
  </si>
  <si>
    <t>KOPĀ:</t>
  </si>
  <si>
    <t>14=8+9+10+11+12</t>
  </si>
  <si>
    <t>Nr.p.k.</t>
  </si>
  <si>
    <t>daudzums kopā</t>
  </si>
  <si>
    <t>Maksimālā vērtība, EUR</t>
  </si>
  <si>
    <t>Kopā nepieciešamais finansējums (1 amata vietai), EUR</t>
  </si>
  <si>
    <t>Monitors</t>
  </si>
  <si>
    <t>Vienas darba vietas izmaksas</t>
  </si>
  <si>
    <t>Vienreizējas darba vietas iekārtošanas izmaksas</t>
  </si>
  <si>
    <t>Nepieciešamie izdevumi atlīdzībai 2027.gadā (12 mēnešiem)</t>
  </si>
  <si>
    <t>Nepieciešamie izdevumi atlīdzībai 2028.gadā (12 mēnešiem)</t>
  </si>
  <si>
    <t>Darba vietas aprīkojuma izmaksas 2026.gadā</t>
  </si>
  <si>
    <t>7</t>
  </si>
  <si>
    <t>Amata vietas darba vietas izveidošanas izmaksas 2026.gadā</t>
  </si>
  <si>
    <t>Bāriņtiesa</t>
  </si>
  <si>
    <t>Mēbeļu komplekts (galds, krēsls)</t>
  </si>
  <si>
    <t>Dators</t>
  </si>
  <si>
    <t>Bāriņtiesas loceklis</t>
  </si>
  <si>
    <t>Aprēķins papildu amata vietai bāriņtiesas loceklim</t>
  </si>
  <si>
    <t>Nepieciešamie izdevumi atlīdzībai 2026.gadā (10 mēnešiem)</t>
  </si>
  <si>
    <t>8=7*10 mēn.</t>
  </si>
  <si>
    <t>Amata vietai plānotā alga, ņemot vērā slodzes, 10 mēnešos</t>
  </si>
  <si>
    <t>* mēnešalga noteikta, atbilstoši Valsts kancelejas Vadlīnijām tiesību akta projekta sākotnējās ietekmes novērtēšanai un novērtējuma ziņojuma sagatavošanai vienotajā tiesību aktu izstrādes un saskaņošanas portālā, kas nosaka, ka jaunas amata vietas izveides gadījumā, veicot aprēķinus, izmantojama mēnešalga, kuras apmērs nedrīkst pārsniegt mēnešalgu skalas attiecīgās mēnešalgu grupas mēnešalgu intervāla viduspunktu. Informācija no Valsts kancelejas tīmekļa vietnes (https://www.mk.gov.lv/lv/dati-par-darba-samaksu-unnodarbinatajiem-valsts-parvalde); Bāzes mēnešalga 2025. gadā</t>
  </si>
  <si>
    <t>* mēnešalga noteikta, atbilstoši Valsts kancelejas Vadlīnijām tiesību akta projekta sākotnējās ietekmes novērtēšanai un novērtējuma ziņojuma sagatavošanai vienotajā tiesību aktu izstrādes un saskaņošanas portālā, kas nosaka, ka jaunas amata vietas izveides gadījumā, veicot aprēķinus, izmantojama mēnešalga, kuras apmērs nedrīkst pārsniegt mēnešalgu skalas attiecīgās mēnešalgu grupas mēnešalgu intervāla viduspunktu. Informācija no Valsts kancelejas tīmekļa vietnes (https://www.mk.gov.lv/lv/dati-par-darba-samaksu-unnodarbinatajiem-valsts-parvalde); Bāzes mēnešalga 2025. gadā.</t>
  </si>
  <si>
    <t>Kopā 10 mēneši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</si>
</sst>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charset val="186"/>
      <scheme val="minor"/>
    </font>
    <font>
      <sz val="10"/>
      <name val="Times New Roman Baltic"/>
      <charset val="186"/>
    </font>
    <font>
      <b/>
      <sz val="12"/>
      <color theme="1"/>
      <name val="Times New Roman"/>
      <family val="1"/>
      <charset val="186"/>
    </font>
    <font>
      <b/>
      <sz val="14"/>
      <color theme="1"/>
      <name val="Times New Roman"/>
      <family val="1"/>
      <charset val="186"/>
    </font>
    <font>
      <b/>
      <sz val="12"/>
      <name val="Times New Roman Baltic"/>
      <charset val="186"/>
    </font>
    <font>
      <sz val="10"/>
      <color theme="1"/>
      <name val="Arial"/>
      <family val="2"/>
      <charset val="186"/>
    </font>
    <font>
      <sz val="11"/>
      <name val="Times New Roman"/>
      <family val="1"/>
      <charset val="186"/>
    </font>
    <font>
      <sz val="10"/>
      <name val="Times New Roman"/>
      <family val="1"/>
    </font>
    <font>
      <sz val="10"/>
      <name val="Arial"/>
      <family val="2"/>
      <charset val="186"/>
    </font>
    <font>
      <b/>
      <sz val="10"/>
      <name val="Times New Roman"/>
      <family val="1"/>
      <charset val="186"/>
    </font>
    <font>
      <sz val="11"/>
      <name val="Times New Roman Baltic"/>
      <charset val="186"/>
    </font>
    <font>
      <i/>
      <sz val="8"/>
      <name val="Times New Roman"/>
      <family val="1"/>
      <charset val="186"/>
    </font>
    <font>
      <i/>
      <sz val="11"/>
      <name val="Times New Roman"/>
      <family val="1"/>
      <charset val="186"/>
    </font>
    <font>
      <b/>
      <sz val="11"/>
      <name val="Times New Roman"/>
      <family val="1"/>
      <charset val="186"/>
    </font>
    <font>
      <sz val="11"/>
      <color indexed="12"/>
      <name val="Times New Roman"/>
      <family val="1"/>
      <charset val="186"/>
    </font>
    <font>
      <i/>
      <sz val="10"/>
      <name val="Times New Roman Baltic"/>
      <charset val="186"/>
    </font>
    <font>
      <sz val="11"/>
      <color indexed="10"/>
      <name val="Calibri"/>
      <family val="2"/>
    </font>
    <font>
      <b/>
      <sz val="10"/>
      <name val="Times New Roman Baltic"/>
      <charset val="186"/>
    </font>
    <font>
      <sz val="8"/>
      <name val="Calibri"/>
      <family val="2"/>
      <charset val="186"/>
      <scheme val="minor"/>
    </font>
    <font>
      <sz val="11"/>
      <color theme="1"/>
      <name val="Times New Roman"/>
      <family val="1"/>
      <charset val="186"/>
    </font>
    <font>
      <sz val="11"/>
      <color theme="1"/>
      <name val="Calibri"/>
      <family val="2"/>
      <charset val="186"/>
      <scheme val="minor"/>
    </font>
    <font>
      <sz val="9"/>
      <color theme="1"/>
      <name val="Times New Roman"/>
      <family val="1"/>
      <charset val="186"/>
    </font>
    <font>
      <b/>
      <sz val="11"/>
      <color theme="1"/>
      <name val="Times New Roman"/>
      <family val="1"/>
      <charset val="186"/>
    </font>
    <font>
      <b/>
      <sz val="9"/>
      <color theme="1"/>
      <name val="Times New Roman"/>
      <family val="1"/>
      <charset val="186"/>
    </font>
    <font>
      <i/>
      <sz val="8"/>
      <name val="Times New Roman"/>
      <family val="1"/>
    </font>
    <font>
      <i/>
      <sz val="11"/>
      <name val="Times New Roman"/>
      <family val="1"/>
    </font>
    <font>
      <b/>
      <sz val="11"/>
      <name val="Times New Roman"/>
      <family val="1"/>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22"/>
        <bgColor indexed="64"/>
      </patternFill>
    </fill>
    <fill>
      <patternFill patternType="solid">
        <fgColor theme="9" tint="0.79998168889431442"/>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auto="1"/>
      </top>
      <bottom style="thin">
        <color auto="1"/>
      </bottom>
      <diagonal/>
    </border>
    <border>
      <left style="medium">
        <color indexed="64"/>
      </left>
      <right style="thin">
        <color auto="1"/>
      </right>
      <top style="thin">
        <color auto="1"/>
      </top>
      <bottom style="thin">
        <color auto="1"/>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xf numFmtId="0" fontId="1" fillId="0" borderId="0"/>
    <xf numFmtId="0" fontId="5" fillId="0" borderId="0"/>
    <xf numFmtId="0" fontId="8" fillId="0" borderId="0"/>
    <xf numFmtId="0" fontId="20" fillId="0" borderId="0"/>
  </cellStyleXfs>
  <cellXfs count="88">
    <xf numFmtId="0" fontId="0" fillId="0" borderId="0" xfId="0"/>
    <xf numFmtId="0" fontId="1" fillId="0" borderId="0" xfId="1"/>
    <xf numFmtId="0" fontId="2" fillId="0" borderId="0" xfId="0" applyFont="1" applyAlignment="1">
      <alignment horizontal="right"/>
    </xf>
    <xf numFmtId="0" fontId="4" fillId="0" borderId="0" xfId="1" applyFont="1" applyAlignment="1">
      <alignment vertical="center" wrapText="1"/>
    </xf>
    <xf numFmtId="0" fontId="6" fillId="0" borderId="1" xfId="2" applyFont="1" applyBorder="1" applyAlignment="1">
      <alignment horizontal="center" vertical="center" wrapText="1"/>
    </xf>
    <xf numFmtId="0" fontId="7" fillId="0" borderId="1" xfId="2" applyFont="1" applyBorder="1" applyAlignment="1">
      <alignment horizontal="center" vertical="center" wrapText="1"/>
    </xf>
    <xf numFmtId="49" fontId="7" fillId="0" borderId="1" xfId="2" applyNumberFormat="1" applyFont="1" applyBorder="1" applyAlignment="1">
      <alignment horizontal="center" vertical="center" wrapText="1"/>
    </xf>
    <xf numFmtId="0" fontId="7" fillId="0" borderId="1" xfId="3" applyFont="1" applyBorder="1" applyAlignment="1">
      <alignment horizontal="center" vertical="center" wrapText="1"/>
    </xf>
    <xf numFmtId="0" fontId="9" fillId="0" borderId="1" xfId="3" applyFont="1" applyBorder="1" applyAlignment="1">
      <alignment horizontal="center" vertical="center" wrapText="1"/>
    </xf>
    <xf numFmtId="0" fontId="10" fillId="0" borderId="1" xfId="1" applyFont="1" applyBorder="1" applyAlignment="1">
      <alignment horizontal="center" vertical="center" wrapText="1"/>
    </xf>
    <xf numFmtId="0" fontId="11" fillId="0" borderId="1" xfId="2" applyFont="1" applyBorder="1" applyAlignment="1">
      <alignment horizontal="center" vertical="center" wrapText="1"/>
    </xf>
    <xf numFmtId="3" fontId="11" fillId="2" borderId="1" xfId="2" applyNumberFormat="1" applyFont="1" applyFill="1" applyBorder="1" applyAlignment="1">
      <alignment horizontal="center" vertical="center" wrapText="1"/>
    </xf>
    <xf numFmtId="49" fontId="12" fillId="3" borderId="1" xfId="2" applyNumberFormat="1" applyFont="1" applyFill="1" applyBorder="1" applyAlignment="1">
      <alignment horizontal="center" vertical="center" wrapText="1"/>
    </xf>
    <xf numFmtId="3" fontId="12" fillId="2" borderId="1" xfId="2" applyNumberFormat="1" applyFont="1" applyFill="1" applyBorder="1" applyAlignment="1">
      <alignment horizontal="center" vertical="center" wrapText="1"/>
    </xf>
    <xf numFmtId="3" fontId="12" fillId="0" borderId="1" xfId="1" applyNumberFormat="1" applyFont="1" applyBorder="1" applyAlignment="1">
      <alignment horizontal="center" vertical="center"/>
    </xf>
    <xf numFmtId="4" fontId="1" fillId="0" borderId="0" xfId="1" applyNumberFormat="1"/>
    <xf numFmtId="49" fontId="12" fillId="0" borderId="1" xfId="2" applyNumberFormat="1" applyFont="1" applyBorder="1" applyAlignment="1">
      <alignment horizontal="center" vertical="center" wrapText="1"/>
    </xf>
    <xf numFmtId="0" fontId="12" fillId="0" borderId="1" xfId="2" applyFont="1" applyBorder="1" applyAlignment="1">
      <alignment horizontal="center" vertical="center" wrapText="1"/>
    </xf>
    <xf numFmtId="0" fontId="12" fillId="0" borderId="1" xfId="1" applyFont="1" applyBorder="1" applyAlignment="1">
      <alignment horizontal="left" vertical="top" wrapText="1"/>
    </xf>
    <xf numFmtId="3" fontId="12" fillId="0" borderId="2" xfId="2" applyNumberFormat="1" applyFont="1" applyBorder="1" applyAlignment="1">
      <alignment horizontal="center" vertical="center" wrapText="1"/>
    </xf>
    <xf numFmtId="0" fontId="13" fillId="4" borderId="1" xfId="2" applyFont="1" applyFill="1" applyBorder="1" applyAlignment="1">
      <alignment horizontal="right" vertical="center" wrapText="1"/>
    </xf>
    <xf numFmtId="3" fontId="13" fillId="4" borderId="1" xfId="2" applyNumberFormat="1" applyFont="1" applyFill="1" applyBorder="1" applyAlignment="1">
      <alignment horizontal="center" vertical="center" wrapText="1"/>
    </xf>
    <xf numFmtId="49" fontId="6" fillId="4" borderId="1" xfId="2" applyNumberFormat="1" applyFont="1" applyFill="1" applyBorder="1" applyAlignment="1">
      <alignment horizontal="center"/>
    </xf>
    <xf numFmtId="0" fontId="6" fillId="4" borderId="1" xfId="2" applyFont="1" applyFill="1" applyBorder="1" applyAlignment="1">
      <alignment horizontal="center"/>
    </xf>
    <xf numFmtId="0" fontId="14" fillId="4" borderId="1" xfId="2" applyFont="1" applyFill="1" applyBorder="1" applyAlignment="1">
      <alignment horizontal="center"/>
    </xf>
    <xf numFmtId="4" fontId="13" fillId="4" borderId="1" xfId="2" applyNumberFormat="1" applyFont="1" applyFill="1" applyBorder="1" applyAlignment="1">
      <alignment horizontal="center" vertical="center" wrapText="1"/>
    </xf>
    <xf numFmtId="0" fontId="15" fillId="0" borderId="0" xfId="1" applyFont="1"/>
    <xf numFmtId="0" fontId="15" fillId="0" borderId="0" xfId="1" applyFont="1" applyAlignment="1">
      <alignment vertical="top" wrapText="1"/>
    </xf>
    <xf numFmtId="0" fontId="16" fillId="0" borderId="0" xfId="1" applyFont="1"/>
    <xf numFmtId="4" fontId="12" fillId="0" borderId="1" xfId="1" applyNumberFormat="1" applyFont="1" applyBorder="1" applyAlignment="1">
      <alignment horizontal="center" vertical="center"/>
    </xf>
    <xf numFmtId="0" fontId="15" fillId="0" borderId="0" xfId="1" applyFont="1" applyAlignment="1">
      <alignment horizontal="left" vertical="top" wrapText="1"/>
    </xf>
    <xf numFmtId="0" fontId="19" fillId="0" borderId="0" xfId="4" applyFont="1"/>
    <xf numFmtId="0" fontId="21" fillId="0" borderId="0" xfId="0" applyFont="1" applyAlignment="1">
      <alignment horizontal="right"/>
    </xf>
    <xf numFmtId="0" fontId="19" fillId="0" borderId="1" xfId="4" applyFont="1" applyBorder="1"/>
    <xf numFmtId="0" fontId="19" fillId="0" borderId="1" xfId="4" applyFont="1" applyBorder="1" applyAlignment="1">
      <alignment horizontal="center" vertical="center"/>
    </xf>
    <xf numFmtId="4" fontId="19" fillId="3" borderId="1" xfId="4" applyNumberFormat="1" applyFont="1" applyFill="1" applyBorder="1" applyAlignment="1">
      <alignment horizontal="center"/>
    </xf>
    <xf numFmtId="4" fontId="6" fillId="3" borderId="1" xfId="4" applyNumberFormat="1" applyFont="1" applyFill="1" applyBorder="1" applyAlignment="1">
      <alignment horizontal="center"/>
    </xf>
    <xf numFmtId="4" fontId="19" fillId="5" borderId="1" xfId="4" applyNumberFormat="1" applyFont="1" applyFill="1" applyBorder="1" applyAlignment="1">
      <alignment horizontal="center"/>
    </xf>
    <xf numFmtId="0" fontId="19" fillId="0" borderId="0" xfId="0" applyFont="1"/>
    <xf numFmtId="0" fontId="22" fillId="0" borderId="3" xfId="4" applyFont="1" applyBorder="1" applyAlignment="1">
      <alignment horizontal="left" wrapText="1"/>
    </xf>
    <xf numFmtId="49" fontId="19" fillId="6" borderId="2" xfId="4" applyNumberFormat="1" applyFont="1" applyFill="1" applyBorder="1" applyAlignment="1">
      <alignment horizontal="right"/>
    </xf>
    <xf numFmtId="4" fontId="19" fillId="6" borderId="1" xfId="4" applyNumberFormat="1" applyFont="1" applyFill="1" applyBorder="1"/>
    <xf numFmtId="3" fontId="1" fillId="0" borderId="1" xfId="1" applyNumberFormat="1" applyBorder="1" applyAlignment="1">
      <alignment horizontal="center" vertical="center"/>
    </xf>
    <xf numFmtId="0" fontId="15" fillId="0" borderId="0" xfId="1" applyFont="1" applyAlignment="1">
      <alignment horizontal="center" vertical="top" wrapText="1"/>
    </xf>
    <xf numFmtId="0" fontId="2" fillId="0" borderId="0" xfId="0" applyFont="1" applyAlignment="1">
      <alignment vertical="center" wrapText="1"/>
    </xf>
    <xf numFmtId="4" fontId="13" fillId="3" borderId="0" xfId="2" applyNumberFormat="1" applyFont="1" applyFill="1" applyAlignment="1">
      <alignment horizontal="center" vertical="center" wrapText="1"/>
    </xf>
    <xf numFmtId="0" fontId="1" fillId="3" borderId="0" xfId="1" applyFill="1"/>
    <xf numFmtId="0" fontId="23" fillId="0" borderId="2" xfId="4" applyFont="1" applyBorder="1" applyAlignment="1">
      <alignment horizontal="center" wrapText="1"/>
    </xf>
    <xf numFmtId="49" fontId="19" fillId="3" borderId="2" xfId="4" applyNumberFormat="1" applyFont="1" applyFill="1" applyBorder="1" applyAlignment="1">
      <alignment horizontal="left"/>
    </xf>
    <xf numFmtId="0" fontId="19" fillId="0" borderId="2" xfId="4" applyFont="1" applyBorder="1" applyAlignment="1">
      <alignment horizontal="right"/>
    </xf>
    <xf numFmtId="0" fontId="23" fillId="0" borderId="4" xfId="4" applyFont="1" applyBorder="1" applyAlignment="1">
      <alignment horizontal="center" wrapText="1"/>
    </xf>
    <xf numFmtId="0" fontId="23" fillId="0" borderId="5" xfId="4" applyFont="1" applyBorder="1" applyAlignment="1">
      <alignment horizontal="center" wrapText="1"/>
    </xf>
    <xf numFmtId="0" fontId="23" fillId="0" borderId="7" xfId="4" applyFont="1" applyBorder="1" applyAlignment="1">
      <alignment horizontal="center" wrapText="1"/>
    </xf>
    <xf numFmtId="1" fontId="19" fillId="3" borderId="6" xfId="4" applyNumberFormat="1" applyFont="1" applyFill="1" applyBorder="1" applyAlignment="1">
      <alignment horizontal="center"/>
    </xf>
    <xf numFmtId="4" fontId="19" fillId="0" borderId="8" xfId="4" applyNumberFormat="1" applyFont="1" applyBorder="1" applyAlignment="1">
      <alignment horizontal="center"/>
    </xf>
    <xf numFmtId="0" fontId="19" fillId="0" borderId="6" xfId="4" applyFont="1" applyBorder="1" applyAlignment="1">
      <alignment horizontal="center"/>
    </xf>
    <xf numFmtId="4" fontId="19" fillId="5" borderId="8" xfId="4" applyNumberFormat="1" applyFont="1" applyFill="1" applyBorder="1" applyAlignment="1">
      <alignment horizontal="center"/>
    </xf>
    <xf numFmtId="4" fontId="19" fillId="6" borderId="8" xfId="4" applyNumberFormat="1" applyFont="1" applyFill="1" applyBorder="1" applyAlignment="1">
      <alignment horizontal="center"/>
    </xf>
    <xf numFmtId="0" fontId="19" fillId="0" borderId="6" xfId="4" applyFont="1" applyBorder="1" applyAlignment="1">
      <alignment horizontal="center" vertical="center" wrapText="1"/>
    </xf>
    <xf numFmtId="0" fontId="10" fillId="0" borderId="0" xfId="1" applyFont="1" applyFill="1" applyBorder="1" applyAlignment="1">
      <alignment horizontal="center" vertical="center" wrapText="1"/>
    </xf>
    <xf numFmtId="0" fontId="1" fillId="0" borderId="0" xfId="1" applyFill="1" applyBorder="1" applyAlignment="1">
      <alignment horizontal="center" vertical="center"/>
    </xf>
    <xf numFmtId="3" fontId="11" fillId="0" borderId="0" xfId="2" applyNumberFormat="1" applyFont="1" applyFill="1" applyBorder="1" applyAlignment="1">
      <alignment horizontal="center" vertical="center" wrapText="1"/>
    </xf>
    <xf numFmtId="0" fontId="1" fillId="0" borderId="0" xfId="1" applyFill="1" applyBorder="1"/>
    <xf numFmtId="3" fontId="1" fillId="0" borderId="0" xfId="1" applyNumberFormat="1" applyFill="1" applyBorder="1" applyAlignment="1">
      <alignment horizontal="center"/>
    </xf>
    <xf numFmtId="0" fontId="1" fillId="0" borderId="0" xfId="1" applyFill="1" applyBorder="1" applyAlignment="1">
      <alignment horizontal="center"/>
    </xf>
    <xf numFmtId="3" fontId="1" fillId="0" borderId="0" xfId="1" applyNumberFormat="1" applyFill="1" applyBorder="1"/>
    <xf numFmtId="3" fontId="1" fillId="0" borderId="0" xfId="1" applyNumberFormat="1" applyFill="1" applyBorder="1" applyAlignment="1">
      <alignment horizontal="center" vertical="center"/>
    </xf>
    <xf numFmtId="4" fontId="1" fillId="0" borderId="0" xfId="1" applyNumberFormat="1" applyFill="1" applyBorder="1" applyAlignment="1">
      <alignment horizontal="center"/>
    </xf>
    <xf numFmtId="4" fontId="1" fillId="0" borderId="0" xfId="1" applyNumberFormat="1" applyFill="1" applyBorder="1"/>
    <xf numFmtId="4" fontId="13" fillId="0" borderId="0" xfId="2" applyNumberFormat="1" applyFont="1" applyFill="1" applyBorder="1" applyAlignment="1">
      <alignment horizontal="center" vertical="center" wrapText="1"/>
    </xf>
    <xf numFmtId="0" fontId="15" fillId="0" borderId="0" xfId="1" applyFont="1" applyFill="1" applyBorder="1" applyAlignment="1">
      <alignment vertical="top" wrapText="1"/>
    </xf>
    <xf numFmtId="4" fontId="17" fillId="0" borderId="0" xfId="1" applyNumberFormat="1" applyFont="1" applyFill="1" applyBorder="1"/>
    <xf numFmtId="3" fontId="1" fillId="0" borderId="1" xfId="1" applyNumberFormat="1" applyBorder="1" applyAlignment="1">
      <alignment horizontal="center"/>
    </xf>
    <xf numFmtId="4" fontId="17" fillId="0" borderId="0" xfId="1" applyNumberFormat="1" applyFont="1" applyFill="1"/>
    <xf numFmtId="0" fontId="3" fillId="0" borderId="0" xfId="0" applyFont="1" applyAlignment="1">
      <alignment horizontal="center" vertical="center"/>
    </xf>
    <xf numFmtId="0" fontId="4" fillId="0" borderId="0" xfId="1" applyFont="1" applyAlignment="1">
      <alignment horizontal="center" vertical="center" wrapText="1"/>
    </xf>
    <xf numFmtId="0" fontId="15" fillId="0" borderId="0" xfId="1" applyFont="1" applyAlignment="1">
      <alignment horizontal="left" vertical="top" wrapText="1"/>
    </xf>
    <xf numFmtId="0" fontId="4" fillId="0" borderId="3" xfId="1" applyFont="1" applyBorder="1" applyAlignment="1">
      <alignment horizontal="center" vertical="center" wrapText="1"/>
    </xf>
    <xf numFmtId="0" fontId="4" fillId="0" borderId="0" xfId="1" applyFont="1" applyBorder="1" applyAlignment="1">
      <alignment horizontal="center" vertical="center" wrapText="1"/>
    </xf>
    <xf numFmtId="0" fontId="4" fillId="0" borderId="0" xfId="1" applyFont="1" applyFill="1" applyBorder="1" applyAlignment="1">
      <alignment horizontal="center" vertical="center" wrapText="1"/>
    </xf>
    <xf numFmtId="0" fontId="22" fillId="0" borderId="3" xfId="4" applyFont="1" applyBorder="1" applyAlignment="1">
      <alignment horizontal="left" wrapText="1"/>
    </xf>
    <xf numFmtId="0" fontId="22" fillId="0" borderId="0" xfId="4" applyFont="1" applyAlignment="1">
      <alignment horizontal="left" wrapText="1"/>
    </xf>
    <xf numFmtId="0" fontId="22" fillId="0" borderId="9" xfId="4" applyFont="1" applyBorder="1" applyAlignment="1">
      <alignment horizontal="center" wrapText="1"/>
    </xf>
    <xf numFmtId="0" fontId="22" fillId="0" borderId="10" xfId="4" applyFont="1" applyBorder="1" applyAlignment="1">
      <alignment horizontal="center" wrapText="1"/>
    </xf>
    <xf numFmtId="0" fontId="22" fillId="0" borderId="11" xfId="4" applyFont="1" applyBorder="1" applyAlignment="1">
      <alignment horizontal="center" wrapText="1"/>
    </xf>
    <xf numFmtId="3" fontId="24" fillId="2" borderId="1" xfId="2" applyNumberFormat="1" applyFont="1" applyFill="1" applyBorder="1" applyAlignment="1">
      <alignment horizontal="center" vertical="center" wrapText="1"/>
    </xf>
    <xf numFmtId="3" fontId="25" fillId="0" borderId="1" xfId="1" applyNumberFormat="1" applyFont="1" applyBorder="1" applyAlignment="1">
      <alignment horizontal="center" vertical="center"/>
    </xf>
    <xf numFmtId="4" fontId="26" fillId="4" borderId="1" xfId="2" applyNumberFormat="1" applyFont="1" applyFill="1" applyBorder="1" applyAlignment="1">
      <alignment horizontal="center" vertical="center" wrapText="1"/>
    </xf>
  </cellXfs>
  <cellStyles count="5">
    <cellStyle name="Normal" xfId="0" builtinId="0"/>
    <cellStyle name="Normal 2 2 3" xfId="2" xr:uid="{3624A8F5-25D4-47D4-A42B-CFB5970E6445}"/>
    <cellStyle name="Normal 2 3" xfId="3" xr:uid="{BD144B73-55C7-41D7-928E-B2F964B267FA}"/>
    <cellStyle name="Normal 3" xfId="1" xr:uid="{335B5672-B96E-41CF-8BD7-50EB32AF2D11}"/>
    <cellStyle name="Parasts 2" xfId="4" xr:uid="{2582B92B-9E66-4DDA-861E-91F96DF680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C9899-B480-4AE7-ACB3-B7F2BD4C62AD}">
  <sheetPr>
    <pageSetUpPr fitToPage="1"/>
  </sheetPr>
  <dimension ref="A1:S87"/>
  <sheetViews>
    <sheetView tabSelected="1" topLeftCell="E1" zoomScale="65" zoomScaleNormal="65" workbookViewId="0">
      <selection activeCell="O10" sqref="O10"/>
    </sheetView>
  </sheetViews>
  <sheetFormatPr defaultColWidth="8.88671875" defaultRowHeight="13.2" x14ac:dyDescent="0.25"/>
  <cols>
    <col min="1" max="1" width="40.5546875" style="1" customWidth="1"/>
    <col min="2" max="2" width="10.44140625" style="1" customWidth="1"/>
    <col min="3" max="3" width="11.44140625" style="1" customWidth="1"/>
    <col min="4" max="4" width="10.109375" style="1" customWidth="1"/>
    <col min="5" max="5" width="13.88671875" style="1" customWidth="1"/>
    <col min="6" max="7" width="12" style="1" customWidth="1"/>
    <col min="8" max="11" width="13.44140625" style="1" customWidth="1"/>
    <col min="12" max="13" width="15.109375" style="1" customWidth="1"/>
    <col min="14" max="15" width="13.44140625" style="1" customWidth="1"/>
    <col min="16" max="16" width="13.109375" style="1" customWidth="1"/>
    <col min="17" max="17" width="13.88671875" style="1" customWidth="1"/>
    <col min="18" max="18" width="15.5546875" style="1" customWidth="1"/>
    <col min="19" max="19" width="10.88671875" style="1" customWidth="1"/>
    <col min="20" max="16384" width="8.88671875" style="1"/>
  </cols>
  <sheetData>
    <row r="1" spans="1:19" ht="15.6" x14ac:dyDescent="0.3">
      <c r="A1"/>
      <c r="B1"/>
      <c r="C1"/>
      <c r="D1"/>
      <c r="E1"/>
      <c r="F1"/>
      <c r="G1"/>
      <c r="H1"/>
      <c r="I1"/>
      <c r="J1"/>
      <c r="K1"/>
      <c r="L1"/>
      <c r="M1"/>
      <c r="N1"/>
      <c r="O1"/>
      <c r="R1" s="2"/>
    </row>
    <row r="2" spans="1:19" ht="25.5" customHeight="1" x14ac:dyDescent="0.25">
      <c r="A2" s="74" t="s">
        <v>44</v>
      </c>
      <c r="B2" s="74"/>
      <c r="C2" s="74"/>
      <c r="D2" s="74"/>
      <c r="E2" s="74"/>
      <c r="F2" s="74"/>
      <c r="G2" s="74"/>
      <c r="H2" s="74"/>
      <c r="I2" s="74"/>
      <c r="J2" s="74"/>
      <c r="K2" s="74"/>
      <c r="L2" s="74"/>
      <c r="M2" s="74"/>
      <c r="N2" s="74"/>
      <c r="O2" s="74"/>
      <c r="P2" s="74"/>
      <c r="Q2" s="74"/>
      <c r="R2" s="74"/>
    </row>
    <row r="3" spans="1:19" ht="47.4" customHeight="1" x14ac:dyDescent="0.3">
      <c r="A3" s="75" t="s">
        <v>45</v>
      </c>
      <c r="B3" s="75"/>
      <c r="C3" s="75"/>
      <c r="D3" s="75"/>
      <c r="E3" s="75"/>
      <c r="F3" s="75"/>
      <c r="G3" s="75"/>
      <c r="H3" s="75"/>
      <c r="I3" s="75"/>
      <c r="J3" s="75"/>
      <c r="K3" s="75"/>
      <c r="L3" s="75"/>
      <c r="M3" s="75"/>
      <c r="N3" s="75"/>
      <c r="O3" s="3"/>
      <c r="P3"/>
      <c r="Q3" s="75"/>
      <c r="R3" s="75"/>
    </row>
    <row r="4" spans="1:19" ht="41.1" customHeight="1" x14ac:dyDescent="0.3">
      <c r="A4"/>
      <c r="B4"/>
      <c r="C4"/>
      <c r="D4"/>
      <c r="E4"/>
      <c r="F4"/>
      <c r="G4"/>
      <c r="H4"/>
      <c r="I4"/>
      <c r="J4"/>
      <c r="K4"/>
      <c r="L4"/>
      <c r="M4"/>
      <c r="N4"/>
      <c r="O4"/>
      <c r="P4"/>
      <c r="Q4" s="77" t="s">
        <v>39</v>
      </c>
      <c r="R4" s="78"/>
      <c r="S4" s="78"/>
    </row>
    <row r="5" spans="1:19" ht="66" x14ac:dyDescent="0.25">
      <c r="A5" s="4" t="s">
        <v>0</v>
      </c>
      <c r="B5" s="5" t="s">
        <v>1</v>
      </c>
      <c r="C5" s="6" t="s">
        <v>2</v>
      </c>
      <c r="D5" s="5" t="s">
        <v>3</v>
      </c>
      <c r="E5" s="5" t="s">
        <v>4</v>
      </c>
      <c r="F5" s="7" t="s">
        <v>5</v>
      </c>
      <c r="G5" s="7" t="s">
        <v>6</v>
      </c>
      <c r="H5" s="7" t="s">
        <v>47</v>
      </c>
      <c r="I5" s="7" t="s">
        <v>7</v>
      </c>
      <c r="J5" s="7" t="s">
        <v>8</v>
      </c>
      <c r="K5" s="7" t="s">
        <v>9</v>
      </c>
      <c r="L5" s="7" t="s">
        <v>10</v>
      </c>
      <c r="M5" s="7" t="s">
        <v>19</v>
      </c>
      <c r="N5" s="8" t="s">
        <v>50</v>
      </c>
      <c r="Q5" s="9" t="s">
        <v>34</v>
      </c>
      <c r="R5" s="59"/>
      <c r="S5" s="60"/>
    </row>
    <row r="6" spans="1:19" ht="27.75" customHeight="1" x14ac:dyDescent="0.25">
      <c r="A6" s="10">
        <v>1</v>
      </c>
      <c r="B6" s="10">
        <v>2</v>
      </c>
      <c r="C6" s="10">
        <v>3</v>
      </c>
      <c r="D6" s="10">
        <v>4</v>
      </c>
      <c r="E6" s="10">
        <v>5</v>
      </c>
      <c r="F6" s="11">
        <v>6</v>
      </c>
      <c r="G6" s="11">
        <v>7</v>
      </c>
      <c r="H6" s="11" t="s">
        <v>46</v>
      </c>
      <c r="I6" s="85" t="s">
        <v>11</v>
      </c>
      <c r="J6" s="85" t="s">
        <v>12</v>
      </c>
      <c r="K6" s="85" t="s">
        <v>13</v>
      </c>
      <c r="L6" s="11" t="s">
        <v>14</v>
      </c>
      <c r="M6" s="11">
        <v>13</v>
      </c>
      <c r="N6" s="11" t="s">
        <v>27</v>
      </c>
      <c r="Q6" s="11">
        <v>15</v>
      </c>
      <c r="R6" s="61"/>
      <c r="S6" s="62"/>
    </row>
    <row r="7" spans="1:19" ht="17.25" customHeight="1" x14ac:dyDescent="0.25">
      <c r="A7" s="18" t="s">
        <v>43</v>
      </c>
      <c r="B7" s="4">
        <v>1</v>
      </c>
      <c r="C7" s="16" t="s">
        <v>38</v>
      </c>
      <c r="D7" s="17" t="s">
        <v>15</v>
      </c>
      <c r="E7" s="17">
        <v>9</v>
      </c>
      <c r="F7" s="19">
        <v>1797</v>
      </c>
      <c r="G7" s="13">
        <f t="shared" ref="G7" si="0">F7*B7</f>
        <v>1797</v>
      </c>
      <c r="H7" s="14">
        <f>G7*10</f>
        <v>17970</v>
      </c>
      <c r="I7" s="86">
        <f>H7*0.1</f>
        <v>1797</v>
      </c>
      <c r="J7" s="86">
        <f>H7*0.05</f>
        <v>898.5</v>
      </c>
      <c r="K7" s="86">
        <f>H7*0.05</f>
        <v>898.5</v>
      </c>
      <c r="L7" s="14">
        <f t="shared" ref="L7" si="1">(H7+I7+J7+K7)*23.59%</f>
        <v>5086.9476000000004</v>
      </c>
      <c r="M7" s="29">
        <v>426</v>
      </c>
      <c r="N7" s="14">
        <f>H7+I7+J7+K7+L7+M7</f>
        <v>27076.9476</v>
      </c>
      <c r="P7" s="15"/>
      <c r="Q7" s="72"/>
      <c r="R7" s="64"/>
      <c r="S7" s="65"/>
    </row>
    <row r="8" spans="1:19" ht="13.8" x14ac:dyDescent="0.25">
      <c r="A8" s="20" t="s">
        <v>16</v>
      </c>
      <c r="B8" s="21">
        <f>SUM(B7:B7)</f>
        <v>1</v>
      </c>
      <c r="C8" s="22"/>
      <c r="D8" s="23"/>
      <c r="E8" s="24"/>
      <c r="F8" s="25"/>
      <c r="G8" s="25">
        <f t="shared" ref="G8:N8" si="2">SUM(G7:G7)</f>
        <v>1797</v>
      </c>
      <c r="H8" s="25">
        <f t="shared" si="2"/>
        <v>17970</v>
      </c>
      <c r="I8" s="87">
        <f t="shared" si="2"/>
        <v>1797</v>
      </c>
      <c r="J8" s="87">
        <f t="shared" si="2"/>
        <v>898.5</v>
      </c>
      <c r="K8" s="87">
        <f t="shared" si="2"/>
        <v>898.5</v>
      </c>
      <c r="L8" s="25">
        <f t="shared" si="2"/>
        <v>5086.9476000000004</v>
      </c>
      <c r="M8" s="25">
        <f t="shared" si="2"/>
        <v>426</v>
      </c>
      <c r="N8" s="25">
        <f t="shared" si="2"/>
        <v>27076.9476</v>
      </c>
      <c r="Q8" s="42">
        <f>'1tab._Darba_vietas_iekārtošana'!E9</f>
        <v>1950</v>
      </c>
      <c r="R8" s="67"/>
      <c r="S8" s="68"/>
    </row>
    <row r="9" spans="1:19" ht="13.8" x14ac:dyDescent="0.25">
      <c r="H9" s="26" t="s">
        <v>17</v>
      </c>
      <c r="I9" s="26"/>
      <c r="J9" s="26"/>
      <c r="K9" s="26"/>
      <c r="L9" s="26"/>
      <c r="M9" s="26"/>
      <c r="N9" s="25">
        <f>ROUNDUP(N8,0)</f>
        <v>27077</v>
      </c>
      <c r="P9" s="15"/>
      <c r="Q9" s="25">
        <f>SUM(Q7:Q8)</f>
        <v>1950</v>
      </c>
      <c r="R9" s="69"/>
      <c r="S9" s="69"/>
    </row>
    <row r="10" spans="1:19" ht="40.5" customHeight="1" x14ac:dyDescent="0.25">
      <c r="A10" s="76" t="s">
        <v>49</v>
      </c>
      <c r="B10" s="76"/>
      <c r="C10" s="76"/>
      <c r="D10" s="76"/>
      <c r="E10" s="76"/>
      <c r="F10" s="76"/>
      <c r="G10" s="76"/>
      <c r="H10" s="76"/>
      <c r="I10" s="76"/>
      <c r="J10" s="76"/>
      <c r="K10" s="76"/>
      <c r="L10" s="76"/>
      <c r="M10" s="76"/>
      <c r="N10" s="76"/>
      <c r="O10" s="27"/>
      <c r="P10" s="27"/>
      <c r="Q10" s="27"/>
      <c r="R10" s="62"/>
      <c r="S10" s="71"/>
    </row>
    <row r="11" spans="1:19" ht="47.4" customHeight="1" x14ac:dyDescent="0.3">
      <c r="A11" s="75" t="s">
        <v>35</v>
      </c>
      <c r="B11" s="75"/>
      <c r="C11" s="75"/>
      <c r="D11" s="75"/>
      <c r="E11" s="75"/>
      <c r="F11" s="75"/>
      <c r="G11" s="75"/>
      <c r="H11" s="75"/>
      <c r="I11" s="75"/>
      <c r="J11" s="75"/>
      <c r="K11" s="75"/>
      <c r="L11" s="75"/>
      <c r="M11" s="75"/>
      <c r="N11" s="75"/>
      <c r="O11" s="3"/>
      <c r="P11"/>
      <c r="Q11" s="75"/>
      <c r="R11" s="75"/>
    </row>
    <row r="12" spans="1:19" ht="41.1" customHeight="1" x14ac:dyDescent="0.3">
      <c r="A12"/>
      <c r="B12"/>
      <c r="C12"/>
      <c r="D12"/>
      <c r="E12"/>
      <c r="F12"/>
      <c r="G12"/>
      <c r="H12"/>
      <c r="I12"/>
      <c r="J12"/>
      <c r="K12"/>
      <c r="L12"/>
      <c r="M12"/>
      <c r="N12"/>
      <c r="O12"/>
      <c r="P12"/>
      <c r="Q12" s="78"/>
      <c r="R12" s="78"/>
      <c r="S12" s="78"/>
    </row>
    <row r="13" spans="1:19" ht="66" x14ac:dyDescent="0.25">
      <c r="A13" s="4" t="s">
        <v>0</v>
      </c>
      <c r="B13" s="5" t="s">
        <v>1</v>
      </c>
      <c r="C13" s="6" t="s">
        <v>2</v>
      </c>
      <c r="D13" s="5" t="s">
        <v>3</v>
      </c>
      <c r="E13" s="5" t="s">
        <v>4</v>
      </c>
      <c r="F13" s="7" t="s">
        <v>5</v>
      </c>
      <c r="G13" s="7" t="s">
        <v>6</v>
      </c>
      <c r="H13" s="7" t="s">
        <v>24</v>
      </c>
      <c r="I13" s="7" t="s">
        <v>7</v>
      </c>
      <c r="J13" s="7" t="s">
        <v>8</v>
      </c>
      <c r="K13" s="7" t="s">
        <v>9</v>
      </c>
      <c r="L13" s="7" t="s">
        <v>10</v>
      </c>
      <c r="M13" s="7" t="s">
        <v>19</v>
      </c>
      <c r="N13" s="8" t="s">
        <v>20</v>
      </c>
      <c r="Q13" s="59"/>
      <c r="R13" s="59"/>
      <c r="S13" s="60"/>
    </row>
    <row r="14" spans="1:19" ht="27.75" customHeight="1" x14ac:dyDescent="0.25">
      <c r="A14" s="10">
        <v>1</v>
      </c>
      <c r="B14" s="10">
        <v>2</v>
      </c>
      <c r="C14" s="10">
        <v>3</v>
      </c>
      <c r="D14" s="10">
        <v>4</v>
      </c>
      <c r="E14" s="10">
        <v>5</v>
      </c>
      <c r="F14" s="11">
        <v>6</v>
      </c>
      <c r="G14" s="11">
        <v>7</v>
      </c>
      <c r="H14" s="11" t="s">
        <v>21</v>
      </c>
      <c r="I14" s="11" t="s">
        <v>11</v>
      </c>
      <c r="J14" s="11" t="s">
        <v>12</v>
      </c>
      <c r="K14" s="11" t="s">
        <v>13</v>
      </c>
      <c r="L14" s="11" t="s">
        <v>14</v>
      </c>
      <c r="M14" s="11">
        <v>13</v>
      </c>
      <c r="N14" s="11" t="s">
        <v>27</v>
      </c>
      <c r="Q14" s="61"/>
      <c r="R14" s="61"/>
      <c r="S14" s="62"/>
    </row>
    <row r="15" spans="1:19" ht="17.25" customHeight="1" x14ac:dyDescent="0.25">
      <c r="A15" s="18" t="s">
        <v>43</v>
      </c>
      <c r="B15" s="4">
        <v>1</v>
      </c>
      <c r="C15" s="16" t="s">
        <v>25</v>
      </c>
      <c r="D15" s="17" t="s">
        <v>15</v>
      </c>
      <c r="E15" s="17">
        <v>9</v>
      </c>
      <c r="F15" s="19">
        <v>1797</v>
      </c>
      <c r="G15" s="13">
        <f t="shared" ref="G15" si="3">F15*B15</f>
        <v>1797</v>
      </c>
      <c r="H15" s="14">
        <f>G15*12</f>
        <v>21564</v>
      </c>
      <c r="I15" s="14">
        <f>H15*10%</f>
        <v>2156.4</v>
      </c>
      <c r="J15" s="14">
        <f>H15*5%</f>
        <v>1078.2</v>
      </c>
      <c r="K15" s="14">
        <f>H15*5%</f>
        <v>1078.2</v>
      </c>
      <c r="L15" s="14">
        <f t="shared" ref="L15" si="4">(H15+I15+J15+K15)*23.59%</f>
        <v>6104.3371200000011</v>
      </c>
      <c r="M15" s="29">
        <v>426</v>
      </c>
      <c r="N15" s="14">
        <f>H15+I15+J15+K15+L15+M15</f>
        <v>32407.137120000003</v>
      </c>
      <c r="P15" s="15"/>
      <c r="Q15" s="63"/>
      <c r="R15" s="64"/>
      <c r="S15" s="65"/>
    </row>
    <row r="16" spans="1:19" ht="13.8" x14ac:dyDescent="0.25">
      <c r="A16" s="20" t="s">
        <v>16</v>
      </c>
      <c r="B16" s="21">
        <f>SUM(B15:B15)</f>
        <v>1</v>
      </c>
      <c r="C16" s="22"/>
      <c r="D16" s="23"/>
      <c r="E16" s="24"/>
      <c r="F16" s="25"/>
      <c r="G16" s="25">
        <f t="shared" ref="G16:N16" si="5">SUM(G15:G15)</f>
        <v>1797</v>
      </c>
      <c r="H16" s="25">
        <f t="shared" si="5"/>
        <v>21564</v>
      </c>
      <c r="I16" s="25">
        <f t="shared" si="5"/>
        <v>2156.4</v>
      </c>
      <c r="J16" s="25">
        <f t="shared" si="5"/>
        <v>1078.2</v>
      </c>
      <c r="K16" s="25">
        <f t="shared" si="5"/>
        <v>1078.2</v>
      </c>
      <c r="L16" s="25">
        <f t="shared" si="5"/>
        <v>6104.3371200000011</v>
      </c>
      <c r="M16" s="25">
        <f t="shared" si="5"/>
        <v>426</v>
      </c>
      <c r="N16" s="25">
        <f t="shared" si="5"/>
        <v>32407.137120000003</v>
      </c>
      <c r="Q16" s="66"/>
      <c r="R16" s="67"/>
      <c r="S16" s="68"/>
    </row>
    <row r="17" spans="1:19" ht="13.8" x14ac:dyDescent="0.25">
      <c r="H17" s="26" t="s">
        <v>17</v>
      </c>
      <c r="I17" s="26"/>
      <c r="J17" s="26"/>
      <c r="K17" s="26"/>
      <c r="L17" s="26"/>
      <c r="M17" s="26"/>
      <c r="N17" s="25">
        <f>ROUNDUP(N16,0)</f>
        <v>32408</v>
      </c>
      <c r="P17" s="15"/>
      <c r="Q17" s="69"/>
      <c r="R17" s="69"/>
      <c r="S17" s="69"/>
    </row>
    <row r="18" spans="1:19" ht="40.5" customHeight="1" x14ac:dyDescent="0.25">
      <c r="A18" s="76" t="s">
        <v>48</v>
      </c>
      <c r="B18" s="76"/>
      <c r="C18" s="76"/>
      <c r="D18" s="76"/>
      <c r="E18" s="76"/>
      <c r="F18" s="76"/>
      <c r="G18" s="76"/>
      <c r="H18" s="76"/>
      <c r="I18" s="76"/>
      <c r="J18" s="76"/>
      <c r="K18" s="76"/>
      <c r="L18" s="76"/>
      <c r="M18" s="76"/>
      <c r="N18" s="76"/>
      <c r="O18" s="27"/>
      <c r="P18" s="27"/>
      <c r="Q18" s="70"/>
      <c r="R18" s="70"/>
      <c r="S18" s="71"/>
    </row>
    <row r="19" spans="1:19" ht="14.4" x14ac:dyDescent="0.3">
      <c r="A19"/>
      <c r="O19" s="43"/>
      <c r="P19" s="27"/>
    </row>
    <row r="20" spans="1:19" ht="14.4" x14ac:dyDescent="0.3">
      <c r="A20"/>
      <c r="O20" s="43"/>
      <c r="P20" s="27"/>
    </row>
    <row r="21" spans="1:19" ht="15.6" customHeight="1" x14ac:dyDescent="0.25">
      <c r="A21" s="75" t="s">
        <v>36</v>
      </c>
      <c r="B21" s="75"/>
      <c r="C21" s="75"/>
      <c r="D21" s="75"/>
      <c r="E21" s="75"/>
      <c r="F21" s="75"/>
      <c r="G21" s="75"/>
      <c r="H21" s="75"/>
      <c r="I21" s="75"/>
      <c r="J21" s="75"/>
      <c r="K21" s="75"/>
      <c r="L21" s="75"/>
      <c r="M21" s="75"/>
      <c r="N21" s="75"/>
      <c r="O21" s="44"/>
      <c r="P21" s="44"/>
      <c r="Q21" s="44"/>
      <c r="R21" s="44"/>
    </row>
    <row r="22" spans="1:19" ht="40.950000000000003" customHeight="1" x14ac:dyDescent="0.3">
      <c r="A22"/>
      <c r="P22" s="28"/>
      <c r="Q22" s="79"/>
      <c r="R22" s="79"/>
      <c r="S22" s="79"/>
    </row>
    <row r="23" spans="1:19" ht="66" x14ac:dyDescent="0.3">
      <c r="A23" s="4" t="s">
        <v>0</v>
      </c>
      <c r="B23" s="5" t="s">
        <v>1</v>
      </c>
      <c r="C23" s="6" t="s">
        <v>2</v>
      </c>
      <c r="D23" s="5" t="s">
        <v>3</v>
      </c>
      <c r="E23" s="5" t="s">
        <v>4</v>
      </c>
      <c r="F23" s="7" t="s">
        <v>5</v>
      </c>
      <c r="G23" s="7" t="s">
        <v>6</v>
      </c>
      <c r="H23" s="7" t="s">
        <v>18</v>
      </c>
      <c r="I23" s="7" t="s">
        <v>7</v>
      </c>
      <c r="J23" s="7" t="s">
        <v>8</v>
      </c>
      <c r="K23" s="7" t="s">
        <v>9</v>
      </c>
      <c r="L23" s="7" t="s">
        <v>10</v>
      </c>
      <c r="M23" s="7" t="s">
        <v>19</v>
      </c>
      <c r="N23" s="8" t="s">
        <v>20</v>
      </c>
      <c r="P23"/>
      <c r="Q23" s="59"/>
      <c r="R23" s="59"/>
      <c r="S23" s="60"/>
    </row>
    <row r="24" spans="1:19" ht="27.75" customHeight="1" x14ac:dyDescent="0.3">
      <c r="A24" s="10">
        <v>1</v>
      </c>
      <c r="B24" s="10">
        <v>2</v>
      </c>
      <c r="C24" s="10">
        <v>3</v>
      </c>
      <c r="D24" s="10">
        <v>4</v>
      </c>
      <c r="E24" s="10">
        <v>5</v>
      </c>
      <c r="F24" s="11">
        <v>6</v>
      </c>
      <c r="G24" s="11">
        <v>7</v>
      </c>
      <c r="H24" s="11" t="s">
        <v>21</v>
      </c>
      <c r="I24" s="11" t="s">
        <v>11</v>
      </c>
      <c r="J24" s="11" t="s">
        <v>12</v>
      </c>
      <c r="K24" s="11" t="s">
        <v>13</v>
      </c>
      <c r="L24" s="11" t="s">
        <v>14</v>
      </c>
      <c r="M24" s="11">
        <v>13</v>
      </c>
      <c r="N24" s="11" t="s">
        <v>22</v>
      </c>
      <c r="P24"/>
      <c r="Q24" s="61"/>
      <c r="R24" s="61"/>
      <c r="S24" s="62"/>
    </row>
    <row r="25" spans="1:19" ht="17.25" customHeight="1" x14ac:dyDescent="0.3">
      <c r="A25" s="18" t="s">
        <v>43</v>
      </c>
      <c r="B25" s="4">
        <v>1</v>
      </c>
      <c r="C25" s="12" t="s">
        <v>25</v>
      </c>
      <c r="D25" s="17" t="s">
        <v>15</v>
      </c>
      <c r="E25" s="17">
        <v>9</v>
      </c>
      <c r="F25" s="19">
        <v>1797</v>
      </c>
      <c r="G25" s="13">
        <f>F25*B25</f>
        <v>1797</v>
      </c>
      <c r="H25" s="14">
        <f>G25*12</f>
        <v>21564</v>
      </c>
      <c r="I25" s="14">
        <f>H25*10%</f>
        <v>2156.4</v>
      </c>
      <c r="J25" s="14">
        <f>H25*5%</f>
        <v>1078.2</v>
      </c>
      <c r="K25" s="14">
        <f>H25*5%</f>
        <v>1078.2</v>
      </c>
      <c r="L25" s="14">
        <f>(H25+I25+J25+K25)*23.59%</f>
        <v>6104.3371200000011</v>
      </c>
      <c r="M25" s="29">
        <v>426</v>
      </c>
      <c r="N25" s="14">
        <f>H25+I25+J25+K25+L25+M25</f>
        <v>32407.137120000003</v>
      </c>
      <c r="P25"/>
      <c r="Q25" s="63"/>
      <c r="R25" s="64"/>
      <c r="S25" s="65"/>
    </row>
    <row r="26" spans="1:19" ht="17.25" customHeight="1" x14ac:dyDescent="0.3">
      <c r="A26" s="20" t="s">
        <v>16</v>
      </c>
      <c r="B26" s="21">
        <f>SUM(B25:B25)</f>
        <v>1</v>
      </c>
      <c r="C26" s="22"/>
      <c r="D26" s="23"/>
      <c r="E26" s="24"/>
      <c r="F26" s="24"/>
      <c r="G26" s="25">
        <f t="shared" ref="G26:N26" si="6">SUM(G25:G25)</f>
        <v>1797</v>
      </c>
      <c r="H26" s="25">
        <f t="shared" si="6"/>
        <v>21564</v>
      </c>
      <c r="I26" s="25">
        <f t="shared" si="6"/>
        <v>2156.4</v>
      </c>
      <c r="J26" s="25">
        <f t="shared" si="6"/>
        <v>1078.2</v>
      </c>
      <c r="K26" s="25">
        <f t="shared" si="6"/>
        <v>1078.2</v>
      </c>
      <c r="L26" s="25">
        <f t="shared" si="6"/>
        <v>6104.3371200000011</v>
      </c>
      <c r="M26" s="25">
        <f t="shared" si="6"/>
        <v>426</v>
      </c>
      <c r="N26" s="25">
        <f t="shared" si="6"/>
        <v>32407.137120000003</v>
      </c>
      <c r="P26"/>
      <c r="Q26" s="66"/>
      <c r="R26" s="67"/>
      <c r="S26" s="68"/>
    </row>
    <row r="27" spans="1:19" ht="14.4" x14ac:dyDescent="0.3">
      <c r="L27" s="26" t="s">
        <v>17</v>
      </c>
      <c r="N27" s="25">
        <f>ROUNDUP(N26,0)</f>
        <v>32408</v>
      </c>
      <c r="P27"/>
      <c r="Q27" s="69"/>
      <c r="R27" s="69"/>
      <c r="S27" s="69"/>
    </row>
    <row r="28" spans="1:19" ht="44.1" customHeight="1" x14ac:dyDescent="0.25">
      <c r="A28" s="76" t="s">
        <v>48</v>
      </c>
      <c r="B28" s="76"/>
      <c r="C28" s="76"/>
      <c r="D28" s="76"/>
      <c r="E28" s="76"/>
      <c r="F28" s="76"/>
      <c r="G28" s="76"/>
      <c r="H28" s="76"/>
      <c r="I28" s="76"/>
      <c r="J28" s="76"/>
      <c r="K28" s="76"/>
      <c r="L28" s="76"/>
      <c r="M28" s="76"/>
      <c r="N28" s="76"/>
      <c r="O28" s="76"/>
      <c r="P28" s="27"/>
      <c r="Q28" s="27"/>
      <c r="R28" s="27"/>
      <c r="S28" s="73"/>
    </row>
    <row r="29" spans="1:19" ht="14.4" x14ac:dyDescent="0.3">
      <c r="A29"/>
      <c r="M29" s="45"/>
      <c r="N29" s="45"/>
      <c r="O29" s="45"/>
      <c r="P29" s="45"/>
      <c r="Q29" s="45"/>
      <c r="R29" s="45"/>
      <c r="S29" s="46"/>
    </row>
    <row r="30" spans="1:19" x14ac:dyDescent="0.25">
      <c r="A30" s="30"/>
      <c r="B30" s="30"/>
      <c r="C30" s="30"/>
      <c r="D30" s="30"/>
      <c r="E30" s="30"/>
      <c r="F30" s="30"/>
      <c r="G30" s="30"/>
      <c r="H30" s="30"/>
      <c r="I30" s="30"/>
      <c r="J30" s="30"/>
      <c r="K30" s="30"/>
      <c r="L30" s="30"/>
      <c r="M30" s="30"/>
      <c r="N30" s="30"/>
      <c r="O30" s="30"/>
      <c r="P30" s="30"/>
      <c r="Q30" s="30"/>
      <c r="R30" s="30"/>
    </row>
    <row r="31" spans="1:19" x14ac:dyDescent="0.25">
      <c r="A31" s="30"/>
      <c r="B31" s="30"/>
      <c r="C31" s="30"/>
      <c r="D31" s="30"/>
      <c r="E31" s="30"/>
      <c r="F31" s="30"/>
      <c r="G31" s="30"/>
      <c r="H31" s="30"/>
      <c r="I31" s="30"/>
      <c r="J31" s="30"/>
      <c r="K31" s="30"/>
      <c r="L31" s="30"/>
      <c r="M31" s="30"/>
      <c r="N31" s="30"/>
      <c r="O31" s="30"/>
      <c r="P31" s="30"/>
      <c r="Q31" s="30"/>
      <c r="R31" s="30"/>
    </row>
    <row r="32" spans="1:19" x14ac:dyDescent="0.25">
      <c r="A32" s="30"/>
      <c r="B32" s="30"/>
      <c r="C32" s="30"/>
      <c r="D32" s="30"/>
      <c r="E32" s="30"/>
      <c r="F32" s="30"/>
      <c r="G32" s="30"/>
      <c r="H32" s="30"/>
      <c r="I32" s="30"/>
      <c r="J32" s="30"/>
      <c r="K32" s="30"/>
      <c r="L32" s="30"/>
      <c r="M32" s="30"/>
      <c r="N32" s="30"/>
      <c r="O32" s="30"/>
      <c r="P32" s="30"/>
      <c r="Q32" s="30"/>
      <c r="R32" s="30"/>
    </row>
    <row r="33" spans="1:18" x14ac:dyDescent="0.25">
      <c r="A33" s="30"/>
      <c r="B33" s="30"/>
      <c r="C33" s="30"/>
      <c r="D33" s="30"/>
      <c r="E33" s="30"/>
      <c r="F33" s="30"/>
      <c r="G33" s="30"/>
      <c r="H33" s="30"/>
      <c r="I33" s="30"/>
      <c r="J33" s="30"/>
      <c r="K33" s="30"/>
      <c r="L33" s="30"/>
      <c r="M33" s="30"/>
      <c r="N33" s="30"/>
      <c r="O33" s="30"/>
      <c r="P33" s="30"/>
      <c r="Q33" s="30"/>
      <c r="R33" s="30"/>
    </row>
    <row r="34" spans="1:18" x14ac:dyDescent="0.25">
      <c r="A34" s="30"/>
      <c r="B34" s="30"/>
      <c r="C34" s="30"/>
      <c r="D34" s="30"/>
      <c r="E34" s="30"/>
      <c r="F34" s="30"/>
      <c r="G34" s="30"/>
      <c r="H34" s="30"/>
      <c r="I34" s="30"/>
      <c r="J34" s="30"/>
      <c r="K34" s="30"/>
      <c r="L34" s="30"/>
      <c r="M34" s="30"/>
      <c r="N34" s="30"/>
      <c r="O34" s="30"/>
      <c r="P34" s="30"/>
      <c r="Q34" s="30"/>
      <c r="R34" s="30"/>
    </row>
    <row r="35" spans="1:18" x14ac:dyDescent="0.25">
      <c r="A35" s="30"/>
      <c r="B35" s="30"/>
      <c r="C35" s="30"/>
      <c r="D35" s="30"/>
      <c r="E35" s="30"/>
      <c r="F35" s="30"/>
      <c r="G35" s="30"/>
      <c r="H35" s="30"/>
      <c r="I35" s="30"/>
      <c r="J35" s="30"/>
      <c r="K35" s="30"/>
      <c r="L35" s="30"/>
      <c r="M35" s="30"/>
      <c r="N35" s="30"/>
      <c r="O35" s="30"/>
      <c r="P35" s="30"/>
      <c r="Q35" s="30"/>
      <c r="R35" s="30"/>
    </row>
    <row r="36" spans="1:18" x14ac:dyDescent="0.25">
      <c r="A36" s="30"/>
      <c r="B36" s="30"/>
      <c r="C36" s="30"/>
      <c r="D36" s="30"/>
      <c r="E36" s="30"/>
      <c r="F36" s="30"/>
      <c r="G36" s="30"/>
      <c r="H36" s="30"/>
      <c r="I36" s="30"/>
      <c r="J36" s="30"/>
      <c r="K36" s="30"/>
      <c r="L36" s="30"/>
      <c r="M36" s="30"/>
      <c r="N36" s="30"/>
      <c r="O36" s="30"/>
      <c r="P36" s="30"/>
      <c r="Q36" s="30"/>
      <c r="R36" s="30"/>
    </row>
    <row r="37" spans="1:18" x14ac:dyDescent="0.25">
      <c r="A37" s="30"/>
      <c r="B37" s="30"/>
      <c r="C37" s="30"/>
      <c r="D37" s="30"/>
      <c r="E37" s="30"/>
      <c r="F37" s="30"/>
      <c r="G37" s="30"/>
      <c r="H37" s="30"/>
      <c r="I37" s="30"/>
      <c r="J37" s="30"/>
      <c r="K37" s="30"/>
      <c r="L37" s="30"/>
      <c r="M37" s="30"/>
      <c r="N37" s="30"/>
      <c r="O37" s="30"/>
      <c r="P37" s="30"/>
      <c r="Q37" s="30"/>
      <c r="R37" s="30"/>
    </row>
    <row r="38" spans="1:18" x14ac:dyDescent="0.25">
      <c r="A38" s="30"/>
      <c r="B38" s="30"/>
      <c r="C38" s="30"/>
      <c r="D38" s="30"/>
      <c r="E38" s="30"/>
      <c r="F38" s="30"/>
      <c r="G38" s="30"/>
      <c r="H38" s="30"/>
      <c r="I38" s="30"/>
      <c r="J38" s="30"/>
      <c r="K38" s="30"/>
      <c r="L38" s="30"/>
      <c r="M38" s="30"/>
      <c r="N38" s="30"/>
      <c r="O38" s="30"/>
      <c r="P38" s="30"/>
      <c r="Q38" s="30"/>
      <c r="R38" s="30"/>
    </row>
    <row r="39" spans="1:18" x14ac:dyDescent="0.25">
      <c r="A39" s="30"/>
      <c r="B39" s="30"/>
      <c r="C39" s="30"/>
      <c r="D39" s="30"/>
      <c r="E39" s="30"/>
      <c r="F39" s="30"/>
      <c r="G39" s="30"/>
      <c r="H39" s="30"/>
      <c r="I39" s="30"/>
      <c r="J39" s="30"/>
      <c r="K39" s="30"/>
      <c r="L39" s="30"/>
      <c r="M39" s="30"/>
      <c r="N39" s="30"/>
      <c r="O39" s="30"/>
      <c r="P39" s="30"/>
      <c r="Q39" s="30"/>
      <c r="R39" s="30"/>
    </row>
    <row r="40" spans="1:18" x14ac:dyDescent="0.25">
      <c r="A40" s="30"/>
      <c r="B40" s="30"/>
      <c r="C40" s="30"/>
      <c r="D40" s="30"/>
      <c r="E40" s="30"/>
      <c r="F40" s="30"/>
      <c r="G40" s="30"/>
      <c r="H40" s="30"/>
      <c r="I40" s="30"/>
      <c r="J40" s="30"/>
      <c r="K40" s="30"/>
      <c r="L40" s="30"/>
      <c r="M40" s="30"/>
      <c r="N40" s="30"/>
      <c r="O40" s="30"/>
      <c r="P40" s="30"/>
      <c r="Q40" s="30"/>
      <c r="R40" s="30"/>
    </row>
    <row r="41" spans="1:18" x14ac:dyDescent="0.25">
      <c r="A41" s="30"/>
      <c r="B41" s="30"/>
      <c r="C41" s="30"/>
      <c r="D41" s="30"/>
      <c r="E41" s="30"/>
      <c r="F41" s="30"/>
      <c r="G41" s="30"/>
      <c r="H41" s="30"/>
      <c r="I41" s="30"/>
      <c r="J41" s="30"/>
      <c r="K41" s="30"/>
      <c r="L41" s="30"/>
      <c r="M41" s="30"/>
      <c r="N41" s="30"/>
      <c r="O41" s="30"/>
      <c r="P41" s="30"/>
      <c r="Q41" s="30"/>
      <c r="R41" s="30"/>
    </row>
    <row r="42" spans="1:18" x14ac:dyDescent="0.25">
      <c r="A42" s="30"/>
      <c r="B42" s="30"/>
      <c r="C42" s="30"/>
      <c r="D42" s="30"/>
      <c r="E42" s="30"/>
      <c r="F42" s="30"/>
      <c r="G42" s="30"/>
      <c r="H42" s="30"/>
      <c r="I42" s="30"/>
      <c r="J42" s="30"/>
      <c r="K42" s="30"/>
      <c r="L42" s="30"/>
      <c r="M42" s="30"/>
      <c r="N42" s="30"/>
      <c r="O42" s="30"/>
      <c r="P42" s="30"/>
      <c r="Q42" s="30"/>
      <c r="R42" s="30"/>
    </row>
    <row r="43" spans="1:18" x14ac:dyDescent="0.25">
      <c r="A43" s="30"/>
      <c r="B43" s="30"/>
      <c r="C43" s="30"/>
      <c r="D43" s="30"/>
      <c r="E43" s="30"/>
      <c r="F43" s="30"/>
      <c r="G43" s="30"/>
      <c r="H43" s="30"/>
      <c r="I43" s="30"/>
      <c r="J43" s="30"/>
      <c r="K43" s="30"/>
      <c r="L43" s="30"/>
      <c r="M43" s="30"/>
      <c r="N43" s="30"/>
      <c r="O43" s="30"/>
      <c r="P43" s="30"/>
      <c r="Q43" s="30"/>
      <c r="R43" s="30"/>
    </row>
    <row r="44" spans="1:18" x14ac:dyDescent="0.25">
      <c r="A44" s="30"/>
      <c r="B44" s="30"/>
      <c r="C44" s="30"/>
      <c r="D44" s="30"/>
      <c r="E44" s="30"/>
      <c r="F44" s="30"/>
      <c r="G44" s="30"/>
      <c r="H44" s="30"/>
      <c r="I44" s="30"/>
      <c r="J44" s="30"/>
      <c r="K44" s="30"/>
      <c r="L44" s="30"/>
      <c r="M44" s="30"/>
      <c r="N44" s="30"/>
      <c r="O44" s="30"/>
      <c r="P44" s="30"/>
      <c r="Q44" s="30"/>
      <c r="R44" s="30"/>
    </row>
    <row r="45" spans="1:18" x14ac:dyDescent="0.25">
      <c r="A45" s="30"/>
      <c r="B45" s="30"/>
      <c r="C45" s="30"/>
      <c r="D45" s="30"/>
      <c r="E45" s="30"/>
      <c r="F45" s="30"/>
      <c r="G45" s="30"/>
      <c r="H45" s="30"/>
      <c r="I45" s="30"/>
      <c r="J45" s="30"/>
      <c r="K45" s="30"/>
      <c r="L45" s="30"/>
      <c r="M45" s="30"/>
      <c r="N45" s="30"/>
      <c r="O45" s="30"/>
      <c r="P45" s="30"/>
      <c r="Q45" s="30"/>
      <c r="R45" s="30"/>
    </row>
    <row r="46" spans="1:18" x14ac:dyDescent="0.25">
      <c r="A46" s="30"/>
      <c r="B46" s="30"/>
      <c r="C46" s="30"/>
      <c r="D46" s="30"/>
      <c r="E46" s="30"/>
      <c r="F46" s="30"/>
      <c r="G46" s="30"/>
      <c r="H46" s="30"/>
      <c r="I46" s="30"/>
      <c r="J46" s="30"/>
      <c r="K46" s="30"/>
      <c r="L46" s="30"/>
      <c r="M46" s="30"/>
      <c r="N46" s="30"/>
      <c r="O46" s="30"/>
      <c r="P46" s="30"/>
      <c r="Q46" s="30"/>
      <c r="R46" s="30"/>
    </row>
    <row r="47" spans="1:18" x14ac:dyDescent="0.25">
      <c r="A47" s="30"/>
      <c r="B47" s="30"/>
      <c r="C47" s="30"/>
      <c r="D47" s="30"/>
      <c r="E47" s="30"/>
      <c r="F47" s="30"/>
      <c r="G47" s="30"/>
      <c r="H47" s="30"/>
      <c r="I47" s="30"/>
      <c r="J47" s="30"/>
      <c r="K47" s="30"/>
      <c r="L47" s="30"/>
      <c r="M47" s="30"/>
      <c r="N47" s="30"/>
      <c r="O47" s="30"/>
      <c r="P47" s="30"/>
      <c r="Q47" s="30"/>
      <c r="R47" s="30"/>
    </row>
    <row r="48" spans="1:18" x14ac:dyDescent="0.25">
      <c r="A48" s="30"/>
      <c r="B48" s="30"/>
      <c r="C48" s="30"/>
      <c r="D48" s="30"/>
      <c r="E48" s="30"/>
      <c r="F48" s="30"/>
      <c r="G48" s="30"/>
      <c r="H48" s="30"/>
      <c r="I48" s="30"/>
      <c r="J48" s="30"/>
      <c r="K48" s="30"/>
      <c r="L48" s="30"/>
      <c r="M48" s="30"/>
      <c r="N48" s="30"/>
      <c r="O48" s="30"/>
      <c r="P48" s="30"/>
      <c r="Q48" s="30"/>
      <c r="R48" s="30"/>
    </row>
    <row r="49" spans="1:18" x14ac:dyDescent="0.25">
      <c r="A49" s="30"/>
      <c r="B49" s="30"/>
      <c r="C49" s="30"/>
      <c r="D49" s="30"/>
      <c r="E49" s="30"/>
      <c r="F49" s="30"/>
      <c r="G49" s="30"/>
      <c r="H49" s="30"/>
      <c r="I49" s="30"/>
      <c r="J49" s="30"/>
      <c r="K49" s="30"/>
      <c r="L49" s="30"/>
      <c r="M49" s="30"/>
      <c r="N49" s="30"/>
      <c r="O49" s="30"/>
      <c r="P49" s="30"/>
      <c r="Q49" s="30"/>
      <c r="R49" s="30"/>
    </row>
    <row r="50" spans="1:18" x14ac:dyDescent="0.25">
      <c r="A50" s="30"/>
      <c r="B50" s="30"/>
      <c r="C50" s="30"/>
      <c r="D50" s="30"/>
      <c r="E50" s="30"/>
      <c r="F50" s="30"/>
      <c r="G50" s="30"/>
      <c r="H50" s="30"/>
      <c r="I50" s="30"/>
      <c r="J50" s="30"/>
      <c r="K50" s="30"/>
      <c r="L50" s="30"/>
      <c r="M50" s="30"/>
      <c r="N50" s="30"/>
      <c r="O50" s="30"/>
      <c r="P50" s="30"/>
      <c r="Q50" s="30"/>
      <c r="R50" s="30"/>
    </row>
    <row r="51" spans="1:18" x14ac:dyDescent="0.25">
      <c r="A51" s="30"/>
      <c r="B51" s="30"/>
      <c r="C51" s="30"/>
      <c r="D51" s="30"/>
      <c r="E51" s="30"/>
      <c r="F51" s="30"/>
      <c r="G51" s="30"/>
      <c r="H51" s="30"/>
      <c r="I51" s="30"/>
      <c r="J51" s="30"/>
      <c r="K51" s="30"/>
      <c r="L51" s="30"/>
      <c r="M51" s="30"/>
      <c r="N51" s="30"/>
      <c r="O51" s="30"/>
      <c r="P51" s="30"/>
      <c r="Q51" s="30"/>
      <c r="R51" s="30"/>
    </row>
    <row r="52" spans="1:18" x14ac:dyDescent="0.25">
      <c r="A52" s="30"/>
      <c r="B52" s="30"/>
      <c r="C52" s="30"/>
      <c r="D52" s="30"/>
      <c r="E52" s="30"/>
      <c r="F52" s="30"/>
      <c r="G52" s="30"/>
      <c r="H52" s="30"/>
      <c r="I52" s="30"/>
      <c r="J52" s="30"/>
      <c r="K52" s="30"/>
      <c r="L52" s="30"/>
      <c r="M52" s="30"/>
      <c r="N52" s="30"/>
      <c r="O52" s="30"/>
      <c r="P52" s="30"/>
      <c r="Q52" s="30"/>
      <c r="R52" s="30"/>
    </row>
    <row r="53" spans="1:18" x14ac:dyDescent="0.25">
      <c r="A53" s="30"/>
      <c r="B53" s="30"/>
      <c r="C53" s="30"/>
      <c r="D53" s="30"/>
      <c r="E53" s="30"/>
      <c r="F53" s="30"/>
      <c r="G53" s="30"/>
      <c r="H53" s="30"/>
      <c r="I53" s="30"/>
      <c r="J53" s="30"/>
      <c r="K53" s="30"/>
      <c r="L53" s="30"/>
      <c r="M53" s="30"/>
      <c r="N53" s="30"/>
      <c r="O53" s="30"/>
      <c r="P53" s="30"/>
      <c r="Q53" s="30"/>
      <c r="R53" s="30"/>
    </row>
    <row r="54" spans="1:18" x14ac:dyDescent="0.25">
      <c r="A54" s="30"/>
      <c r="B54" s="30"/>
      <c r="C54" s="30"/>
      <c r="D54" s="30"/>
      <c r="E54" s="30"/>
      <c r="F54" s="30"/>
      <c r="G54" s="30"/>
      <c r="H54" s="30"/>
      <c r="I54" s="30"/>
      <c r="J54" s="30"/>
      <c r="K54" s="30"/>
      <c r="L54" s="30"/>
      <c r="M54" s="30"/>
      <c r="N54" s="30"/>
      <c r="O54" s="30"/>
      <c r="P54" s="30"/>
      <c r="Q54" s="30"/>
      <c r="R54" s="30"/>
    </row>
    <row r="55" spans="1:18" x14ac:dyDescent="0.25">
      <c r="A55" s="30"/>
      <c r="B55" s="30"/>
      <c r="C55" s="30"/>
      <c r="D55" s="30"/>
      <c r="E55" s="30"/>
      <c r="F55" s="30"/>
      <c r="G55" s="30"/>
      <c r="H55" s="30"/>
      <c r="I55" s="30"/>
      <c r="J55" s="30"/>
      <c r="K55" s="30"/>
      <c r="L55" s="30"/>
      <c r="M55" s="30"/>
      <c r="N55" s="30"/>
      <c r="O55" s="30"/>
      <c r="P55" s="30"/>
      <c r="Q55" s="30"/>
      <c r="R55" s="30"/>
    </row>
    <row r="56" spans="1:18" x14ac:dyDescent="0.25">
      <c r="A56" s="30"/>
      <c r="B56" s="30"/>
      <c r="C56" s="30"/>
      <c r="D56" s="30"/>
      <c r="E56" s="30"/>
      <c r="F56" s="30"/>
      <c r="G56" s="30"/>
      <c r="H56" s="30"/>
      <c r="I56" s="30"/>
      <c r="J56" s="30"/>
      <c r="K56" s="30"/>
      <c r="L56" s="30"/>
      <c r="M56" s="30"/>
      <c r="N56" s="30"/>
      <c r="O56" s="30"/>
      <c r="P56" s="30"/>
      <c r="Q56" s="30"/>
      <c r="R56" s="30"/>
    </row>
    <row r="57" spans="1:18" x14ac:dyDescent="0.25">
      <c r="A57" s="30"/>
      <c r="B57" s="30"/>
      <c r="C57" s="30"/>
      <c r="D57" s="30"/>
      <c r="E57" s="30"/>
      <c r="F57" s="30"/>
      <c r="G57" s="30"/>
      <c r="H57" s="30"/>
      <c r="I57" s="30"/>
      <c r="J57" s="30"/>
      <c r="K57" s="30"/>
      <c r="L57" s="30"/>
      <c r="M57" s="30"/>
      <c r="N57" s="30"/>
      <c r="O57" s="30"/>
      <c r="P57" s="30"/>
      <c r="Q57" s="30"/>
      <c r="R57" s="30"/>
    </row>
    <row r="58" spans="1:18" x14ac:dyDescent="0.25">
      <c r="A58" s="30"/>
      <c r="B58" s="30"/>
      <c r="C58" s="30"/>
      <c r="D58" s="30"/>
      <c r="E58" s="30"/>
      <c r="F58" s="30"/>
      <c r="G58" s="30"/>
      <c r="H58" s="30"/>
      <c r="I58" s="30"/>
      <c r="J58" s="30"/>
      <c r="K58" s="30"/>
      <c r="L58" s="30"/>
      <c r="M58" s="30"/>
      <c r="N58" s="30"/>
      <c r="O58" s="30"/>
      <c r="P58" s="30"/>
      <c r="Q58" s="30"/>
      <c r="R58" s="30"/>
    </row>
    <row r="59" spans="1:18" x14ac:dyDescent="0.25">
      <c r="A59" s="30"/>
      <c r="B59" s="30"/>
      <c r="C59" s="30"/>
      <c r="D59" s="30"/>
      <c r="E59" s="30"/>
      <c r="F59" s="30"/>
      <c r="G59" s="30"/>
      <c r="H59" s="30"/>
      <c r="I59" s="30"/>
      <c r="J59" s="30"/>
      <c r="K59" s="30"/>
      <c r="L59" s="30"/>
      <c r="M59" s="30"/>
      <c r="N59" s="30"/>
      <c r="O59" s="30"/>
      <c r="P59" s="30"/>
      <c r="Q59" s="30"/>
      <c r="R59" s="30"/>
    </row>
    <row r="60" spans="1:18" x14ac:dyDescent="0.25">
      <c r="A60" s="30"/>
      <c r="B60" s="30"/>
      <c r="C60" s="30"/>
      <c r="D60" s="30"/>
      <c r="E60" s="30"/>
      <c r="F60" s="30"/>
      <c r="G60" s="30"/>
      <c r="H60" s="30"/>
      <c r="I60" s="30"/>
      <c r="J60" s="30"/>
      <c r="K60" s="30"/>
      <c r="L60" s="30"/>
      <c r="M60" s="30"/>
      <c r="N60" s="30"/>
      <c r="O60" s="30"/>
      <c r="P60" s="30"/>
      <c r="Q60" s="30"/>
      <c r="R60" s="30"/>
    </row>
    <row r="61" spans="1:18" x14ac:dyDescent="0.25">
      <c r="A61" s="30"/>
      <c r="B61" s="30"/>
      <c r="C61" s="30"/>
      <c r="D61" s="30"/>
      <c r="E61" s="30"/>
      <c r="F61" s="30"/>
      <c r="G61" s="30"/>
      <c r="H61" s="30"/>
      <c r="I61" s="30"/>
      <c r="J61" s="30"/>
      <c r="K61" s="30"/>
      <c r="L61" s="30"/>
      <c r="M61" s="30"/>
      <c r="N61" s="30"/>
      <c r="O61" s="30"/>
      <c r="P61" s="30"/>
      <c r="Q61" s="30"/>
      <c r="R61" s="30"/>
    </row>
    <row r="62" spans="1:18" x14ac:dyDescent="0.25">
      <c r="A62" s="30"/>
      <c r="B62" s="30"/>
      <c r="C62" s="30"/>
      <c r="D62" s="30"/>
      <c r="E62" s="30"/>
      <c r="F62" s="30"/>
      <c r="G62" s="30"/>
      <c r="H62" s="30"/>
      <c r="I62" s="30"/>
      <c r="J62" s="30"/>
      <c r="K62" s="30"/>
      <c r="L62" s="30"/>
      <c r="M62" s="30"/>
      <c r="N62" s="30"/>
      <c r="O62" s="30"/>
      <c r="P62" s="30"/>
      <c r="Q62" s="30"/>
      <c r="R62" s="30"/>
    </row>
    <row r="63" spans="1:18" x14ac:dyDescent="0.25">
      <c r="A63" s="30"/>
      <c r="B63" s="30"/>
      <c r="C63" s="30"/>
      <c r="D63" s="30"/>
      <c r="E63" s="30"/>
      <c r="F63" s="30"/>
      <c r="G63" s="30"/>
      <c r="H63" s="30"/>
      <c r="I63" s="30"/>
      <c r="J63" s="30"/>
      <c r="K63" s="30"/>
      <c r="L63" s="30"/>
      <c r="M63" s="30"/>
      <c r="N63" s="30"/>
      <c r="O63" s="30"/>
      <c r="P63" s="30"/>
      <c r="Q63" s="30"/>
      <c r="R63" s="30"/>
    </row>
    <row r="64" spans="1:18" x14ac:dyDescent="0.25">
      <c r="A64" s="30"/>
      <c r="B64" s="30"/>
      <c r="C64" s="30"/>
      <c r="D64" s="30"/>
      <c r="E64" s="30"/>
      <c r="F64" s="30"/>
      <c r="G64" s="30"/>
      <c r="H64" s="30"/>
      <c r="I64" s="30"/>
      <c r="J64" s="30"/>
      <c r="K64" s="30"/>
      <c r="L64" s="30"/>
      <c r="M64" s="30"/>
      <c r="N64" s="30"/>
      <c r="O64" s="30"/>
      <c r="P64" s="30"/>
      <c r="Q64" s="30"/>
      <c r="R64" s="30"/>
    </row>
    <row r="65" spans="1:18" x14ac:dyDescent="0.25">
      <c r="A65" s="30"/>
      <c r="B65" s="30"/>
      <c r="C65" s="30"/>
      <c r="D65" s="30"/>
      <c r="E65" s="30"/>
      <c r="F65" s="30"/>
      <c r="G65" s="30"/>
      <c r="H65" s="30"/>
      <c r="I65" s="30"/>
      <c r="J65" s="30"/>
      <c r="K65" s="30"/>
      <c r="L65" s="30"/>
      <c r="M65" s="30"/>
      <c r="N65" s="30"/>
      <c r="O65" s="30"/>
      <c r="P65" s="30"/>
      <c r="Q65" s="30"/>
      <c r="R65" s="30"/>
    </row>
    <row r="66" spans="1:18" x14ac:dyDescent="0.25">
      <c r="A66" s="30"/>
      <c r="B66" s="30"/>
      <c r="C66" s="30"/>
      <c r="D66" s="30"/>
      <c r="E66" s="30"/>
      <c r="F66" s="30"/>
      <c r="G66" s="30"/>
      <c r="H66" s="30"/>
      <c r="I66" s="30"/>
      <c r="J66" s="30"/>
      <c r="K66" s="30"/>
      <c r="L66" s="30"/>
      <c r="M66" s="30"/>
      <c r="N66" s="30"/>
      <c r="O66" s="30"/>
      <c r="P66" s="30"/>
      <c r="Q66" s="30"/>
      <c r="R66" s="30"/>
    </row>
    <row r="67" spans="1:18" x14ac:dyDescent="0.25">
      <c r="A67" s="30"/>
      <c r="B67" s="30"/>
      <c r="C67" s="30"/>
      <c r="D67" s="30"/>
      <c r="E67" s="30"/>
      <c r="F67" s="30"/>
      <c r="G67" s="30"/>
      <c r="H67" s="30"/>
      <c r="I67" s="30"/>
      <c r="J67" s="30"/>
      <c r="K67" s="30"/>
      <c r="L67" s="30"/>
      <c r="M67" s="30"/>
      <c r="N67" s="30"/>
      <c r="O67" s="30"/>
      <c r="P67" s="30"/>
      <c r="Q67" s="30"/>
      <c r="R67" s="30"/>
    </row>
    <row r="68" spans="1:18" x14ac:dyDescent="0.25">
      <c r="A68" s="30"/>
      <c r="B68" s="30"/>
      <c r="C68" s="30"/>
      <c r="D68" s="30"/>
      <c r="E68" s="30"/>
      <c r="F68" s="30"/>
      <c r="G68" s="30"/>
      <c r="H68" s="30"/>
      <c r="I68" s="30"/>
      <c r="J68" s="30"/>
      <c r="K68" s="30"/>
      <c r="L68" s="30"/>
      <c r="M68" s="30"/>
      <c r="N68" s="30"/>
      <c r="O68" s="30"/>
      <c r="P68" s="30"/>
      <c r="Q68" s="30"/>
      <c r="R68" s="30"/>
    </row>
    <row r="69" spans="1:18" x14ac:dyDescent="0.25">
      <c r="A69" s="30"/>
      <c r="B69" s="30"/>
      <c r="C69" s="30"/>
      <c r="D69" s="30"/>
      <c r="E69" s="30"/>
      <c r="F69" s="30"/>
      <c r="G69" s="30"/>
      <c r="H69" s="30"/>
      <c r="I69" s="30"/>
      <c r="J69" s="30"/>
      <c r="K69" s="30"/>
      <c r="L69" s="30"/>
      <c r="M69" s="30"/>
      <c r="N69" s="30"/>
      <c r="O69" s="30"/>
      <c r="P69" s="30"/>
      <c r="Q69" s="30"/>
      <c r="R69" s="30"/>
    </row>
    <row r="70" spans="1:18" x14ac:dyDescent="0.25">
      <c r="A70" s="30"/>
      <c r="B70" s="30"/>
      <c r="C70" s="30"/>
      <c r="D70" s="30"/>
      <c r="E70" s="30"/>
      <c r="F70" s="30"/>
      <c r="G70" s="30"/>
      <c r="H70" s="30"/>
      <c r="I70" s="30"/>
      <c r="J70" s="30"/>
      <c r="K70" s="30"/>
      <c r="L70" s="30"/>
      <c r="M70" s="30"/>
      <c r="N70" s="30"/>
      <c r="O70" s="30"/>
      <c r="P70" s="30"/>
      <c r="Q70" s="30"/>
      <c r="R70" s="30"/>
    </row>
    <row r="71" spans="1:18" x14ac:dyDescent="0.25">
      <c r="A71" s="30"/>
      <c r="B71" s="30"/>
      <c r="C71" s="30"/>
      <c r="D71" s="30"/>
      <c r="E71" s="30"/>
      <c r="F71" s="30"/>
      <c r="G71" s="30"/>
      <c r="H71" s="30"/>
      <c r="I71" s="30"/>
      <c r="J71" s="30"/>
      <c r="K71" s="30"/>
      <c r="L71" s="30"/>
      <c r="M71" s="30"/>
      <c r="N71" s="30"/>
      <c r="O71" s="30"/>
      <c r="P71" s="30"/>
      <c r="Q71" s="30"/>
      <c r="R71" s="30"/>
    </row>
    <row r="72" spans="1:18" x14ac:dyDescent="0.25">
      <c r="A72" s="30"/>
      <c r="B72" s="30"/>
      <c r="C72" s="30"/>
      <c r="D72" s="30"/>
      <c r="E72" s="30"/>
      <c r="F72" s="30"/>
      <c r="G72" s="30"/>
      <c r="H72" s="30"/>
      <c r="I72" s="30"/>
      <c r="J72" s="30"/>
      <c r="K72" s="30"/>
      <c r="L72" s="30"/>
      <c r="M72" s="30"/>
      <c r="N72" s="30"/>
      <c r="O72" s="30"/>
      <c r="P72" s="30"/>
      <c r="Q72" s="30"/>
      <c r="R72" s="30"/>
    </row>
    <row r="73" spans="1:18" x14ac:dyDescent="0.25">
      <c r="A73" s="30"/>
      <c r="B73" s="30"/>
      <c r="C73" s="30"/>
      <c r="D73" s="30"/>
      <c r="E73" s="30"/>
      <c r="F73" s="30"/>
      <c r="G73" s="30"/>
      <c r="H73" s="30"/>
      <c r="I73" s="30"/>
      <c r="J73" s="30"/>
      <c r="K73" s="30"/>
      <c r="L73" s="30"/>
      <c r="M73" s="30"/>
      <c r="N73" s="30"/>
      <c r="O73" s="30"/>
      <c r="P73" s="30"/>
      <c r="Q73" s="30"/>
      <c r="R73" s="30"/>
    </row>
    <row r="74" spans="1:18" x14ac:dyDescent="0.25">
      <c r="A74" s="30"/>
      <c r="B74" s="30"/>
      <c r="C74" s="30"/>
      <c r="D74" s="30"/>
      <c r="E74" s="30"/>
      <c r="F74" s="30"/>
      <c r="G74" s="30"/>
      <c r="H74" s="30"/>
      <c r="I74" s="30"/>
      <c r="J74" s="30"/>
      <c r="K74" s="30"/>
      <c r="L74" s="30"/>
      <c r="M74" s="30"/>
      <c r="N74" s="30"/>
      <c r="O74" s="30"/>
      <c r="P74" s="30"/>
      <c r="Q74" s="30"/>
      <c r="R74" s="30"/>
    </row>
    <row r="75" spans="1:18" x14ac:dyDescent="0.25">
      <c r="A75" s="30"/>
      <c r="B75" s="30"/>
      <c r="C75" s="30"/>
      <c r="D75" s="30"/>
      <c r="E75" s="30"/>
      <c r="F75" s="30"/>
      <c r="G75" s="30"/>
      <c r="H75" s="30"/>
      <c r="I75" s="30"/>
      <c r="J75" s="30"/>
      <c r="K75" s="30"/>
      <c r="L75" s="30"/>
      <c r="M75" s="30"/>
      <c r="N75" s="30"/>
      <c r="O75" s="30"/>
      <c r="P75" s="30"/>
      <c r="Q75" s="30"/>
      <c r="R75" s="30"/>
    </row>
    <row r="76" spans="1:18" x14ac:dyDescent="0.25">
      <c r="A76" s="30"/>
      <c r="B76" s="30"/>
      <c r="C76" s="30"/>
      <c r="D76" s="30"/>
      <c r="E76" s="30"/>
      <c r="F76" s="30"/>
      <c r="G76" s="30"/>
      <c r="H76" s="30"/>
      <c r="I76" s="30"/>
      <c r="J76" s="30"/>
      <c r="K76" s="30"/>
      <c r="L76" s="30"/>
      <c r="M76" s="30"/>
      <c r="N76" s="30"/>
      <c r="O76" s="30"/>
      <c r="P76" s="30"/>
      <c r="Q76" s="30"/>
      <c r="R76" s="30"/>
    </row>
    <row r="77" spans="1:18" x14ac:dyDescent="0.25">
      <c r="A77" s="30"/>
      <c r="B77" s="30"/>
      <c r="C77" s="30"/>
      <c r="D77" s="30"/>
      <c r="E77" s="30"/>
      <c r="F77" s="30"/>
      <c r="G77" s="30"/>
      <c r="H77" s="30"/>
      <c r="I77" s="30"/>
      <c r="J77" s="30"/>
      <c r="K77" s="30"/>
      <c r="L77" s="30"/>
      <c r="M77" s="30"/>
      <c r="N77" s="30"/>
      <c r="O77" s="30"/>
      <c r="P77" s="30"/>
      <c r="Q77" s="30"/>
      <c r="R77" s="30"/>
    </row>
    <row r="78" spans="1:18" x14ac:dyDescent="0.25">
      <c r="A78" s="30"/>
      <c r="B78" s="30"/>
      <c r="C78" s="30"/>
      <c r="D78" s="30"/>
      <c r="E78" s="30"/>
      <c r="F78" s="30"/>
      <c r="G78" s="30"/>
      <c r="H78" s="30"/>
      <c r="I78" s="30"/>
      <c r="J78" s="30"/>
      <c r="K78" s="30"/>
      <c r="L78" s="30"/>
      <c r="M78" s="30"/>
      <c r="N78" s="30"/>
      <c r="O78" s="30"/>
      <c r="P78" s="30"/>
      <c r="Q78" s="30"/>
      <c r="R78" s="30"/>
    </row>
    <row r="79" spans="1:18" x14ac:dyDescent="0.25">
      <c r="A79" s="30"/>
      <c r="B79" s="30"/>
      <c r="C79" s="30"/>
      <c r="D79" s="30"/>
      <c r="E79" s="30"/>
      <c r="F79" s="30"/>
      <c r="G79" s="30"/>
      <c r="H79" s="30"/>
      <c r="I79" s="30"/>
      <c r="J79" s="30"/>
      <c r="K79" s="30"/>
      <c r="L79" s="30"/>
      <c r="M79" s="30"/>
      <c r="N79" s="30"/>
      <c r="O79" s="30"/>
      <c r="P79" s="30"/>
      <c r="Q79" s="30"/>
      <c r="R79" s="30"/>
    </row>
    <row r="80" spans="1:18" x14ac:dyDescent="0.25">
      <c r="A80" s="30"/>
      <c r="B80" s="30"/>
      <c r="C80" s="30"/>
      <c r="D80" s="30"/>
      <c r="E80" s="30"/>
      <c r="F80" s="30"/>
      <c r="G80" s="30"/>
      <c r="H80" s="30"/>
      <c r="I80" s="30"/>
      <c r="J80" s="30"/>
      <c r="K80" s="30"/>
      <c r="L80" s="30"/>
      <c r="M80" s="30"/>
      <c r="N80" s="30"/>
      <c r="O80" s="30"/>
      <c r="P80" s="30"/>
      <c r="Q80" s="30"/>
      <c r="R80" s="30"/>
    </row>
    <row r="81" spans="1:18" x14ac:dyDescent="0.25">
      <c r="A81" s="30"/>
      <c r="B81" s="30"/>
      <c r="C81" s="30"/>
      <c r="D81" s="30"/>
      <c r="E81" s="30"/>
      <c r="F81" s="30"/>
      <c r="G81" s="30"/>
      <c r="H81" s="30"/>
      <c r="I81" s="30"/>
      <c r="J81" s="30"/>
      <c r="K81" s="30"/>
      <c r="L81" s="30"/>
      <c r="M81" s="30"/>
      <c r="N81" s="30"/>
      <c r="O81" s="30"/>
      <c r="P81" s="30"/>
      <c r="Q81" s="30"/>
      <c r="R81" s="30"/>
    </row>
    <row r="82" spans="1:18" x14ac:dyDescent="0.25">
      <c r="A82" s="30"/>
      <c r="B82" s="30"/>
      <c r="C82" s="30"/>
      <c r="D82" s="30"/>
      <c r="E82" s="30"/>
      <c r="F82" s="30"/>
      <c r="G82" s="30"/>
      <c r="H82" s="30"/>
      <c r="I82" s="30"/>
      <c r="J82" s="30"/>
      <c r="K82" s="30"/>
      <c r="L82" s="30"/>
      <c r="M82" s="30"/>
      <c r="N82" s="30"/>
      <c r="O82" s="30"/>
      <c r="P82" s="30"/>
      <c r="Q82" s="30"/>
      <c r="R82" s="30"/>
    </row>
    <row r="83" spans="1:18" x14ac:dyDescent="0.25">
      <c r="A83" s="30"/>
      <c r="B83" s="30"/>
      <c r="C83" s="30"/>
      <c r="D83" s="30"/>
      <c r="E83" s="30"/>
      <c r="F83" s="30"/>
      <c r="G83" s="30"/>
      <c r="H83" s="30"/>
      <c r="I83" s="30"/>
      <c r="J83" s="30"/>
      <c r="K83" s="30"/>
      <c r="L83" s="30"/>
      <c r="M83" s="30"/>
      <c r="N83" s="30"/>
      <c r="O83" s="30"/>
      <c r="P83" s="30"/>
      <c r="Q83" s="30"/>
      <c r="R83" s="30"/>
    </row>
    <row r="84" spans="1:18" x14ac:dyDescent="0.25">
      <c r="A84" s="30"/>
      <c r="B84" s="30"/>
      <c r="C84" s="30"/>
      <c r="D84" s="30"/>
      <c r="E84" s="30"/>
      <c r="F84" s="30"/>
      <c r="G84" s="30"/>
      <c r="H84" s="30"/>
      <c r="I84" s="30"/>
      <c r="J84" s="30"/>
      <c r="K84" s="30"/>
      <c r="L84" s="30"/>
      <c r="M84" s="30"/>
      <c r="N84" s="30"/>
      <c r="O84" s="30"/>
      <c r="P84" s="30"/>
      <c r="Q84" s="30"/>
      <c r="R84" s="30"/>
    </row>
    <row r="85" spans="1:18" x14ac:dyDescent="0.25">
      <c r="A85" s="30"/>
      <c r="B85" s="30"/>
      <c r="C85" s="30"/>
      <c r="D85" s="30"/>
      <c r="E85" s="30"/>
      <c r="F85" s="30"/>
      <c r="G85" s="30"/>
      <c r="H85" s="30"/>
      <c r="I85" s="30"/>
      <c r="J85" s="30"/>
      <c r="K85" s="30"/>
      <c r="L85" s="30"/>
      <c r="M85" s="30"/>
      <c r="N85" s="30"/>
      <c r="O85" s="30"/>
      <c r="P85" s="30"/>
      <c r="Q85" s="30"/>
      <c r="R85" s="30"/>
    </row>
    <row r="86" spans="1:18" x14ac:dyDescent="0.25">
      <c r="A86" s="30"/>
      <c r="B86" s="30"/>
      <c r="C86" s="30"/>
      <c r="D86" s="30"/>
      <c r="E86" s="30"/>
      <c r="F86" s="30"/>
      <c r="G86" s="30"/>
      <c r="H86" s="30"/>
      <c r="I86" s="30"/>
      <c r="J86" s="30"/>
      <c r="K86" s="30"/>
      <c r="L86" s="30"/>
      <c r="M86" s="30"/>
      <c r="N86" s="30"/>
      <c r="O86" s="30"/>
      <c r="P86" s="30"/>
      <c r="Q86" s="30"/>
      <c r="R86" s="30"/>
    </row>
    <row r="87" spans="1:18" x14ac:dyDescent="0.25">
      <c r="E87" s="30"/>
      <c r="F87" s="30"/>
      <c r="G87" s="30"/>
      <c r="H87" s="30"/>
      <c r="I87" s="30"/>
      <c r="J87" s="30"/>
      <c r="K87" s="30"/>
      <c r="L87" s="30"/>
      <c r="M87" s="30"/>
      <c r="N87" s="30"/>
      <c r="O87" s="30"/>
      <c r="P87" s="30"/>
      <c r="Q87" s="30"/>
      <c r="R87" s="30"/>
    </row>
  </sheetData>
  <mergeCells count="12">
    <mergeCell ref="A2:R2"/>
    <mergeCell ref="A11:N11"/>
    <mergeCell ref="Q11:R11"/>
    <mergeCell ref="A28:O28"/>
    <mergeCell ref="A18:N18"/>
    <mergeCell ref="A3:N3"/>
    <mergeCell ref="Q3:R3"/>
    <mergeCell ref="A10:N10"/>
    <mergeCell ref="A21:N21"/>
    <mergeCell ref="Q4:S4"/>
    <mergeCell ref="Q12:S12"/>
    <mergeCell ref="Q22:S22"/>
  </mergeCells>
  <phoneticPr fontId="18" type="noConversion"/>
  <pageMargins left="0.19685039370078741" right="0.19685039370078741" top="0.74803149606299213" bottom="0.74803149606299213" header="0.31496062992125984" footer="0.31496062992125984"/>
  <pageSetup paperSize="9" scale="5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05E2C-A557-419C-BF2A-06A4A7EC6861}">
  <dimension ref="A1:E10"/>
  <sheetViews>
    <sheetView workbookViewId="0">
      <selection activeCell="E9" sqref="E9"/>
    </sheetView>
  </sheetViews>
  <sheetFormatPr defaultColWidth="8.5546875" defaultRowHeight="13.8" x14ac:dyDescent="0.25"/>
  <cols>
    <col min="1" max="1" width="8.5546875" style="31"/>
    <col min="2" max="2" width="37" style="31" customWidth="1"/>
    <col min="3" max="3" width="9.5546875" style="31" customWidth="1"/>
    <col min="4" max="4" width="15.5546875" style="31" customWidth="1"/>
    <col min="5" max="5" width="13.44140625" style="31" customWidth="1"/>
    <col min="6" max="6" width="18.44140625" style="31" customWidth="1"/>
    <col min="7" max="16384" width="8.5546875" style="31"/>
  </cols>
  <sheetData>
    <row r="1" spans="1:5" x14ac:dyDescent="0.25">
      <c r="E1" s="32"/>
    </row>
    <row r="2" spans="1:5" ht="14.4" thickBot="1" x14ac:dyDescent="0.3">
      <c r="A2" s="80" t="s">
        <v>37</v>
      </c>
      <c r="B2" s="80"/>
      <c r="C2" s="81"/>
      <c r="D2" s="81"/>
      <c r="E2" s="81"/>
    </row>
    <row r="3" spans="1:5" ht="14.4" thickBot="1" x14ac:dyDescent="0.3">
      <c r="A3" s="39"/>
      <c r="B3" s="39"/>
      <c r="C3" s="82" t="s">
        <v>40</v>
      </c>
      <c r="D3" s="83"/>
      <c r="E3" s="84"/>
    </row>
    <row r="4" spans="1:5" ht="57.6" x14ac:dyDescent="0.25">
      <c r="A4" s="33" t="s">
        <v>28</v>
      </c>
      <c r="B4" s="47" t="s">
        <v>23</v>
      </c>
      <c r="C4" s="50" t="s">
        <v>29</v>
      </c>
      <c r="D4" s="51" t="s">
        <v>30</v>
      </c>
      <c r="E4" s="52" t="s">
        <v>31</v>
      </c>
    </row>
    <row r="5" spans="1:5" x14ac:dyDescent="0.25">
      <c r="A5" s="34">
        <v>1</v>
      </c>
      <c r="B5" s="48" t="s">
        <v>42</v>
      </c>
      <c r="C5" s="53">
        <v>1</v>
      </c>
      <c r="D5" s="36">
        <v>800</v>
      </c>
      <c r="E5" s="36">
        <f>C5*D5</f>
        <v>800</v>
      </c>
    </row>
    <row r="6" spans="1:5" x14ac:dyDescent="0.25">
      <c r="A6" s="34">
        <v>2</v>
      </c>
      <c r="B6" s="48" t="s">
        <v>32</v>
      </c>
      <c r="C6" s="53">
        <v>1</v>
      </c>
      <c r="D6" s="35">
        <v>150</v>
      </c>
      <c r="E6" s="54">
        <f t="shared" ref="E6:E7" si="0">C6*D6</f>
        <v>150</v>
      </c>
    </row>
    <row r="7" spans="1:5" x14ac:dyDescent="0.25">
      <c r="A7" s="34">
        <v>3</v>
      </c>
      <c r="B7" s="48" t="s">
        <v>41</v>
      </c>
      <c r="C7" s="53">
        <v>1</v>
      </c>
      <c r="D7" s="35">
        <v>1000</v>
      </c>
      <c r="E7" s="54">
        <f t="shared" si="0"/>
        <v>1000</v>
      </c>
    </row>
    <row r="8" spans="1:5" x14ac:dyDescent="0.25">
      <c r="A8" s="33"/>
      <c r="B8" s="49" t="s">
        <v>26</v>
      </c>
      <c r="C8" s="55"/>
      <c r="D8" s="37">
        <f>D5+SUM(D6:D7)</f>
        <v>1950</v>
      </c>
      <c r="E8" s="56">
        <f>E5+SUM(E6:E7)</f>
        <v>1950</v>
      </c>
    </row>
    <row r="9" spans="1:5" ht="36.6" customHeight="1" x14ac:dyDescent="0.25">
      <c r="A9" s="33"/>
      <c r="B9" s="40" t="s">
        <v>33</v>
      </c>
      <c r="C9" s="58"/>
      <c r="D9" s="41"/>
      <c r="E9" s="57">
        <f>E8/1</f>
        <v>1950</v>
      </c>
    </row>
    <row r="10" spans="1:5" x14ac:dyDescent="0.25">
      <c r="A10" s="38"/>
    </row>
  </sheetData>
  <mergeCells count="2">
    <mergeCell ref="A2:E2"/>
    <mergeCell ref="C3:E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Bāriņtiesa</vt:lpstr>
      <vt:lpstr>1tab._Darba_vietas_iekārtošana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Madjare</dc:creator>
  <cp:lastModifiedBy>Vita Madjare</cp:lastModifiedBy>
  <cp:lastPrinted>2025-09-03T11:13:03Z</cp:lastPrinted>
  <dcterms:created xsi:type="dcterms:W3CDTF">2024-04-16T10:27:54Z</dcterms:created>
  <dcterms:modified xsi:type="dcterms:W3CDTF">2025-09-04T07:31:35Z</dcterms:modified>
</cp:coreProperties>
</file>