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ltura.sharepoint.com/sites/01KM/Koplietojamie dokumenti/Investīciju un projektu nodaļa/JRT/MK/"/>
    </mc:Choice>
  </mc:AlternateContent>
  <xr:revisionPtr revIDLastSave="0" documentId="8_{27D91F54-8479-4ED7-A80A-A04D09C009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opsavilkums" sheetId="8" r:id="rId1"/>
    <sheet name="1_Pielikums" sheetId="1" r:id="rId2"/>
    <sheet name="2_pielikums" sheetId="9" r:id="rId3"/>
    <sheet name="3_pielikums" sheetId="4" r:id="rId4"/>
    <sheet name="4_Pielikums" sheetId="7" r:id="rId5"/>
  </sheets>
  <definedNames>
    <definedName name="_xlnm._FilterDatabase" localSheetId="2" hidden="1">'2_pielikums'!$A$3:$I$508</definedName>
    <definedName name="_xlnm.Print_Area" localSheetId="0">Kopsavilkums!$A$1:$O$33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8" l="1"/>
  <c r="F507" i="9"/>
  <c r="F506" i="9"/>
  <c r="F505" i="9"/>
  <c r="F504" i="9"/>
  <c r="F503" i="9"/>
  <c r="F502" i="9"/>
  <c r="F501" i="9"/>
  <c r="F500" i="9"/>
  <c r="F499" i="9"/>
  <c r="F498" i="9"/>
  <c r="F497" i="9"/>
  <c r="F496" i="9"/>
  <c r="F495" i="9"/>
  <c r="F493" i="9"/>
  <c r="F492" i="9"/>
  <c r="F491" i="9"/>
  <c r="F490" i="9"/>
  <c r="F489" i="9"/>
  <c r="F488" i="9"/>
  <c r="F487" i="9"/>
  <c r="F486" i="9"/>
  <c r="F485" i="9"/>
  <c r="F484" i="9"/>
  <c r="F483" i="9"/>
  <c r="F482" i="9"/>
  <c r="F481" i="9"/>
  <c r="F479" i="9"/>
  <c r="F478" i="9"/>
  <c r="F477" i="9"/>
  <c r="F476" i="9"/>
  <c r="F475" i="9"/>
  <c r="F474" i="9"/>
  <c r="F473" i="9"/>
  <c r="F472" i="9"/>
  <c r="F471" i="9"/>
  <c r="F470" i="9"/>
  <c r="F469" i="9"/>
  <c r="F468" i="9"/>
  <c r="F467" i="9"/>
  <c r="F466" i="9"/>
  <c r="F465" i="9"/>
  <c r="F464" i="9"/>
  <c r="F463" i="9"/>
  <c r="F462" i="9"/>
  <c r="F459" i="9"/>
  <c r="F458" i="9"/>
  <c r="F457" i="9"/>
  <c r="F456" i="9"/>
  <c r="F455" i="9"/>
  <c r="F454" i="9"/>
  <c r="F453" i="9"/>
  <c r="F452" i="9"/>
  <c r="F451" i="9"/>
  <c r="F450" i="9"/>
  <c r="F448" i="9"/>
  <c r="F447" i="9"/>
  <c r="F446" i="9"/>
  <c r="F445" i="9"/>
  <c r="F444" i="9"/>
  <c r="F443" i="9"/>
  <c r="F441" i="9"/>
  <c r="F440" i="9"/>
  <c r="F439" i="9"/>
  <c r="F438" i="9"/>
  <c r="F437" i="9"/>
  <c r="F436" i="9"/>
  <c r="F435" i="9"/>
  <c r="F434" i="9"/>
  <c r="F433" i="9"/>
  <c r="F432" i="9"/>
  <c r="F430" i="9"/>
  <c r="F429" i="9"/>
  <c r="F428" i="9"/>
  <c r="F427" i="9"/>
  <c r="F426" i="9"/>
  <c r="G425" i="9"/>
  <c r="G508" i="9" s="1"/>
  <c r="F425" i="9"/>
  <c r="F424" i="9"/>
  <c r="F423" i="9"/>
  <c r="F422" i="9"/>
  <c r="F421" i="9"/>
  <c r="F420" i="9"/>
  <c r="F419" i="9"/>
  <c r="F418" i="9"/>
  <c r="F417" i="9"/>
  <c r="F416" i="9"/>
  <c r="F415" i="9"/>
  <c r="F414" i="9"/>
  <c r="F413" i="9"/>
  <c r="F412" i="9"/>
  <c r="F411" i="9"/>
  <c r="F410" i="9"/>
  <c r="F409" i="9"/>
  <c r="F408" i="9"/>
  <c r="F407" i="9"/>
  <c r="F406" i="9"/>
  <c r="F405" i="9"/>
  <c r="F404" i="9"/>
  <c r="F401" i="9"/>
  <c r="F399" i="9"/>
  <c r="F398" i="9"/>
  <c r="F397" i="9"/>
  <c r="F396" i="9"/>
  <c r="F395" i="9"/>
  <c r="F393" i="9"/>
  <c r="F392" i="9"/>
  <c r="F390" i="9"/>
  <c r="F389" i="9"/>
  <c r="F388" i="9"/>
  <c r="F387" i="9"/>
  <c r="F386" i="9"/>
  <c r="F385" i="9"/>
  <c r="F384" i="9"/>
  <c r="F383" i="9"/>
  <c r="F381" i="9"/>
  <c r="F380" i="9"/>
  <c r="F379" i="9"/>
  <c r="F378" i="9"/>
  <c r="F377" i="9"/>
  <c r="F376" i="9"/>
  <c r="F375" i="9"/>
  <c r="F374" i="9"/>
  <c r="F373" i="9"/>
  <c r="F372" i="9"/>
  <c r="F371" i="9"/>
  <c r="F370" i="9"/>
  <c r="F368" i="9"/>
  <c r="F367" i="9"/>
  <c r="F366" i="9"/>
  <c r="F365" i="9"/>
  <c r="F364" i="9"/>
  <c r="F363" i="9"/>
  <c r="F362" i="9"/>
  <c r="F361" i="9"/>
  <c r="F359" i="9"/>
  <c r="F358" i="9"/>
  <c r="F357" i="9"/>
  <c r="F356" i="9"/>
  <c r="F355" i="9"/>
  <c r="F354" i="9"/>
  <c r="F353" i="9"/>
  <c r="F352" i="9"/>
  <c r="F351" i="9"/>
  <c r="F350" i="9"/>
  <c r="F349" i="9"/>
  <c r="F347" i="9"/>
  <c r="F346" i="9"/>
  <c r="F345" i="9"/>
  <c r="F344" i="9"/>
  <c r="F343" i="9"/>
  <c r="F342" i="9"/>
  <c r="F340" i="9"/>
  <c r="F339" i="9"/>
  <c r="F338" i="9"/>
  <c r="F337" i="9"/>
  <c r="F336" i="9"/>
  <c r="F335" i="9"/>
  <c r="F334" i="9"/>
  <c r="F333" i="9"/>
  <c r="F332" i="9"/>
  <c r="F331" i="9"/>
  <c r="F330" i="9"/>
  <c r="F329" i="9"/>
  <c r="F326" i="9"/>
  <c r="F324" i="9"/>
  <c r="F323" i="9"/>
  <c r="F322" i="9"/>
  <c r="F321" i="9"/>
  <c r="F320" i="9"/>
  <c r="F318" i="9"/>
  <c r="F317" i="9"/>
  <c r="F315" i="9"/>
  <c r="F314" i="9"/>
  <c r="F313" i="9"/>
  <c r="F312" i="9"/>
  <c r="F311" i="9"/>
  <c r="F310" i="9"/>
  <c r="F309" i="9"/>
  <c r="F308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89" i="9"/>
  <c r="F288" i="9"/>
  <c r="F287" i="9"/>
  <c r="F286" i="9"/>
  <c r="F285" i="9"/>
  <c r="F284" i="9"/>
  <c r="F283" i="9"/>
  <c r="F282" i="9"/>
  <c r="F281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6" i="9"/>
  <c r="F265" i="9"/>
  <c r="F264" i="9"/>
  <c r="F263" i="9"/>
  <c r="F262" i="9"/>
  <c r="F261" i="9"/>
  <c r="F260" i="9"/>
  <c r="F259" i="9"/>
  <c r="F258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0" i="9"/>
  <c r="F238" i="9"/>
  <c r="F237" i="9"/>
  <c r="F236" i="9"/>
  <c r="F235" i="9"/>
  <c r="F234" i="9"/>
  <c r="F233" i="9"/>
  <c r="F231" i="9"/>
  <c r="F230" i="9"/>
  <c r="F228" i="9"/>
  <c r="F227" i="9"/>
  <c r="F226" i="9"/>
  <c r="F225" i="9"/>
  <c r="F224" i="9"/>
  <c r="F223" i="9"/>
  <c r="F222" i="9"/>
  <c r="F221" i="9"/>
  <c r="F219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0" i="9"/>
  <c r="F199" i="9"/>
  <c r="F198" i="9"/>
  <c r="F197" i="9"/>
  <c r="F196" i="9"/>
  <c r="F195" i="9"/>
  <c r="F194" i="9"/>
  <c r="F193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3" i="9"/>
  <c r="F172" i="9"/>
  <c r="F171" i="9"/>
  <c r="F170" i="9"/>
  <c r="F169" i="9"/>
  <c r="F168" i="9"/>
  <c r="F167" i="9"/>
  <c r="F166" i="9"/>
  <c r="F165" i="9"/>
  <c r="F164" i="9"/>
  <c r="F163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5" i="9"/>
  <c r="F134" i="9"/>
  <c r="F133" i="9"/>
  <c r="F132" i="9"/>
  <c r="F130" i="9"/>
  <c r="F129" i="9"/>
  <c r="F128" i="9"/>
  <c r="F126" i="9"/>
  <c r="F125" i="9"/>
  <c r="F124" i="9"/>
  <c r="F123" i="9"/>
  <c r="F121" i="9"/>
  <c r="F120" i="9"/>
  <c r="F119" i="9"/>
  <c r="F118" i="9"/>
  <c r="F117" i="9"/>
  <c r="F115" i="9"/>
  <c r="F114" i="9"/>
  <c r="F113" i="9"/>
  <c r="F112" i="9"/>
  <c r="F110" i="9"/>
  <c r="F109" i="9"/>
  <c r="F108" i="9"/>
  <c r="F106" i="9"/>
  <c r="F105" i="9"/>
  <c r="F104" i="9"/>
  <c r="F103" i="9"/>
  <c r="F102" i="9"/>
  <c r="F101" i="9"/>
  <c r="F99" i="9"/>
  <c r="F98" i="9"/>
  <c r="F97" i="9"/>
  <c r="F96" i="9"/>
  <c r="F94" i="9"/>
  <c r="F93" i="9"/>
  <c r="F92" i="9"/>
  <c r="F90" i="9"/>
  <c r="F89" i="9"/>
  <c r="F88" i="9"/>
  <c r="F87" i="9"/>
  <c r="F86" i="9"/>
  <c r="F84" i="9"/>
  <c r="F83" i="9"/>
  <c r="F82" i="9"/>
  <c r="F81" i="9"/>
  <c r="F79" i="9"/>
  <c r="F78" i="9"/>
  <c r="F77" i="9"/>
  <c r="F76" i="9"/>
  <c r="F74" i="9"/>
  <c r="F73" i="9"/>
  <c r="F72" i="9"/>
  <c r="F70" i="9"/>
  <c r="F69" i="9"/>
  <c r="F68" i="9"/>
  <c r="F66" i="9"/>
  <c r="F65" i="9"/>
  <c r="F64" i="9"/>
  <c r="F61" i="9"/>
  <c r="F60" i="9"/>
  <c r="F59" i="9"/>
  <c r="F58" i="9"/>
  <c r="F57" i="9"/>
  <c r="H56" i="9"/>
  <c r="F55" i="9"/>
  <c r="F54" i="9"/>
  <c r="F53" i="9"/>
  <c r="F52" i="9"/>
  <c r="F50" i="9"/>
  <c r="F49" i="9"/>
  <c r="F48" i="9"/>
  <c r="F47" i="9"/>
  <c r="F46" i="9"/>
  <c r="F45" i="9"/>
  <c r="H44" i="9"/>
  <c r="H85" i="9" s="1"/>
  <c r="F43" i="9"/>
  <c r="F42" i="9"/>
  <c r="F41" i="9"/>
  <c r="F40" i="9"/>
  <c r="F39" i="9"/>
  <c r="F38" i="9"/>
  <c r="F36" i="9"/>
  <c r="F35" i="9"/>
  <c r="F34" i="9"/>
  <c r="F33" i="9"/>
  <c r="F31" i="9"/>
  <c r="F30" i="9"/>
  <c r="F29" i="9"/>
  <c r="F28" i="9"/>
  <c r="F26" i="9"/>
  <c r="F25" i="9"/>
  <c r="F24" i="9"/>
  <c r="F22" i="9"/>
  <c r="F21" i="9"/>
  <c r="F20" i="9"/>
  <c r="F18" i="9"/>
  <c r="F17" i="9"/>
  <c r="F16" i="9"/>
  <c r="F12" i="9"/>
  <c r="F11" i="9"/>
  <c r="F10" i="9"/>
  <c r="F9" i="9"/>
  <c r="F8" i="9"/>
  <c r="F7" i="9"/>
  <c r="F7" i="7" l="1"/>
  <c r="H10" i="8"/>
  <c r="K10" i="8" s="1"/>
  <c r="H8" i="8"/>
  <c r="J12" i="8"/>
  <c r="J13" i="8" s="1"/>
  <c r="I12" i="8"/>
  <c r="I13" i="8" s="1"/>
  <c r="K8" i="8" l="1"/>
  <c r="E6" i="7" l="1"/>
  <c r="E5" i="7"/>
  <c r="F12" i="4"/>
  <c r="F13" i="4"/>
  <c r="E5" i="4"/>
  <c r="E6" i="4"/>
  <c r="E7" i="4"/>
  <c r="E8" i="4"/>
  <c r="E9" i="4"/>
  <c r="E11" i="4"/>
  <c r="E12" i="4"/>
  <c r="E4" i="4"/>
  <c r="E8" i="1"/>
  <c r="E9" i="1"/>
  <c r="E10" i="1"/>
  <c r="E11" i="1"/>
  <c r="E12" i="1"/>
  <c r="E13" i="1"/>
  <c r="E14" i="1"/>
  <c r="E17" i="1"/>
  <c r="E18" i="1"/>
  <c r="E19" i="1"/>
  <c r="E20" i="1"/>
  <c r="E21" i="1"/>
  <c r="E22" i="1"/>
  <c r="E23" i="1"/>
  <c r="E25" i="1"/>
  <c r="E26" i="1"/>
  <c r="E29" i="1"/>
  <c r="E30" i="1"/>
  <c r="E31" i="1"/>
  <c r="E33" i="1"/>
  <c r="E34" i="1"/>
  <c r="E35" i="1"/>
  <c r="E36" i="1"/>
  <c r="E39" i="1"/>
  <c r="E40" i="1"/>
  <c r="E42" i="1"/>
  <c r="E43" i="1"/>
  <c r="E44" i="1"/>
  <c r="E45" i="1"/>
  <c r="E47" i="1"/>
  <c r="E48" i="1"/>
  <c r="E49" i="1"/>
  <c r="E50" i="1"/>
  <c r="E7" i="1"/>
  <c r="K9" i="8" l="1"/>
  <c r="H11" i="8" l="1"/>
  <c r="F51" i="1"/>
  <c r="K11" i="8" l="1"/>
  <c r="K12" i="8" s="1"/>
  <c r="H12" i="8"/>
</calcChain>
</file>

<file path=xl/sharedStrings.xml><?xml version="1.0" encoding="utf-8"?>
<sst xmlns="http://schemas.openxmlformats.org/spreadsheetml/2006/main" count="1499" uniqueCount="506">
  <si>
    <t>Nr.p.k.</t>
  </si>
  <si>
    <t>Darba nosaukums</t>
  </si>
  <si>
    <t>Mērvienība</t>
  </si>
  <si>
    <t>SKATUVES MĒBEĻU APRĪKOJUMS AR DRAPĒRIJĀM</t>
  </si>
  <si>
    <t>DRAPĒRIJAS</t>
  </si>
  <si>
    <t>Lielā zāle</t>
  </si>
  <si>
    <t>Skatuves priekškars</t>
  </si>
  <si>
    <t>kompl.</t>
  </si>
  <si>
    <t>Kulises un sofītes</t>
  </si>
  <si>
    <t>Aizmugures aizkari</t>
  </si>
  <si>
    <t>Ciklorāmas</t>
  </si>
  <si>
    <t>Sānu aizkari ar stangu</t>
  </si>
  <si>
    <t>Izklājama deju grīda</t>
  </si>
  <si>
    <t>Projektora ekrāns</t>
  </si>
  <si>
    <t>Ratiņi aizkaru pārvadāšanai</t>
  </si>
  <si>
    <t>Vidējā zāle</t>
  </si>
  <si>
    <t>Stangu (sliežu) stiprinājumu kronšteini</t>
  </si>
  <si>
    <t>Stangas (sliedes)</t>
  </si>
  <si>
    <t>Drapērijas</t>
  </si>
  <si>
    <t>Ciklorāma</t>
  </si>
  <si>
    <t>Mazā zāle</t>
  </si>
  <si>
    <t>Sānu aizkars ar stangu</t>
  </si>
  <si>
    <t>Mēģinājumu studijas</t>
  </si>
  <si>
    <t>Sānu aizkars ar stangu RS 1</t>
  </si>
  <si>
    <t>Stangu (sliežu) stiprinājumu kronšteini (vītņi)</t>
  </si>
  <si>
    <t>Sānu aizkars ar stangu RS 2</t>
  </si>
  <si>
    <t>Sānu aizkars ar stangu RS 3</t>
  </si>
  <si>
    <t>SĒDVIETAS UN TRIBĪNES</t>
  </si>
  <si>
    <t>SĒDVIETAS UN TRIBĪNES Smiļģa zāle</t>
  </si>
  <si>
    <t>gab.</t>
  </si>
  <si>
    <t>Pārvietojamo sēdvietu piegāde / montāža (10 rinda)</t>
  </si>
  <si>
    <t>Pārvietojamo sēdvietu piegāde / montāža (balkons)</t>
  </si>
  <si>
    <t>SĒDVIETAS UN TRIBĪNES Lielā BlackBox zāle C2.03</t>
  </si>
  <si>
    <t>Savāžamās sēdvietas</t>
  </si>
  <si>
    <t>gab</t>
  </si>
  <si>
    <t>Ratiņi sēdvietām 5.gab.</t>
  </si>
  <si>
    <t>Skatītāju tribīnes(t.sk.platformas, pakāpieni, stiprinājumi)</t>
  </si>
  <si>
    <t>Ratiņi tribīnēm</t>
  </si>
  <si>
    <t>SĒDVIETAS UN TRIBĪNES Mazā BlackBox zāle C1.05</t>
  </si>
  <si>
    <t>Ratiņi sēdvietām</t>
  </si>
  <si>
    <t>KOPĀ:</t>
  </si>
  <si>
    <t>TEHNOLOĢISKAIS SKATUVES APRĪKOJUMS</t>
  </si>
  <si>
    <t>Papildus informācija par pozīciju</t>
  </si>
  <si>
    <t>SKATUVES MEHĀNISMI</t>
  </si>
  <si>
    <t>Kontroles sistēma (ASM Genesis LC8 SIL3)</t>
  </si>
  <si>
    <t>Portatīvā vadības pults (ASM CD1)</t>
  </si>
  <si>
    <t>Portatīvais vadības panelis (ASM RC128)</t>
  </si>
  <si>
    <t>Elektrisko vinču vadības bloks (LC8)</t>
  </si>
  <si>
    <t>Savienojuma kārbas priekš vadības pults CD1</t>
  </si>
  <si>
    <t>Savienojuma kārbas prieš vadības paneļa RC128</t>
  </si>
  <si>
    <t>Bezvadu vadības panelis (CD1 Pult Genesis WIFI)</t>
  </si>
  <si>
    <t>SKATUVES APGAISMOJUMS</t>
  </si>
  <si>
    <t>Smiļģa zāle (LA)</t>
  </si>
  <si>
    <t>Kustīgās galvas LED profili:</t>
  </si>
  <si>
    <t>Clay Paky Axcor 600 Profile</t>
  </si>
  <si>
    <t>Miloš āķis CELL401Ianodized</t>
  </si>
  <si>
    <t>Drošības trose (Chauvet SC-07 vai analogs)</t>
  </si>
  <si>
    <t>Kustīgās galvas LED wash prožektors:</t>
  </si>
  <si>
    <t>Clay Paky K-eye K10 HCR</t>
  </si>
  <si>
    <t>LED fona gaismas prožektors:</t>
  </si>
  <si>
    <t xml:space="preserve">ADB KLEMANTIS AS1000 </t>
  </si>
  <si>
    <t>LED PC, krāsains:</t>
  </si>
  <si>
    <t>Strand CANTATA LED FC</t>
  </si>
  <si>
    <t>Strand CANTATA LED, 8 Leaf Barndoor</t>
  </si>
  <si>
    <t>LED profils, krāsains, 15-30 grādu:</t>
  </si>
  <si>
    <t>Chauvet Ovation E-910FC, engine</t>
  </si>
  <si>
    <t>Chauvet Ovation zoom lens 15-30</t>
  </si>
  <si>
    <t>LED profils, krāsains, 25-50 grādu:</t>
  </si>
  <si>
    <t>Chauvet Ovation zoom lens 25-50</t>
  </si>
  <si>
    <t>BOX 5 mobilā pieslēguma kārba, aprīkota ar iebūvētu LAN uz 2x DMX pārveidotāju un Luminex Luminode 2</t>
  </si>
  <si>
    <t>Kabeļu spoles, barošanas un LAN uzstādīšanai uz scenogrāfijas stangām:</t>
  </si>
  <si>
    <t>LA Pults operatora vieta:</t>
  </si>
  <si>
    <t>grandMA3 Light 8192 parametri, Galvenā gaismu vadības pults</t>
  </si>
  <si>
    <t>IIyama ProLite T2336MSC-B2  skārienjūtīgs ekrāns (vai analogs), Rezerves gaismu vadības risinājums</t>
  </si>
  <si>
    <t>grandMA3 onPC Command wing, Rezerves gaismu vadības risinājums</t>
  </si>
  <si>
    <t>All in one PC kopdators ar skārienjūtīgu ekrānu, Rezerves gaismu vadības risinājums</t>
  </si>
  <si>
    <t>Transportēšanas kaste onPC command wing un kopdatoram, Rezerves gaismu vadības risinājums</t>
  </si>
  <si>
    <t>Access point (priekš web remote), attālinātai bezvadu piekļuvei pie pults kontroles</t>
  </si>
  <si>
    <t>LA DATA / DMX tīkla vadības sadalnes komponentes:</t>
  </si>
  <si>
    <t>grandMA3 8port node 0 parametri, LAN uz 8 x DMX signāla pārveidotājs</t>
  </si>
  <si>
    <t>grandMA3 4port node 0 parametri, LAN uz 4 x DMX signāla pārveidotājs</t>
  </si>
  <si>
    <t>Luminex Gigacore 26i POE Tīkla komutators 26 ligzdu 1000Mbps, ar POE papildaprīkojumu</t>
  </si>
  <si>
    <t>Chauvet Professional RDMX Splitter 8, DMX signāla sadalītājs 2 gab ieejas 8 gab izejas savienojumi</t>
  </si>
  <si>
    <t>Kabeļi un citi materiāli:</t>
  </si>
  <si>
    <t>Transporta kastes Clay Paky prožektoroiem</t>
  </si>
  <si>
    <t>Profilējamo prožektoru rati</t>
  </si>
  <si>
    <t>DMX XLR 5 pin pieslēgumi</t>
  </si>
  <si>
    <t>19" 24U mobilās sadalnes ar noņemamiem vākiem</t>
  </si>
  <si>
    <t>Lielā BlackBox zāle (MA)</t>
  </si>
  <si>
    <t>Clay Paky Axcor profile 400</t>
  </si>
  <si>
    <t>Kustīgās galvas LED wash, prožektori:</t>
  </si>
  <si>
    <t>Clay Paky MIDI-B</t>
  </si>
  <si>
    <t>StrandCANTATA LED, 8 Leaf Barndoor</t>
  </si>
  <si>
    <t>MA Pults operatora vieta:</t>
  </si>
  <si>
    <t>grandMA3 compact 4096 parametri, galvenā kontroles pults</t>
  </si>
  <si>
    <t>IIyama ProLite T2336MSC-B2  skārienjūtīgs ekrāns, galvenā kontroles pults</t>
  </si>
  <si>
    <t>MA DATA / DMX tīkla vadības sadalnes komponentes:</t>
  </si>
  <si>
    <t>Pieslēguma kārbas</t>
  </si>
  <si>
    <t>SA Pults operatora vieta:</t>
  </si>
  <si>
    <t>grandMA3 onPC Command wing</t>
  </si>
  <si>
    <t>All in one PC kopdators ar skārienjūtīgu ekrānu</t>
  </si>
  <si>
    <t>Transportēšanas kaste onPC command wing un kopdatoram</t>
  </si>
  <si>
    <t>Skatuves AUDIO un AV sistēma ierīkošana</t>
  </si>
  <si>
    <t>LIELĀ ZĀLE (Smiļģa)</t>
  </si>
  <si>
    <t>Skaļruņu sistēmas</t>
  </si>
  <si>
    <t>Line Array tipa skanda</t>
  </si>
  <si>
    <t>Clair Brothers C8-i-90</t>
  </si>
  <si>
    <t>Clair Brothers C8-i-120</t>
  </si>
  <si>
    <t>Iekarināma subbasu skanda</t>
  </si>
  <si>
    <t xml:space="preserve">Clair Brothers CS118-i </t>
  </si>
  <si>
    <t>Akustisko sistēmu karināšanas rāmis</t>
  </si>
  <si>
    <t>Clair Brothers CS-118 TOP GRID</t>
  </si>
  <si>
    <t>Akustisko sistēmu karināšanas aksesuārs</t>
  </si>
  <si>
    <t>Clair Brothers CS118/C8-RRA</t>
  </si>
  <si>
    <t>Curve Array tipa skanda</t>
  </si>
  <si>
    <t>Clair Brothers KiTCurve12</t>
  </si>
  <si>
    <t>Akustisko sistēmu karināšanas aksesuāru komplekts</t>
  </si>
  <si>
    <t>KIT-TB-i (1) Pair</t>
  </si>
  <si>
    <t>KIT-LINK-i (1) Pair</t>
  </si>
  <si>
    <t>Subbasu skanda</t>
  </si>
  <si>
    <t>Point source tipa skanda</t>
  </si>
  <si>
    <t>Clair Brothers 5CX</t>
  </si>
  <si>
    <t>Clair Brothers 8CX-P-100</t>
  </si>
  <si>
    <t>DSP procesors</t>
  </si>
  <si>
    <t xml:space="preserve">Lake LM44 </t>
  </si>
  <si>
    <t>Jaudas pastiprinātājs 4x 44000W  uz kanālu pie 4 omu pretestības</t>
  </si>
  <si>
    <t>Lab Gruppen D200:4L</t>
  </si>
  <si>
    <t>Jaudas pastiprinātājs 4x 3000W  uz kanālu pie 4 omu pretestības</t>
  </si>
  <si>
    <t>Lab Gruppen D120:4L</t>
  </si>
  <si>
    <t>Jaudas pastiprinātājs 4x 1250W  uz kanālu pie 4 omu pretestības</t>
  </si>
  <si>
    <t>Lab Gruppen D40:4L</t>
  </si>
  <si>
    <t>Audio PA sistēmas vadības un konfigurācijas datori</t>
  </si>
  <si>
    <t>Audio PA sistēmas vadības planšetdators</t>
  </si>
  <si>
    <t>Monitora skaļruņi</t>
  </si>
  <si>
    <t>Skatuves monitoru skanda</t>
  </si>
  <si>
    <t>Clair Brothers 1AM</t>
  </si>
  <si>
    <t>Lab Gruppen PLM5K44</t>
  </si>
  <si>
    <t>Jaudas pastiprinātāja transportkaste</t>
  </si>
  <si>
    <t>Akustiskās sistēmas montāžas elements</t>
  </si>
  <si>
    <t>Clair Brothers 1AM-MB-H</t>
  </si>
  <si>
    <t>Akustiskās sistēmas statīvs</t>
  </si>
  <si>
    <t>K&amp;M 21435.009.55</t>
  </si>
  <si>
    <t>Akustisko sistēmu mobilie savienojošie kabeļi</t>
  </si>
  <si>
    <t>Transportplatformas monitoru pārvietošanai uz riteņiem</t>
  </si>
  <si>
    <t>Miksēšanas pultis un perifēras ierīces</t>
  </si>
  <si>
    <t>Skaņas miksēšanas pults</t>
  </si>
  <si>
    <t>Midas HD96-24</t>
  </si>
  <si>
    <t>DANTE skaņas karte, montēta skaņas miksēšanas pultī</t>
  </si>
  <si>
    <t>Klark Teknik KT-DANTE64</t>
  </si>
  <si>
    <t>Transportkaste skaņas miksēšanas pultij</t>
  </si>
  <si>
    <t>Pults transportkaste</t>
  </si>
  <si>
    <t>Apskaņošanas sistēmas ieeju/izeju bloks</t>
  </si>
  <si>
    <t>Midas DL251</t>
  </si>
  <si>
    <t>Transportkaste  ieeju/izeju blokam</t>
  </si>
  <si>
    <t>Midas DL153</t>
  </si>
  <si>
    <t>Digitālā audio tīkla portu paplašinātājs</t>
  </si>
  <si>
    <t>Klark Teknik DN 9680</t>
  </si>
  <si>
    <t>Audio tīkla komutators</t>
  </si>
  <si>
    <t>Luminex GigaCore 16Xt with PoE</t>
  </si>
  <si>
    <t>SFP modulis montēts tīkla komutātorā</t>
  </si>
  <si>
    <t>Luminex GC 1.25GBd MMF (AFBR-5715APZ-C)</t>
  </si>
  <si>
    <t>Midas DL155</t>
  </si>
  <si>
    <t>Nepārtrauktās barošanas avots atbilstošs pieslēgto iekārtu jaudai un tā fiziskajam novietojumam</t>
  </si>
  <si>
    <t>Starpkomponentu savienojošie kabeļi</t>
  </si>
  <si>
    <t>Mikrofoni, statīvi un periferālās ierīces</t>
  </si>
  <si>
    <t>DPA 4011ER - 4011ER Cardioid Mic, Rear Cable, XLR Mikrofons</t>
  </si>
  <si>
    <t>Sennheiser E 906 Mikrofons</t>
  </si>
  <si>
    <t>König &amp; Meyer 21020-300-55 Mikrofonu statīvs</t>
  </si>
  <si>
    <t>Bezvadu mikrofonu uztvērējs 4 kanālu</t>
  </si>
  <si>
    <t>Lectrosonics DSR4</t>
  </si>
  <si>
    <t>Bezvadu mikrofonu uztvērēja konektoru modulis</t>
  </si>
  <si>
    <t>Lectrosonics DSR4EXT</t>
  </si>
  <si>
    <t>Bezvadu mikrofonu raidītājs</t>
  </si>
  <si>
    <t>Lectrosonics DBSM/E01-A1B1</t>
  </si>
  <si>
    <t>Lavalier tipa mikrofons miesas krāsā</t>
  </si>
  <si>
    <t>DPA  6060 CORE beige</t>
  </si>
  <si>
    <t>Portatīvais Apple Macbook PRO (modelis precizējams iegādes brīdī - atbilstošs sistēmas darbības nodrošināšanai)</t>
  </si>
  <si>
    <t>Iekšējo sakaru sistēmas</t>
  </si>
  <si>
    <t>Sakaru sistēmas stacija, montējama 19" statnē</t>
  </si>
  <si>
    <t>Green-GO GGO-MCX</t>
  </si>
  <si>
    <t>Barošanas bloks sakaru sistēmas stacijai</t>
  </si>
  <si>
    <t>Green-GO PSU</t>
  </si>
  <si>
    <t>Mikrofons sakaru sistēmas stacijai</t>
  </si>
  <si>
    <t>Green-GO GGO-GNM430</t>
  </si>
  <si>
    <t>Sakaru sistēmas stacija, pieslēdzama vadā</t>
  </si>
  <si>
    <t>Green-GO GGO-BPX</t>
  </si>
  <si>
    <t>Sakaru sistēmas bezvadu stacija</t>
  </si>
  <si>
    <t>Green-GO GGO-WBPX</t>
  </si>
  <si>
    <t>Baterija sakaru sistēmas bezvadu stacijai</t>
  </si>
  <si>
    <t>Green-GO GGO-NRGP</t>
  </si>
  <si>
    <t>Antenna sakaru sistēmai</t>
  </si>
  <si>
    <t>Green-GO GGO-WAA</t>
  </si>
  <si>
    <t>Kronšteins izgatavots speciāli antenu montāžai</t>
  </si>
  <si>
    <t>Bateriju lādētājs bezvadu stacijām</t>
  </si>
  <si>
    <t>Green-GO GGO-BC6</t>
  </si>
  <si>
    <t>Vienas auss austiņas ar mikrofonu savietojamas ar sakaru sistēmu</t>
  </si>
  <si>
    <t>Beyerdynamic DT280 MKII</t>
  </si>
  <si>
    <t>Austiņas ar mikrofonu savietojamas ar sakaru sistēmu</t>
  </si>
  <si>
    <t>Beyerdynamic DT290 MKII</t>
  </si>
  <si>
    <t>Austiņu kabelis ar 4-pin XLR kontaksavienojumu</t>
  </si>
  <si>
    <t>Beyerdynamic K 190.28</t>
  </si>
  <si>
    <t>Sakaru sistēmas tīkla komutators</t>
  </si>
  <si>
    <t>Luminex GigaCore 26i with PoE</t>
  </si>
  <si>
    <t>DANTE interfeiss savienojumam ar sakaru sistēmu</t>
  </si>
  <si>
    <t>Green-GO GGO-DNTI</t>
  </si>
  <si>
    <t>Datu kabelis - mobilais</t>
  </si>
  <si>
    <t>Sistēma dzirdes traucējumiem</t>
  </si>
  <si>
    <t>Audio signāla raidītājs</t>
  </si>
  <si>
    <t>Shure PSM300 P3T</t>
  </si>
  <si>
    <t>Antenu kombinieris</t>
  </si>
  <si>
    <t>Shure PA411</t>
  </si>
  <si>
    <t>Virziendarbības antena</t>
  </si>
  <si>
    <t>Shure PA805SWB</t>
  </si>
  <si>
    <t>Audio signāla uztvērējs</t>
  </si>
  <si>
    <t>Shure P3RA</t>
  </si>
  <si>
    <t>Akumulators signāla uztvērējam</t>
  </si>
  <si>
    <t>Shure SB900A akumulators</t>
  </si>
  <si>
    <t>Akumulatoru lādētājs</t>
  </si>
  <si>
    <t>Shure SBC800</t>
  </si>
  <si>
    <t>Indukcijas ausu cilpas</t>
  </si>
  <si>
    <t>Geemarc CL Inductive Dual Hooks</t>
  </si>
  <si>
    <t xml:space="preserve">Austiņas 2 x 32Ω </t>
  </si>
  <si>
    <t>Beyerdynamic DT 2</t>
  </si>
  <si>
    <t>CCTV / izrādes relejs</t>
  </si>
  <si>
    <t>PTZ video kamera</t>
  </si>
  <si>
    <t>Telycam TLC-300-IP-20</t>
  </si>
  <si>
    <t>IP video kamera</t>
  </si>
  <si>
    <t>Minrray UV1201M</t>
  </si>
  <si>
    <t>Projekcijas sistēmas</t>
  </si>
  <si>
    <t>Video projektors 20000ANSI Lm, 2K</t>
  </si>
  <si>
    <t>Barco G100 W22, R9010134</t>
  </si>
  <si>
    <t>Objektīvs video projektoram</t>
  </si>
  <si>
    <t>Barco R9802183 GC LENS (1.2 – 1.5 : 1)</t>
  </si>
  <si>
    <t>Barco R9802185 GC LENS (2.0 - 4.0 : 1)</t>
  </si>
  <si>
    <t>Transportēšanas kaste video projektoram</t>
  </si>
  <si>
    <t>Montāžas rāmis video projektoram</t>
  </si>
  <si>
    <t>Portatīvais Apple Macbook PRO dators</t>
  </si>
  <si>
    <t>Dažādas ierīces</t>
  </si>
  <si>
    <t xml:space="preserve">Lielās (Smiļģa) zāles audio sistēmas infrastruktūras papildiekārtas, nepieciešamie savienojošie kabeļi un komplektējošie vadi, lai nodrošinātu iekārtu darbību kopējā sistēmā. </t>
  </si>
  <si>
    <t>LIELĀ MELNĀ KASTE  (VIDĒJĀ ZĀLE)</t>
  </si>
  <si>
    <t>Iekarināma Point source tipa skanda</t>
  </si>
  <si>
    <t>Clair Brothers KiT 15</t>
  </si>
  <si>
    <t>Clair Brothers KiT Sub</t>
  </si>
  <si>
    <t>kiT iekāršanas aksesuāri</t>
  </si>
  <si>
    <t>Clair Brothers 8CX</t>
  </si>
  <si>
    <t>Akustisko sistēmu montāžas komplekts</t>
  </si>
  <si>
    <t>Clair Brothers 8CX-MB-H</t>
  </si>
  <si>
    <t>Lake LM44</t>
  </si>
  <si>
    <t>Jaudas pastiprinātājs 4x 500W  uz kanālu pie 4 omu pretestības</t>
  </si>
  <si>
    <t xml:space="preserve">Lab Gruppen D20:4L </t>
  </si>
  <si>
    <t>Audio PA sistēmas vadības un konfigurācijas dators</t>
  </si>
  <si>
    <t>Starpkomponentu savienojošie kabeļi (neiebūvētie sienās)</t>
  </si>
  <si>
    <t>Monitoru skaļruņi</t>
  </si>
  <si>
    <t>Miksēšanas pultis un perifērās ierīces</t>
  </si>
  <si>
    <t>Mikrofoni, statīvi un perifērās ierīces</t>
  </si>
  <si>
    <t>DPA 4018C - 4018C Compact Supercardioid Mikrofons</t>
  </si>
  <si>
    <t>DPA MMP-ER - Modular Active Cable, XLR, Rear, Mikrofons</t>
  </si>
  <si>
    <t>König &amp; Meyer 25900-300-55 Mikrofonu statīvs</t>
  </si>
  <si>
    <t>Lavalier tipa mikrofons melnā krāsā</t>
  </si>
  <si>
    <t>DPA  6060 CORE black</t>
  </si>
  <si>
    <t>Portatīvais Apple Macbook PRO (modelis precizējams iegādes brīdī - atbilstošš sistēmas darbības nodrošināšanai)</t>
  </si>
  <si>
    <t>Kronšteins izgatavots speciāli antenu motāžai</t>
  </si>
  <si>
    <t>cctv nama fona sistēma</t>
  </si>
  <si>
    <t>Video projektors 10000ANSI Lm, 2K</t>
  </si>
  <si>
    <t>Barco G60-W10, R9008759</t>
  </si>
  <si>
    <t>Barco R9801840 - G LENS (0.75-0.95 : 1)</t>
  </si>
  <si>
    <t xml:space="preserve">Barco R9832756 G LENS (WUXGA 1.52-2.92:1) </t>
  </si>
  <si>
    <t>MAZĀ MELNĀ KASTE (MAZĀ ZĀLE)</t>
  </si>
  <si>
    <t>Turbosound NuQ122</t>
  </si>
  <si>
    <t>Turbosound NuQ122-FY</t>
  </si>
  <si>
    <t>Turbosound NuQ115B</t>
  </si>
  <si>
    <t>Turbosound NuQ102</t>
  </si>
  <si>
    <t>Turbosound NuQ102-SB</t>
  </si>
  <si>
    <t>Turbosound NuQ102-EB</t>
  </si>
  <si>
    <t>Audio PA sistēmas vadības planšetdators. Atbilstošs uzstādītajai sistēmai un tirgū pieejamiem modeļiem. Saskaņojams ar pasūtītāju.</t>
  </si>
  <si>
    <t>Skatuves monitoru skanda ar iebūvētu pastiprinātāju</t>
  </si>
  <si>
    <t>RCF NX-12SMA</t>
  </si>
  <si>
    <t>Akustisko sistēmu signāla mobilie kabeļi</t>
  </si>
  <si>
    <t>Midas M32 LIVE</t>
  </si>
  <si>
    <t>Klark Teknik DN32-DANTE</t>
  </si>
  <si>
    <t>Midas DL 32</t>
  </si>
  <si>
    <t>Vanguard Audio Labs V13 Gen2 Tube Condenser Mikrofons</t>
  </si>
  <si>
    <t>AKG PCC-160 Mikrofons</t>
  </si>
  <si>
    <t>Bezvadu mikrofonu uztvērējs 2 kanālu</t>
  </si>
  <si>
    <t>Beyerdynamic TG 1000 DR</t>
  </si>
  <si>
    <t>TG 1000 Handheld</t>
  </si>
  <si>
    <t>Mikrofona kapsula bezvadu mikrofona raidītājam</t>
  </si>
  <si>
    <t>TG V50w</t>
  </si>
  <si>
    <t>Beyerdynamic WA-ATDA</t>
  </si>
  <si>
    <t>Beyerdynamic WA-CD</t>
  </si>
  <si>
    <t>Video izrādes relejs</t>
  </si>
  <si>
    <t>Projekcija</t>
  </si>
  <si>
    <t>VISPĀRĪGI</t>
  </si>
  <si>
    <t>Izsaukšana &amp; un izrādes releja sistēma</t>
  </si>
  <si>
    <t>19" statne ar augstumu 42U ar nepieciešamo komutāciju un sadalnēm</t>
  </si>
  <si>
    <t>Digitālais matriks procesors</t>
  </si>
  <si>
    <t>Ecler MIMO 7272DN</t>
  </si>
  <si>
    <t>Audio failu atskaņotājs ar attālinātu vadību</t>
  </si>
  <si>
    <t>Ecler DUO-NET Player</t>
  </si>
  <si>
    <t>Jaudas pastiprinātājs 4 x 60W RMS, 100V līnija</t>
  </si>
  <si>
    <t>Ecler eHSA4-60</t>
  </si>
  <si>
    <t>Jaudas pastiprinātājs 4 x 150W RMS, 100V līnija</t>
  </si>
  <si>
    <t>Ecler eHSA4-150</t>
  </si>
  <si>
    <t>Jaudas pastiprinātājs 4 x 500W RMS, 100V līnija</t>
  </si>
  <si>
    <t>Ecler eHSA4-500</t>
  </si>
  <si>
    <t>Digitālais audio signāla konvertors (A/D-D/A)</t>
  </si>
  <si>
    <t>Ecler DN 44 BOB</t>
  </si>
  <si>
    <t>Digitālais audio signāla konvertors (D/A)</t>
  </si>
  <si>
    <t>Tascam ML-32D</t>
  </si>
  <si>
    <t>Izsaukšanas sistēmas tīkla komutators</t>
  </si>
  <si>
    <t>Griestos iebūvējams skaļrunis</t>
  </si>
  <si>
    <t>Ecler IC6</t>
  </si>
  <si>
    <t>Pie sienas montējama akustiskā sistēma</t>
  </si>
  <si>
    <t>Ecler Audeo 106</t>
  </si>
  <si>
    <t>Ecler eMOTUS 5</t>
  </si>
  <si>
    <t>Ecler eMOTUS 8</t>
  </si>
  <si>
    <t>Ecler PCS 124</t>
  </si>
  <si>
    <t>Programmējama vadības stacija</t>
  </si>
  <si>
    <t>Ecler PAGENETDN</t>
  </si>
  <si>
    <t>Programmējams vadības panelis</t>
  </si>
  <si>
    <t>Ecler WPNETTOUCH</t>
  </si>
  <si>
    <t>Mikrofonu stereo pāris</t>
  </si>
  <si>
    <t>Beyerdynamic MC 930 Set</t>
  </si>
  <si>
    <t>Video izplatīšanas sistēmas</t>
  </si>
  <si>
    <t>Galda video monitors, 24"</t>
  </si>
  <si>
    <t>Dell SE2422H</t>
  </si>
  <si>
    <t>Video izplatīšanas sistēmas vadības un konfigurācijas dators. Atbilstoši uzstādītajai sistēmai un tirgū pieejamiem modeļiem.</t>
  </si>
  <si>
    <t>Menedžējams tīkla komutators, AVoverIP</t>
  </si>
  <si>
    <t>Zyxel XGS2210-28HP</t>
  </si>
  <si>
    <t>Tīkla raidītājs, 4K, AVoverIP</t>
  </si>
  <si>
    <t>Aten VE8952T-AT-G</t>
  </si>
  <si>
    <t>Tīkla uztvērējs, 4K, AVoverIP</t>
  </si>
  <si>
    <t>Aten VE8952R-AT-G</t>
  </si>
  <si>
    <t>Video monitors, 24"</t>
  </si>
  <si>
    <t>Video monitora stiprinājums atbilstoši monitoram un tā izmēram</t>
  </si>
  <si>
    <t>SMS Func Bracky Small</t>
  </si>
  <si>
    <t>Video monitors, 50"</t>
  </si>
  <si>
    <t>NEC MultiSync ME501</t>
  </si>
  <si>
    <t>SMS Func Bracky</t>
  </si>
  <si>
    <t>Prezentāciju portatīvais dators</t>
  </si>
  <si>
    <t>Digitālie signāli, pārraides šauram un plašam skatītāju lokam</t>
  </si>
  <si>
    <t>Video informatīvās sistēmas vadības un konfigurācijas dators</t>
  </si>
  <si>
    <t>Mediju atskaņotājs ar tīkla vadību - piegādes brīdī pieejamais un uzdevuma izpildei atbilstošais modelis</t>
  </si>
  <si>
    <t>Atbilstošs projekta vajadzībām video monitoru montāžas risinājums.</t>
  </si>
  <si>
    <t>50" video monitoru montāžas kronšteins/aksesuāri</t>
  </si>
  <si>
    <t>Ierakstu studija</t>
  </si>
  <si>
    <t>USB audio interfeiss</t>
  </si>
  <si>
    <t>Audient id 44</t>
  </si>
  <si>
    <t>Mikrofonu priekšpastiprinātājs, 8 kanāli</t>
  </si>
  <si>
    <t>Audient ASP800</t>
  </si>
  <si>
    <t>Austiņu pastiprinātājs</t>
  </si>
  <si>
    <t>Presonus HP60</t>
  </si>
  <si>
    <t>Studijas skaņas monitori</t>
  </si>
  <si>
    <t>Eve Audio SC208</t>
  </si>
  <si>
    <t>Sudijas monitoru statīvi</t>
  </si>
  <si>
    <t>K&amp;M 26754</t>
  </si>
  <si>
    <t>Studijas austiņas slēgta tipa</t>
  </si>
  <si>
    <t>Beyerdynamic DT 1770 PRO</t>
  </si>
  <si>
    <t>Apple dators ar instalētu virtuālo DANTE karti (modelis precizējams iegādes brīdī - atbilstošs sistēmas darbības nodrošināšanai)</t>
  </si>
  <si>
    <t>Studijas darba virsmas infrastruktūra, uzstādāmo iekārtu izvietošanai.</t>
  </si>
  <si>
    <t>MOBILE</t>
  </si>
  <si>
    <t xml:space="preserve">Mobile audio aparāts 1 </t>
  </si>
  <si>
    <t>Turbosound NuQ122-AN</t>
  </si>
  <si>
    <t>Turbosound NuQ115B-AN</t>
  </si>
  <si>
    <t>Akustisko sistēmu statīvs</t>
  </si>
  <si>
    <t>K&amp;M 21366.000.55</t>
  </si>
  <si>
    <t xml:space="preserve">Midas M32R LIVE-EU </t>
  </si>
  <si>
    <t>Beyerdynamic TG 500 DR</t>
  </si>
  <si>
    <t>Bezvadu mikrofonu raidītājs ar mikrofona kapsulu</t>
  </si>
  <si>
    <t>Beyerdynamic TG 500H-D</t>
  </si>
  <si>
    <t>Bezvadu maršrutētājs savietojams ar skaņas pulti un planšetdatoru, lai nodrošinātu attālinātu vadību.</t>
  </si>
  <si>
    <t>Apple planšetdators ar Wi-Fi</t>
  </si>
  <si>
    <t xml:space="preserve">Transporta kastes/koferi vadiem un aksesuāriem </t>
  </si>
  <si>
    <t>Atskaņojošās iekārtas - modeļi saskaņojami ar pasūtītāju</t>
  </si>
  <si>
    <t>Radial Engineering BT-PRO V2</t>
  </si>
  <si>
    <t xml:space="preserve">Mobile audio aparāts 2 </t>
  </si>
  <si>
    <t>Turbosound iQ10</t>
  </si>
  <si>
    <t>Mobile audio aparāts 3</t>
  </si>
  <si>
    <t>Skaņas miksēšanas pults bloks</t>
  </si>
  <si>
    <t>Midas M32C</t>
  </si>
  <si>
    <t>Radial Engineering USB PRO</t>
  </si>
  <si>
    <t>Veļas mazgājamā mašīna</t>
  </si>
  <si>
    <t>Veļas žāvētājs</t>
  </si>
  <si>
    <t>Mikroviļņu krāsns</t>
  </si>
  <si>
    <t>Brīvstāvošs ledusskapis</t>
  </si>
  <si>
    <t>Furnitūra (tualešu birste ar tūrētāju, atkritumu tvertne, ziepu dozators, papīra dvieļu tūrētājs)</t>
  </si>
  <si>
    <t>Iekšējas rullo žalūzijas</t>
  </si>
  <si>
    <t>Aizkari</t>
  </si>
  <si>
    <t>Stiprinājumi, profili, sliedes</t>
  </si>
  <si>
    <t>Audums</t>
  </si>
  <si>
    <t>Labiekārtošana</t>
  </si>
  <si>
    <t>Atkritumu tvertnes</t>
  </si>
  <si>
    <t>Soliņi</t>
  </si>
  <si>
    <t>Daudzums</t>
  </si>
  <si>
    <t>9.1.</t>
  </si>
  <si>
    <t>9.2.</t>
  </si>
  <si>
    <t>9.3.</t>
  </si>
  <si>
    <t>16.1.</t>
  </si>
  <si>
    <t>16.2.</t>
  </si>
  <si>
    <t>16.3.</t>
  </si>
  <si>
    <t>17.1.</t>
  </si>
  <si>
    <t>17.2.</t>
  </si>
  <si>
    <t>17.3.</t>
  </si>
  <si>
    <r>
      <rPr>
        <b/>
        <sz val="10"/>
        <color theme="1"/>
        <rFont val="Times New Roman"/>
        <family val="1"/>
        <charset val="186"/>
      </rPr>
      <t>Mobilo kabeļu komplekts:</t>
    </r>
    <r>
      <rPr>
        <sz val="10"/>
        <color theme="1"/>
        <rFont val="Times New Roman"/>
        <family val="1"/>
        <charset val="186"/>
      </rPr>
      <t xml:space="preserve">                        PowerCON true (3m, 5m, 10m, 15m), DMX signāla  pagarinātāji (3m, 5m, 10m, 15m), EtherCON  pagarinātāji (LAN pagarinātāji - 3m, 5m, 10m, 15), CEE 16A  5polu  pagarinātāji (3m, 5m, 10m), CEE 63A un 125A 5polu  pagarinātāji (5m, 15m), adapteris PowerCON true uz PowerCON</t>
    </r>
  </si>
  <si>
    <r>
      <rPr>
        <b/>
        <sz val="10"/>
        <color theme="1"/>
        <rFont val="Times New Roman"/>
        <family val="1"/>
        <charset val="186"/>
      </rPr>
      <t xml:space="preserve">Mobilo kabeļu komplekts: </t>
    </r>
    <r>
      <rPr>
        <sz val="10"/>
        <color theme="1"/>
        <rFont val="Times New Roman"/>
        <family val="1"/>
        <charset val="186"/>
      </rPr>
      <t xml:space="preserve">                         PowerCON true (3m, 5m, 10m), DMX signāla  pagarinātāji (3m, 5m, 10m), EtherCON  pagarinātāji (LAN pagarinātāji - 3m, 5m, 10m), CEE 16A  5polu  pagarinātāji (3m, 5m, 10m), CEE 63A 5polu  pagarinātāji (5m, 15m)  adapteris EtherCON uz DMX XLR 5p, 0,5m, adapteris PowerCON true uz PowerCON</t>
    </r>
  </si>
  <si>
    <r>
      <t xml:space="preserve">Vadības dators - </t>
    </r>
    <r>
      <rPr>
        <b/>
        <sz val="10"/>
        <rFont val="Times New Roman"/>
        <family val="1"/>
        <charset val="186"/>
      </rPr>
      <t xml:space="preserve"> DELL|Latitude|5540|</t>
    </r>
  </si>
  <si>
    <r>
      <t>Vadības planšete -</t>
    </r>
    <r>
      <rPr>
        <b/>
        <sz val="10"/>
        <rFont val="Times New Roman"/>
        <family val="1"/>
        <charset val="186"/>
      </rPr>
      <t xml:space="preserve"> iPad 10.9" Wi-Fi 64GB - Silver 10th Gen 2022</t>
    </r>
  </si>
  <si>
    <r>
      <t>Amp case -</t>
    </r>
    <r>
      <rPr>
        <b/>
        <sz val="10"/>
        <color theme="1"/>
        <rFont val="Times New Roman"/>
        <family val="1"/>
        <charset val="186"/>
      </rPr>
      <t xml:space="preserve"> Transporta kaste 3U AMP</t>
    </r>
  </si>
  <si>
    <r>
      <t>Kabelis speakon-speakon 10m -</t>
    </r>
    <r>
      <rPr>
        <b/>
        <sz val="10"/>
        <color theme="1"/>
        <rFont val="Times New Roman"/>
        <family val="1"/>
        <charset val="186"/>
      </rPr>
      <t xml:space="preserve"> SGS Sistēmas LS 4x2,5/10M</t>
    </r>
  </si>
  <si>
    <r>
      <t xml:space="preserve">Kabelis speakon-speakon 5m  - </t>
    </r>
    <r>
      <rPr>
        <b/>
        <sz val="10"/>
        <color theme="1"/>
        <rFont val="Times New Roman"/>
        <family val="1"/>
        <charset val="186"/>
      </rPr>
      <t>SGS Sistēmas LS 4x2,5/5M</t>
    </r>
  </si>
  <si>
    <r>
      <t xml:space="preserve">Kabelis speakon-speakon 2m -  </t>
    </r>
    <r>
      <rPr>
        <b/>
        <sz val="10"/>
        <color theme="1"/>
        <rFont val="Times New Roman"/>
        <family val="1"/>
        <charset val="186"/>
      </rPr>
      <t>SGS Sistēmas LS 4x2,5/2M</t>
    </r>
  </si>
  <si>
    <r>
      <t xml:space="preserve">Monitoru transportplatformas - </t>
    </r>
    <r>
      <rPr>
        <b/>
        <sz val="10"/>
        <color theme="1"/>
        <rFont val="Times New Roman"/>
        <family val="1"/>
        <charset val="186"/>
      </rPr>
      <t>Monitoru platforma Nr. 1</t>
    </r>
  </si>
  <si>
    <r>
      <t xml:space="preserve">I/O box transportkaste - </t>
    </r>
    <r>
      <rPr>
        <b/>
        <sz val="10"/>
        <color theme="1"/>
        <rFont val="Times New Roman"/>
        <family val="1"/>
        <charset val="186"/>
      </rPr>
      <t>Transporta kaste 6U DL251</t>
    </r>
  </si>
  <si>
    <r>
      <t xml:space="preserve">I/O box transportkaste - </t>
    </r>
    <r>
      <rPr>
        <b/>
        <sz val="10"/>
        <color theme="1"/>
        <rFont val="Times New Roman"/>
        <family val="1"/>
        <charset val="186"/>
      </rPr>
      <t>Transporta kaste 3U DL153</t>
    </r>
  </si>
  <si>
    <r>
      <t>Nepārtrauktās barošanas avots (UPS) -</t>
    </r>
    <r>
      <rPr>
        <b/>
        <sz val="10"/>
        <color theme="1"/>
        <rFont val="Times New Roman"/>
        <family val="1"/>
        <charset val="186"/>
      </rPr>
      <t xml:space="preserve"> PowerWalker VI 1500 CSW</t>
    </r>
  </si>
  <si>
    <r>
      <t xml:space="preserve">Nepārtrauktās barošanas avots (UPS) - </t>
    </r>
    <r>
      <rPr>
        <b/>
        <sz val="10"/>
        <color theme="1"/>
        <rFont val="Times New Roman"/>
        <family val="1"/>
        <charset val="186"/>
      </rPr>
      <t>PowerWalker VI 1500 R1U</t>
    </r>
  </si>
  <si>
    <r>
      <t xml:space="preserve">Apple Macbook PRO - </t>
    </r>
    <r>
      <rPr>
        <b/>
        <sz val="10"/>
        <rFont val="Times New Roman"/>
        <family val="1"/>
        <charset val="186"/>
      </rPr>
      <t>MacBook Pro 16" Apple M2 Pro 12C CPU</t>
    </r>
  </si>
  <si>
    <r>
      <t>Kabelis RJ45 - RJ45 2.5m -</t>
    </r>
    <r>
      <rPr>
        <b/>
        <sz val="10"/>
        <color theme="1"/>
        <rFont val="Times New Roman"/>
        <family val="1"/>
        <charset val="186"/>
      </rPr>
      <t xml:space="preserve"> Cordial CSE 2,5 NN 7</t>
    </r>
  </si>
  <si>
    <r>
      <t xml:space="preserve">Kabelis RJ45 - RJ45  5m - </t>
    </r>
    <r>
      <rPr>
        <b/>
        <sz val="10"/>
        <color theme="1"/>
        <rFont val="Times New Roman"/>
        <family val="1"/>
        <charset val="186"/>
      </rPr>
      <t>Cordial CSE 5 NN 7</t>
    </r>
  </si>
  <si>
    <r>
      <t xml:space="preserve">Kabelis RJ45 - RJ45  10m - </t>
    </r>
    <r>
      <rPr>
        <b/>
        <sz val="10"/>
        <color theme="1"/>
        <rFont val="Times New Roman"/>
        <family val="1"/>
        <charset val="186"/>
      </rPr>
      <t>Cordial CSE 10 NN 7</t>
    </r>
  </si>
  <si>
    <r>
      <t xml:space="preserve">Vadības dators - </t>
    </r>
    <r>
      <rPr>
        <b/>
        <sz val="10"/>
        <color indexed="8"/>
        <rFont val="Times New Roman"/>
        <family val="1"/>
        <charset val="186"/>
      </rPr>
      <t>DELL|Latitude|5540|</t>
    </r>
  </si>
  <si>
    <r>
      <t xml:space="preserve">Amp case - </t>
    </r>
    <r>
      <rPr>
        <b/>
        <sz val="10"/>
        <color theme="1"/>
        <rFont val="Times New Roman"/>
        <family val="1"/>
        <charset val="186"/>
      </rPr>
      <t>Transporta kaste 3U AMP</t>
    </r>
  </si>
  <si>
    <r>
      <t xml:space="preserve">Nepārtrauktās barošanas avots (UPS) - </t>
    </r>
    <r>
      <rPr>
        <b/>
        <sz val="10"/>
        <color theme="1"/>
        <rFont val="Times New Roman"/>
        <family val="1"/>
        <charset val="186"/>
      </rPr>
      <t>PowerWalker VI 1500 CSW</t>
    </r>
  </si>
  <si>
    <r>
      <t xml:space="preserve">Nepārtrauktās barošanas avots (UPS) -  </t>
    </r>
    <r>
      <rPr>
        <b/>
        <sz val="10"/>
        <color theme="1"/>
        <rFont val="Times New Roman"/>
        <family val="1"/>
        <charset val="186"/>
      </rPr>
      <t>PowerWalker VI 1500 R1U</t>
    </r>
  </si>
  <si>
    <r>
      <t>Kabelis 3-pin XLR - 3-pin XLR 10m -</t>
    </r>
    <r>
      <rPr>
        <b/>
        <sz val="10"/>
        <color theme="1"/>
        <rFont val="Times New Roman"/>
        <family val="1"/>
        <charset val="186"/>
      </rPr>
      <t xml:space="preserve"> Cordial CPM 10 FM</t>
    </r>
  </si>
  <si>
    <r>
      <t xml:space="preserve">Kabelis 3-pin XLR - 3-pin XLR 6m - </t>
    </r>
    <r>
      <rPr>
        <b/>
        <sz val="10"/>
        <color theme="1"/>
        <rFont val="Times New Roman"/>
        <family val="1"/>
        <charset val="186"/>
      </rPr>
      <t>Cordial CPM 6 FM</t>
    </r>
  </si>
  <si>
    <r>
      <t xml:space="preserve">Kabelis 3-pin XLR - 3-pin XLR 3m - </t>
    </r>
    <r>
      <rPr>
        <b/>
        <sz val="10"/>
        <color theme="1"/>
        <rFont val="Times New Roman"/>
        <family val="1"/>
        <charset val="186"/>
      </rPr>
      <t>Cordial CPM 3 FM</t>
    </r>
  </si>
  <si>
    <r>
      <t xml:space="preserve">Monitoru transportplatformas - </t>
    </r>
    <r>
      <rPr>
        <b/>
        <sz val="10"/>
        <color theme="1"/>
        <rFont val="Times New Roman"/>
        <family val="1"/>
        <charset val="186"/>
      </rPr>
      <t>Monitoru platforma Nr. 2</t>
    </r>
  </si>
  <si>
    <r>
      <t xml:space="preserve">Pults transportkaste </t>
    </r>
    <r>
      <rPr>
        <b/>
        <sz val="10"/>
        <rFont val="Times New Roman"/>
        <family val="1"/>
        <charset val="186"/>
      </rPr>
      <t>- Transporta kaste Midas M32</t>
    </r>
  </si>
  <si>
    <r>
      <t>I/O box rack -</t>
    </r>
    <r>
      <rPr>
        <b/>
        <sz val="10"/>
        <rFont val="Times New Roman"/>
        <family val="1"/>
        <charset val="186"/>
      </rPr>
      <t xml:space="preserve"> Transporta kaste 3U DL32</t>
    </r>
  </si>
  <si>
    <r>
      <t xml:space="preserve">Vadības dators - </t>
    </r>
    <r>
      <rPr>
        <b/>
        <sz val="10"/>
        <color theme="1"/>
        <rFont val="Times New Roman"/>
        <family val="1"/>
        <charset val="186"/>
      </rPr>
      <t>Dell OpiPlex 7010 Desktop, Micro/i3- 13100T/16GB DDR4/256GB SSD/HD</t>
    </r>
  </si>
  <si>
    <r>
      <t xml:space="preserve">Portatīvais dators - </t>
    </r>
    <r>
      <rPr>
        <b/>
        <sz val="10"/>
        <color theme="1"/>
        <rFont val="Times New Roman"/>
        <family val="1"/>
        <charset val="186"/>
      </rPr>
      <t>Dell Laitude 5440/14", FHD/i5-1335U/8GB/256GB SSD/Integrated Graphics</t>
    </r>
  </si>
  <si>
    <r>
      <t xml:space="preserve">Vadības dators - </t>
    </r>
    <r>
      <rPr>
        <b/>
        <sz val="10"/>
        <color theme="1"/>
        <rFont val="Times New Roman"/>
        <family val="1"/>
        <charset val="186"/>
      </rPr>
      <t xml:space="preserve"> Dell OpiPlex 7010 Desktop, Micro/i3- 13100T/16GB DDR4/256GB SSD/HD</t>
    </r>
  </si>
  <si>
    <r>
      <t xml:space="preserve">BrightSign multimediju atskaņotājs - </t>
    </r>
    <r>
      <rPr>
        <b/>
        <sz val="10"/>
        <color theme="1"/>
        <rFont val="Times New Roman"/>
        <family val="1"/>
        <charset val="186"/>
      </rPr>
      <t>Brightsign XT1144</t>
    </r>
  </si>
  <si>
    <r>
      <t xml:space="preserve">Pults kaste - </t>
    </r>
    <r>
      <rPr>
        <b/>
        <sz val="10"/>
        <rFont val="Times New Roman"/>
        <family val="1"/>
        <charset val="186"/>
      </rPr>
      <t>Transporta kaste Midas M32R</t>
    </r>
  </si>
  <si>
    <r>
      <t xml:space="preserve">Bezvadu maršrutētājs - </t>
    </r>
    <r>
      <rPr>
        <b/>
        <sz val="10"/>
        <rFont val="Times New Roman"/>
        <family val="1"/>
        <charset val="186"/>
      </rPr>
      <t>Swissonic Basic Router MKII</t>
    </r>
  </si>
  <si>
    <r>
      <t>Apple iPad Wi-Fi -</t>
    </r>
    <r>
      <rPr>
        <b/>
        <sz val="10"/>
        <rFont val="Times New Roman"/>
        <family val="1"/>
        <charset val="186"/>
      </rPr>
      <t xml:space="preserve"> iPad 10.2" Wi-Fi 64GB - Space Grey 9th Gen (2021).</t>
    </r>
  </si>
  <si>
    <r>
      <t xml:space="preserve">Transportkastes - </t>
    </r>
    <r>
      <rPr>
        <b/>
        <sz val="10"/>
        <color indexed="8"/>
        <rFont val="Times New Roman"/>
        <family val="1"/>
        <charset val="186"/>
      </rPr>
      <t>Transporta kaste aksesuāri</t>
    </r>
  </si>
  <si>
    <r>
      <t xml:space="preserve">Strāvas un audio signāla hibrīdkabelis, 20m - </t>
    </r>
    <r>
      <rPr>
        <b/>
        <sz val="10"/>
        <color theme="1"/>
        <rFont val="Times New Roman"/>
        <family val="1"/>
        <charset val="186"/>
      </rPr>
      <t>SGS Sistēmas HYB 20M</t>
    </r>
  </si>
  <si>
    <r>
      <t xml:space="preserve">Strāvas un audio signāla hibrīdkabelis, 15m - </t>
    </r>
    <r>
      <rPr>
        <b/>
        <sz val="10"/>
        <color theme="1"/>
        <rFont val="Times New Roman"/>
        <family val="1"/>
        <charset val="186"/>
      </rPr>
      <t xml:space="preserve"> SGS Sistēmas HYB 15M</t>
    </r>
  </si>
  <si>
    <r>
      <t xml:space="preserve">Strāvas un audio signāla hibrīdkabelis, 5m  - </t>
    </r>
    <r>
      <rPr>
        <b/>
        <sz val="10"/>
        <color theme="1"/>
        <rFont val="Times New Roman"/>
        <family val="1"/>
        <charset val="186"/>
      </rPr>
      <t>SGS Sistēmas HYB 5M</t>
    </r>
  </si>
  <si>
    <r>
      <t>Bezvadu maršrutētājs -</t>
    </r>
    <r>
      <rPr>
        <b/>
        <sz val="10"/>
        <rFont val="Times New Roman"/>
        <family val="1"/>
        <charset val="186"/>
      </rPr>
      <t xml:space="preserve"> Swissonic Basic Router MKII</t>
    </r>
  </si>
  <si>
    <r>
      <t>Apple iPad Wi-Fi  -</t>
    </r>
    <r>
      <rPr>
        <b/>
        <sz val="10"/>
        <rFont val="Times New Roman"/>
        <family val="1"/>
        <charset val="186"/>
      </rPr>
      <t xml:space="preserve"> iPad 10.2" Wi-Fi 64GB - Space Grey 9th Gen (2021).</t>
    </r>
  </si>
  <si>
    <r>
      <t>Transportkastes -</t>
    </r>
    <r>
      <rPr>
        <b/>
        <sz val="10"/>
        <color indexed="8"/>
        <rFont val="Times New Roman"/>
        <family val="1"/>
        <charset val="186"/>
      </rPr>
      <t xml:space="preserve"> Transporta kaste aksesuāri</t>
    </r>
  </si>
  <si>
    <r>
      <t xml:space="preserve">I/O box rack - </t>
    </r>
    <r>
      <rPr>
        <b/>
        <sz val="10"/>
        <rFont val="Times New Roman"/>
        <family val="1"/>
        <charset val="186"/>
      </rPr>
      <t>Transporta kaste 5U M32C+DL32</t>
    </r>
  </si>
  <si>
    <r>
      <t xml:space="preserve">Apple iPad Wi-Fi </t>
    </r>
    <r>
      <rPr>
        <b/>
        <sz val="10"/>
        <rFont val="Times New Roman"/>
        <family val="1"/>
        <charset val="186"/>
      </rPr>
      <t>- iPad 10.2" Wi-Fi 64GB - Space Grey 9th Gen (2021).</t>
    </r>
  </si>
  <si>
    <r>
      <rPr>
        <b/>
        <sz val="10"/>
        <color theme="1"/>
        <rFont val="Times New Roman"/>
        <family val="1"/>
        <charset val="186"/>
      </rPr>
      <t>Mobilo kabeļu komplekts:</t>
    </r>
    <r>
      <rPr>
        <sz val="10"/>
        <color theme="1"/>
        <rFont val="Times New Roman"/>
        <family val="1"/>
        <charset val="186"/>
      </rPr>
      <t xml:space="preserve"> PowerCON true (3m, 5m, 10m, 15m), DMX signāla  pagarinātāji (3m, 5m, 10m, 15m), EtherCON  pagarinātāji (LAN pagarinātāji - 3m, 5m, 10m, 15), CEE 16A  5polu  pagarinātāji (3m, 5m, 10m), CEE 63A un 125A 5polu  pagarinātāji (5m, 15m)  adapteris EtherCON uz DMX XLR 5p, 0,5m, adapteris PowerCON true uz PowerCON</t>
    </r>
  </si>
  <si>
    <t>7.1.</t>
  </si>
  <si>
    <t>7.2.</t>
  </si>
  <si>
    <t xml:space="preserve">Atdalāmie āra labiekārtojuma elementi </t>
  </si>
  <si>
    <t xml:space="preserve">4. Atdalāmie āra labiekārtojuma elementi </t>
  </si>
  <si>
    <t>2. Skatuves audiovizuālais un tehnoloģiskais aprīkojums</t>
  </si>
  <si>
    <t>Nekustamā īpašuma adrese</t>
  </si>
  <si>
    <t>Nekustamā īpašuma kadastra numurs</t>
  </si>
  <si>
    <t>Nekustamā īpašuma kadastra apzīmējums</t>
  </si>
  <si>
    <t>Uzskaites konta Nr. (detali-zācijā līdz apakš-grupai)</t>
  </si>
  <si>
    <t>Sākotnējā vērtība</t>
  </si>
  <si>
    <t> Uzkrātais nolietojums</t>
  </si>
  <si>
    <t>Vērtības samazinā- jums</t>
  </si>
  <si>
    <t>Atlikusī vērtība</t>
  </si>
  <si>
    <t>Pēdējais nolieto-juma aprēķina mēnesis</t>
  </si>
  <si>
    <t>Kultūras piemi-nekļa statuss ēkai</t>
  </si>
  <si>
    <t>Piezīmes</t>
  </si>
  <si>
    <t>(EUR)</t>
  </si>
  <si>
    <t>(Mēnešos)</t>
  </si>
  <si>
    <t>IR / NAV</t>
  </si>
  <si>
    <t>NAV</t>
  </si>
  <si>
    <t>Kopā:</t>
  </si>
  <si>
    <t>x</t>
  </si>
  <si>
    <t>Dokumentu apstiprina:</t>
  </si>
  <si>
    <t>Dokumentu sagatavoja:</t>
  </si>
  <si>
    <t>Sagatavošanas datums:</t>
  </si>
  <si>
    <t>Lāčplēša iela 25, Rīga</t>
  </si>
  <si>
    <t>01000220070</t>
  </si>
  <si>
    <t>1. Skatuves drapērijas, modulārās skatītāju sēdvietas</t>
  </si>
  <si>
    <t>Skatuves drapērijas, modulārās skatītāju sēdvietas</t>
  </si>
  <si>
    <t>3. Atdalāmaie interjera elementi un sadzīves tehnika</t>
  </si>
  <si>
    <t>Atdalāmaie interjera elementi un sadzīves tehnika</t>
  </si>
  <si>
    <t>01000220070001</t>
  </si>
  <si>
    <t>Vidējās zāles audio sistēmas infrastruktūras papildiekārtas, nepieciešamie savienojošie kabeļi un komplektējošie vadi, lai nodrošinātu iekārtu darbību kopējā sistēmā</t>
  </si>
  <si>
    <t xml:space="preserve">Mazās zāles audio sistēmas infrastruktūras papildiekārtas, nepieciešamie savienojošie kabeļi un komplektējošie vadi, lai nodrošinātu iekārtu darbību kopējā sistēmā. </t>
  </si>
  <si>
    <t>Kustamās mantas sarakstu nosaukums</t>
  </si>
  <si>
    <t>1_pielikums</t>
  </si>
  <si>
    <t>2_pielikums</t>
  </si>
  <si>
    <t>3_pielikums</t>
  </si>
  <si>
    <t>4_pielikums</t>
  </si>
  <si>
    <t>PNA saraksts pielikumā</t>
  </si>
  <si>
    <t>Vienas vienības cena, EUR</t>
  </si>
  <si>
    <t>Kopā, ar PVN</t>
  </si>
  <si>
    <t>Vienas vienības cena, EUR ar PVN</t>
  </si>
  <si>
    <t>Kopā EUR ar PVN</t>
  </si>
  <si>
    <t>Kopā ar PVN</t>
  </si>
  <si>
    <t>Vienas vienības cena ar PVN</t>
  </si>
  <si>
    <t>ERAF finansējums  piemērojot koeficientu  93.6372422081474% ir 212 084.98 EUR</t>
  </si>
  <si>
    <t>ERAF</t>
  </si>
  <si>
    <r>
      <t xml:space="preserve">t.sk ERAF finansējums </t>
    </r>
    <r>
      <rPr>
        <b/>
        <sz val="10"/>
        <color theme="1"/>
        <rFont val="Times New Roman"/>
        <family val="1"/>
        <charset val="186"/>
      </rPr>
      <t>710 461,13</t>
    </r>
    <r>
      <rPr>
        <sz val="10"/>
        <color theme="1"/>
        <rFont val="Times New Roman"/>
        <family val="1"/>
        <charset val="186"/>
      </rPr>
      <t xml:space="preserve"> </t>
    </r>
    <r>
      <rPr>
        <b/>
        <sz val="10"/>
        <color theme="1"/>
        <rFont val="Times New Roman"/>
        <family val="1"/>
        <charset val="186"/>
      </rPr>
      <t>EUR</t>
    </r>
  </si>
  <si>
    <t>Jaunā Rīgas teātra ēkas Lāčplēša iela 25, Rīgā, atdalāmais tehnoloģiskais aprīkojums</t>
  </si>
  <si>
    <t>* Saskaņā ar MK 27.12.2005.noteikumiem Nr.1031 "Noteikumi par budžetu izdevumu klasifikāciju atbilstoši ekonomiskajām kategorijām"</t>
  </si>
  <si>
    <t>** Saskaņā ar MK 13.02.2018.noteikumu Nr.87 "Grāmatvedības uzskaites kārtība budžeta iestādēs"</t>
  </si>
  <si>
    <t>*** Dokuments ir parakstīts ar drošu elektronisko parakstu un satur laika zīmogu</t>
  </si>
  <si>
    <t>(paraksts***)</t>
  </si>
  <si>
    <t>Anotācijas pielikums</t>
  </si>
  <si>
    <r>
      <t>Skatuves audiovizuālais un tehnoloģiskais aprīkojums</t>
    </r>
    <r>
      <rPr>
        <vertAlign val="superscript"/>
        <sz val="10"/>
        <rFont val="Times New Roman"/>
        <family val="1"/>
        <charset val="186"/>
      </rPr>
      <t>1</t>
    </r>
  </si>
  <si>
    <r>
      <rPr>
        <b/>
        <vertAlign val="superscript"/>
        <sz val="10"/>
        <rFont val="Times New Roman"/>
        <family val="1"/>
        <charset val="186"/>
      </rPr>
      <t>1</t>
    </r>
    <r>
      <rPr>
        <b/>
        <sz val="10"/>
        <rFont val="Times New Roman"/>
        <family val="1"/>
        <charset val="186"/>
      </rPr>
      <t>t.sk. ERAF finansējums</t>
    </r>
  </si>
  <si>
    <t>Ekono-miskās klasifikā-cijas kods (EKK) *</t>
  </si>
  <si>
    <t>Atlikušais lietderīgās lietošanas laiks**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</si>
</sst>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</numFmts>
  <fonts count="4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color rgb="FF000000"/>
      <name val="Arial"/>
      <family val="2"/>
    </font>
    <font>
      <sz val="10"/>
      <color rgb="FF000000"/>
      <name val="Helv"/>
    </font>
    <font>
      <sz val="11"/>
      <color theme="1"/>
      <name val="Calibri"/>
      <family val="2"/>
      <scheme val="minor"/>
    </font>
    <font>
      <sz val="10"/>
      <name val="Helv"/>
    </font>
    <font>
      <sz val="10"/>
      <name val="Arial"/>
      <family val="2"/>
      <charset val="186"/>
    </font>
    <font>
      <sz val="11"/>
      <color rgb="FF000000"/>
      <name val="Calibri"/>
      <family val="2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u/>
      <sz val="12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u/>
      <sz val="10"/>
      <color rgb="FF00000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b/>
      <vertAlign val="superscript"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i/>
      <sz val="8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3" fillId="0" borderId="0" applyNumberFormat="0" applyBorder="0" applyProtection="0"/>
    <xf numFmtId="0" fontId="4" fillId="0" borderId="0"/>
    <xf numFmtId="0" fontId="1" fillId="0" borderId="0"/>
    <xf numFmtId="0" fontId="5" fillId="0" borderId="0"/>
    <xf numFmtId="164" fontId="4" fillId="0" borderId="0" applyFont="0" applyFill="0" applyBorder="0" applyAlignment="0" applyProtection="0"/>
    <xf numFmtId="0" fontId="1" fillId="0" borderId="0"/>
    <xf numFmtId="0" fontId="7" fillId="0" borderId="0" applyNumberFormat="0" applyFont="0" applyBorder="0" applyProtection="0"/>
    <xf numFmtId="0" fontId="6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9">
    <xf numFmtId="0" fontId="0" fillId="0" borderId="0" xfId="0"/>
    <xf numFmtId="0" fontId="8" fillId="0" borderId="0" xfId="0" applyFont="1"/>
    <xf numFmtId="0" fontId="9" fillId="0" borderId="0" xfId="0" applyFont="1"/>
    <xf numFmtId="0" fontId="12" fillId="0" borderId="0" xfId="0" applyFont="1"/>
    <xf numFmtId="0" fontId="13" fillId="0" borderId="0" xfId="4" applyFont="1" applyBorder="1" applyAlignment="1">
      <alignment horizontal="center"/>
    </xf>
    <xf numFmtId="0" fontId="14" fillId="0" borderId="0" xfId="4" applyFont="1" applyBorder="1"/>
    <xf numFmtId="0" fontId="13" fillId="0" borderId="0" xfId="4" applyFont="1" applyBorder="1" applyAlignment="1">
      <alignment vertical="center"/>
    </xf>
    <xf numFmtId="0" fontId="14" fillId="0" borderId="0" xfId="4" applyFont="1" applyBorder="1" applyAlignment="1">
      <alignment horizontal="right"/>
    </xf>
    <xf numFmtId="0" fontId="15" fillId="0" borderId="0" xfId="4" applyFont="1" applyBorder="1" applyAlignment="1">
      <alignment horizontal="center"/>
    </xf>
    <xf numFmtId="164" fontId="19" fillId="0" borderId="0" xfId="10" applyFont="1" applyFill="1" applyBorder="1" applyAlignment="1">
      <alignment horizontal="right" vertical="center"/>
    </xf>
    <xf numFmtId="164" fontId="9" fillId="0" borderId="0" xfId="0" applyNumberFormat="1" applyFont="1"/>
    <xf numFmtId="0" fontId="9" fillId="0" borderId="0" xfId="0" applyFont="1" applyAlignment="1">
      <alignment horizontal="center"/>
    </xf>
    <xf numFmtId="44" fontId="8" fillId="0" borderId="0" xfId="2" applyFont="1" applyFill="1" applyBorder="1"/>
    <xf numFmtId="0" fontId="8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0" fillId="0" borderId="5" xfId="4" applyFont="1" applyBorder="1" applyAlignment="1">
      <alignment horizontal="center" vertical="center"/>
    </xf>
    <xf numFmtId="0" fontId="20" fillId="0" borderId="5" xfId="4" applyFont="1" applyBorder="1" applyAlignment="1">
      <alignment horizontal="center" vertical="center" wrapText="1"/>
    </xf>
    <xf numFmtId="0" fontId="16" fillId="3" borderId="5" xfId="8" applyFont="1" applyFill="1" applyBorder="1" applyAlignment="1">
      <alignment horizontal="center" vertical="center" wrapText="1"/>
    </xf>
    <xf numFmtId="0" fontId="16" fillId="3" borderId="5" xfId="9" applyFont="1" applyFill="1" applyBorder="1" applyAlignment="1" applyProtection="1">
      <alignment horizontal="center" vertical="center" wrapText="1"/>
      <protection locked="0"/>
    </xf>
    <xf numFmtId="0" fontId="17" fillId="3" borderId="5" xfId="9" applyFont="1" applyFill="1" applyBorder="1" applyAlignment="1" applyProtection="1">
      <alignment horizontal="center" vertical="center" wrapText="1"/>
      <protection locked="0"/>
    </xf>
    <xf numFmtId="0" fontId="16" fillId="0" borderId="5" xfId="8" applyFont="1" applyBorder="1" applyAlignment="1">
      <alignment horizontal="center" vertical="center" wrapText="1"/>
    </xf>
    <xf numFmtId="0" fontId="16" fillId="0" borderId="5" xfId="9" applyFont="1" applyBorder="1" applyAlignment="1" applyProtection="1">
      <alignment horizontal="center" vertical="center" wrapText="1"/>
      <protection locked="0"/>
    </xf>
    <xf numFmtId="0" fontId="18" fillId="0" borderId="5" xfId="7" applyFont="1" applyBorder="1" applyAlignment="1">
      <alignment horizontal="center" vertical="center" wrapText="1"/>
    </xf>
    <xf numFmtId="1" fontId="18" fillId="0" borderId="5" xfId="10" applyNumberFormat="1" applyFont="1" applyFill="1" applyBorder="1" applyAlignment="1">
      <alignment horizontal="center" vertical="center"/>
    </xf>
    <xf numFmtId="164" fontId="19" fillId="0" borderId="5" xfId="10" applyFont="1" applyFill="1" applyBorder="1" applyAlignment="1">
      <alignment horizontal="right" vertical="center"/>
    </xf>
    <xf numFmtId="0" fontId="16" fillId="0" borderId="5" xfId="7" applyFont="1" applyBorder="1" applyAlignment="1">
      <alignment horizontal="center" vertical="center" wrapText="1"/>
    </xf>
    <xf numFmtId="0" fontId="18" fillId="0" borderId="5" xfId="7" applyFont="1" applyBorder="1" applyAlignment="1">
      <alignment horizontal="left" vertical="center" wrapText="1"/>
    </xf>
    <xf numFmtId="0" fontId="16" fillId="0" borderId="5" xfId="9" applyFont="1" applyBorder="1" applyAlignment="1" applyProtection="1">
      <alignment horizontal="left" vertical="center" wrapText="1"/>
      <protection locked="0"/>
    </xf>
    <xf numFmtId="0" fontId="20" fillId="0" borderId="5" xfId="0" applyFont="1" applyBorder="1" applyAlignment="1">
      <alignment horizontal="center"/>
    </xf>
    <xf numFmtId="0" fontId="20" fillId="0" borderId="5" xfId="0" applyFont="1" applyBorder="1"/>
    <xf numFmtId="0" fontId="20" fillId="0" borderId="5" xfId="0" applyFont="1" applyBorder="1" applyAlignment="1">
      <alignment vertical="center"/>
    </xf>
    <xf numFmtId="4" fontId="20" fillId="0" borderId="5" xfId="0" applyNumberFormat="1" applyFont="1" applyBorder="1" applyAlignment="1">
      <alignment horizontal="center" vertical="center"/>
    </xf>
    <xf numFmtId="164" fontId="17" fillId="0" borderId="5" xfId="10" applyFont="1" applyFill="1" applyBorder="1" applyAlignment="1">
      <alignment horizontal="right" vertical="center"/>
    </xf>
    <xf numFmtId="0" fontId="24" fillId="0" borderId="5" xfId="0" applyFont="1" applyBorder="1" applyAlignment="1">
      <alignment horizontal="center"/>
    </xf>
    <xf numFmtId="0" fontId="24" fillId="0" borderId="5" xfId="0" applyFont="1" applyBorder="1"/>
    <xf numFmtId="0" fontId="24" fillId="0" borderId="5" xfId="0" applyFont="1" applyBorder="1" applyAlignment="1">
      <alignment vertical="center"/>
    </xf>
    <xf numFmtId="4" fontId="24" fillId="0" borderId="5" xfId="0" applyNumberFormat="1" applyFont="1" applyBorder="1" applyAlignment="1">
      <alignment horizontal="center" vertical="center"/>
    </xf>
    <xf numFmtId="164" fontId="16" fillId="0" borderId="5" xfId="10" applyFont="1" applyFill="1" applyBorder="1" applyAlignment="1">
      <alignment horizontal="right" vertical="center"/>
    </xf>
    <xf numFmtId="0" fontId="24" fillId="0" borderId="0" xfId="0" applyFont="1"/>
    <xf numFmtId="0" fontId="25" fillId="0" borderId="0" xfId="0" applyFont="1"/>
    <xf numFmtId="0" fontId="13" fillId="0" borderId="0" xfId="4" applyFont="1" applyAlignment="1">
      <alignment horizontal="center"/>
    </xf>
    <xf numFmtId="0" fontId="13" fillId="0" borderId="0" xfId="4" applyFont="1" applyAlignment="1">
      <alignment vertical="center"/>
    </xf>
    <xf numFmtId="44" fontId="9" fillId="0" borderId="0" xfId="2" applyFont="1"/>
    <xf numFmtId="0" fontId="27" fillId="0" borderId="0" xfId="0" applyFont="1"/>
    <xf numFmtId="0" fontId="28" fillId="0" borderId="0" xfId="4" applyFont="1" applyAlignment="1">
      <alignment horizontal="center"/>
    </xf>
    <xf numFmtId="0" fontId="27" fillId="0" borderId="0" xfId="0" applyFont="1" applyAlignment="1">
      <alignment horizontal="center"/>
    </xf>
    <xf numFmtId="0" fontId="13" fillId="0" borderId="0" xfId="3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3" fillId="0" borderId="0" xfId="4" applyFont="1" applyAlignment="1">
      <alignment horizontal="left"/>
    </xf>
    <xf numFmtId="0" fontId="27" fillId="0" borderId="0" xfId="0" applyFont="1" applyAlignment="1">
      <alignment horizontal="left"/>
    </xf>
    <xf numFmtId="0" fontId="13" fillId="0" borderId="0" xfId="3" applyFont="1" applyAlignment="1">
      <alignment horizontal="left" vertical="center"/>
    </xf>
    <xf numFmtId="0" fontId="27" fillId="0" borderId="0" xfId="0" applyFont="1" applyAlignment="1">
      <alignment vertical="center"/>
    </xf>
    <xf numFmtId="0" fontId="26" fillId="0" borderId="5" xfId="11" applyFont="1" applyBorder="1" applyAlignment="1">
      <alignment horizontal="center" vertical="center" wrapText="1"/>
    </xf>
    <xf numFmtId="164" fontId="18" fillId="0" borderId="5" xfId="10" applyFont="1" applyFill="1" applyBorder="1" applyAlignment="1">
      <alignment horizontal="right" vertical="center"/>
    </xf>
    <xf numFmtId="0" fontId="16" fillId="0" borderId="5" xfId="7" applyFont="1" applyBorder="1" applyAlignment="1">
      <alignment horizontal="left" vertical="center" wrapText="1"/>
    </xf>
    <xf numFmtId="0" fontId="18" fillId="0" borderId="5" xfId="9" applyFont="1" applyBorder="1" applyAlignment="1" applyProtection="1">
      <alignment horizontal="center" vertical="center" wrapText="1"/>
      <protection locked="0"/>
    </xf>
    <xf numFmtId="0" fontId="27" fillId="0" borderId="5" xfId="0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 wrapText="1"/>
    </xf>
    <xf numFmtId="1" fontId="16" fillId="0" borderId="5" xfId="10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8" fillId="0" borderId="5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1" fontId="18" fillId="0" borderId="5" xfId="0" applyNumberFormat="1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wrapText="1"/>
    </xf>
    <xf numFmtId="0" fontId="29" fillId="0" borderId="5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49" fontId="18" fillId="0" borderId="5" xfId="0" applyNumberFormat="1" applyFont="1" applyBorder="1" applyAlignment="1">
      <alignment horizontal="left" vertical="center" wrapText="1"/>
    </xf>
    <xf numFmtId="0" fontId="27" fillId="0" borderId="5" xfId="0" applyFont="1" applyBorder="1" applyAlignment="1">
      <alignment horizontal="center" vertical="center" wrapText="1"/>
    </xf>
    <xf numFmtId="1" fontId="27" fillId="0" borderId="5" xfId="0" applyNumberFormat="1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3" fontId="27" fillId="0" borderId="5" xfId="0" applyNumberFormat="1" applyFont="1" applyBorder="1" applyAlignment="1">
      <alignment horizontal="center" vertical="center" wrapText="1"/>
    </xf>
    <xf numFmtId="3" fontId="27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 applyProtection="1">
      <alignment horizontal="center" vertical="center"/>
      <protection locked="0"/>
    </xf>
    <xf numFmtId="0" fontId="18" fillId="0" borderId="5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8" fillId="0" borderId="5" xfId="0" applyFont="1" applyBorder="1" applyAlignment="1" applyProtection="1">
      <alignment horizontal="left" vertical="center" wrapText="1"/>
      <protection locked="0"/>
    </xf>
    <xf numFmtId="0" fontId="18" fillId="0" borderId="5" xfId="0" applyFont="1" applyBorder="1" applyAlignment="1" applyProtection="1">
      <alignment horizontal="left" vertical="center"/>
      <protection locked="0"/>
    </xf>
    <xf numFmtId="0" fontId="24" fillId="0" borderId="5" xfId="0" applyFont="1" applyBorder="1" applyAlignment="1">
      <alignment horizontal="left"/>
    </xf>
    <xf numFmtId="43" fontId="24" fillId="0" borderId="5" xfId="1" applyFont="1" applyFill="1" applyBorder="1" applyAlignment="1">
      <alignment horizontal="right" vertical="center"/>
    </xf>
    <xf numFmtId="0" fontId="14" fillId="0" borderId="0" xfId="4" applyFont="1" applyAlignment="1">
      <alignment horizontal="right"/>
    </xf>
    <xf numFmtId="164" fontId="27" fillId="0" borderId="0" xfId="0" applyNumberFormat="1" applyFont="1" applyAlignment="1">
      <alignment vertical="center"/>
    </xf>
    <xf numFmtId="0" fontId="29" fillId="0" borderId="5" xfId="1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0" fontId="18" fillId="4" borderId="5" xfId="7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left" vertical="center" wrapText="1"/>
    </xf>
    <xf numFmtId="1" fontId="18" fillId="4" borderId="5" xfId="10" applyNumberFormat="1" applyFont="1" applyFill="1" applyBorder="1" applyAlignment="1">
      <alignment horizontal="center" vertical="center"/>
    </xf>
    <xf numFmtId="164" fontId="18" fillId="4" borderId="5" xfId="10" applyFont="1" applyFill="1" applyBorder="1" applyAlignment="1">
      <alignment horizontal="right" vertical="center"/>
    </xf>
    <xf numFmtId="0" fontId="16" fillId="4" borderId="5" xfId="7" applyFont="1" applyFill="1" applyBorder="1" applyAlignment="1">
      <alignment horizontal="center" vertical="center" wrapText="1"/>
    </xf>
    <xf numFmtId="3" fontId="27" fillId="4" borderId="5" xfId="0" applyNumberFormat="1" applyFont="1" applyFill="1" applyBorder="1" applyAlignment="1">
      <alignment horizontal="center" vertical="center" wrapText="1"/>
    </xf>
    <xf numFmtId="0" fontId="18" fillId="5" borderId="5" xfId="7" applyFont="1" applyFill="1" applyBorder="1" applyAlignment="1">
      <alignment horizontal="center" vertical="center" wrapText="1"/>
    </xf>
    <xf numFmtId="0" fontId="25" fillId="5" borderId="5" xfId="0" applyFont="1" applyFill="1" applyBorder="1" applyAlignment="1">
      <alignment horizontal="left" vertical="center" wrapText="1"/>
    </xf>
    <xf numFmtId="0" fontId="27" fillId="5" borderId="5" xfId="0" applyFont="1" applyFill="1" applyBorder="1" applyAlignment="1">
      <alignment horizontal="center" vertical="center" wrapText="1"/>
    </xf>
    <xf numFmtId="1" fontId="27" fillId="5" borderId="5" xfId="0" applyNumberFormat="1" applyFont="1" applyFill="1" applyBorder="1" applyAlignment="1">
      <alignment horizontal="center" vertical="center" wrapText="1"/>
    </xf>
    <xf numFmtId="164" fontId="18" fillId="5" borderId="5" xfId="10" applyFont="1" applyFill="1" applyBorder="1" applyAlignment="1">
      <alignment horizontal="right" vertical="center"/>
    </xf>
    <xf numFmtId="0" fontId="16" fillId="4" borderId="5" xfId="7" applyFont="1" applyFill="1" applyBorder="1" applyAlignment="1">
      <alignment horizontal="left" vertical="center" wrapText="1"/>
    </xf>
    <xf numFmtId="0" fontId="18" fillId="4" borderId="5" xfId="9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Alignment="1">
      <alignment horizontal="center"/>
    </xf>
    <xf numFmtId="0" fontId="18" fillId="6" borderId="5" xfId="7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left" vertical="center" wrapText="1"/>
    </xf>
    <xf numFmtId="0" fontId="27" fillId="6" borderId="5" xfId="0" applyFont="1" applyFill="1" applyBorder="1" applyAlignment="1">
      <alignment horizontal="center" vertical="center" wrapText="1"/>
    </xf>
    <xf numFmtId="1" fontId="27" fillId="6" borderId="5" xfId="0" applyNumberFormat="1" applyFont="1" applyFill="1" applyBorder="1" applyAlignment="1">
      <alignment horizontal="center" vertical="center" wrapText="1"/>
    </xf>
    <xf numFmtId="164" fontId="18" fillId="6" borderId="5" xfId="10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8" fillId="0" borderId="5" xfId="13" applyFont="1" applyBorder="1" applyAlignment="1">
      <alignment horizontal="left" vertical="center" wrapText="1"/>
    </xf>
    <xf numFmtId="0" fontId="18" fillId="0" borderId="5" xfId="14" applyFont="1" applyBorder="1" applyAlignment="1">
      <alignment horizontal="center" vertical="center"/>
    </xf>
    <xf numFmtId="1" fontId="13" fillId="0" borderId="5" xfId="3" applyNumberFormat="1" applyFont="1" applyBorder="1" applyAlignment="1">
      <alignment horizontal="center" vertical="center"/>
    </xf>
    <xf numFmtId="0" fontId="18" fillId="0" borderId="5" xfId="8" applyFont="1" applyBorder="1" applyAlignment="1">
      <alignment horizontal="center" vertical="center" wrapText="1"/>
    </xf>
    <xf numFmtId="4" fontId="20" fillId="0" borderId="5" xfId="0" applyNumberFormat="1" applyFont="1" applyBorder="1" applyAlignment="1">
      <alignment horizontal="right" vertical="center"/>
    </xf>
    <xf numFmtId="164" fontId="19" fillId="0" borderId="5" xfId="10" applyFont="1" applyFill="1" applyBorder="1" applyAlignment="1">
      <alignment horizontal="center" vertical="center"/>
    </xf>
    <xf numFmtId="165" fontId="19" fillId="0" borderId="5" xfId="10" applyNumberFormat="1" applyFont="1" applyFill="1" applyBorder="1" applyAlignment="1">
      <alignment horizontal="center" vertical="center"/>
    </xf>
    <xf numFmtId="0" fontId="31" fillId="4" borderId="5" xfId="8" applyFont="1" applyFill="1" applyBorder="1" applyAlignment="1">
      <alignment horizontal="center" vertical="center" wrapText="1"/>
    </xf>
    <xf numFmtId="0" fontId="16" fillId="4" borderId="5" xfId="9" applyFont="1" applyFill="1" applyBorder="1" applyAlignment="1" applyProtection="1">
      <alignment horizontal="center" vertical="center" wrapText="1"/>
      <protection locked="0"/>
    </xf>
    <xf numFmtId="0" fontId="17" fillId="4" borderId="5" xfId="9" applyFont="1" applyFill="1" applyBorder="1" applyAlignment="1" applyProtection="1">
      <alignment horizontal="center" vertical="center" wrapText="1"/>
      <protection locked="0"/>
    </xf>
    <xf numFmtId="0" fontId="19" fillId="0" borderId="5" xfId="7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/>
    </xf>
    <xf numFmtId="0" fontId="25" fillId="0" borderId="5" xfId="0" applyFont="1" applyBorder="1" applyAlignment="1">
      <alignment horizontal="left" vertical="center" wrapText="1"/>
    </xf>
    <xf numFmtId="10" fontId="0" fillId="0" borderId="5" xfId="0" applyNumberFormat="1" applyBorder="1"/>
    <xf numFmtId="164" fontId="18" fillId="0" borderId="5" xfId="0" applyNumberFormat="1" applyFont="1" applyBorder="1" applyAlignment="1">
      <alignment horizontal="left" vertical="center" wrapText="1"/>
    </xf>
    <xf numFmtId="164" fontId="27" fillId="0" borderId="5" xfId="0" applyNumberFormat="1" applyFont="1" applyBorder="1" applyAlignment="1">
      <alignment vertical="center"/>
    </xf>
    <xf numFmtId="0" fontId="27" fillId="0" borderId="5" xfId="0" applyFont="1" applyBorder="1" applyAlignment="1">
      <alignment horizontal="center" wrapText="1"/>
    </xf>
    <xf numFmtId="43" fontId="27" fillId="0" borderId="0" xfId="1" applyFont="1" applyFill="1"/>
    <xf numFmtId="0" fontId="18" fillId="0" borderId="0" xfId="0" applyFont="1"/>
    <xf numFmtId="0" fontId="27" fillId="0" borderId="0" xfId="0" applyFont="1" applyAlignment="1">
      <alignment horizontal="right"/>
    </xf>
    <xf numFmtId="0" fontId="18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18" fillId="2" borderId="2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49" fontId="18" fillId="0" borderId="1" xfId="0" quotePrefix="1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49" fontId="18" fillId="0" borderId="1" xfId="0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 vertical="center"/>
    </xf>
    <xf numFmtId="43" fontId="16" fillId="2" borderId="1" xfId="1" applyFont="1" applyFill="1" applyBorder="1" applyAlignment="1">
      <alignment horizontal="center" vertical="center"/>
    </xf>
    <xf numFmtId="0" fontId="11" fillId="0" borderId="0" xfId="0" applyFont="1"/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9" fillId="0" borderId="0" xfId="0" applyFont="1"/>
    <xf numFmtId="43" fontId="19" fillId="0" borderId="0" xfId="1" applyFont="1"/>
    <xf numFmtId="0" fontId="19" fillId="0" borderId="0" xfId="0" applyFont="1" applyAlignment="1">
      <alignment horizontal="center"/>
    </xf>
    <xf numFmtId="43" fontId="19" fillId="0" borderId="0" xfId="1" applyFont="1" applyFill="1"/>
    <xf numFmtId="0" fontId="18" fillId="0" borderId="0" xfId="0" applyFont="1" applyAlignment="1">
      <alignment horizontal="left"/>
    </xf>
    <xf numFmtId="43" fontId="18" fillId="0" borderId="0" xfId="1" applyFont="1"/>
    <xf numFmtId="0" fontId="18" fillId="0" borderId="0" xfId="0" applyFont="1" applyAlignment="1">
      <alignment horizontal="center"/>
    </xf>
    <xf numFmtId="0" fontId="35" fillId="0" borderId="0" xfId="0" applyFont="1" applyAlignment="1">
      <alignment vertical="center"/>
    </xf>
    <xf numFmtId="0" fontId="37" fillId="0" borderId="0" xfId="0" applyFont="1"/>
    <xf numFmtId="14" fontId="38" fillId="0" borderId="0" xfId="0" applyNumberFormat="1" applyFont="1"/>
    <xf numFmtId="14" fontId="37" fillId="0" borderId="0" xfId="0" applyNumberFormat="1" applyFont="1" applyAlignment="1">
      <alignment horizontal="left"/>
    </xf>
    <xf numFmtId="0" fontId="39" fillId="0" borderId="0" xfId="0" applyFont="1"/>
    <xf numFmtId="0" fontId="36" fillId="0" borderId="3" xfId="0" applyFont="1" applyBorder="1" applyAlignment="1">
      <alignment horizontal="center" vertical="top"/>
    </xf>
    <xf numFmtId="0" fontId="36" fillId="0" borderId="6" xfId="0" applyFont="1" applyBorder="1" applyAlignment="1">
      <alignment horizontal="center" vertical="top"/>
    </xf>
    <xf numFmtId="0" fontId="16" fillId="2" borderId="8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4" fontId="18" fillId="0" borderId="2" xfId="0" applyNumberFormat="1" applyFont="1" applyBorder="1" applyAlignment="1">
      <alignment horizontal="center" vertical="center" wrapText="1"/>
    </xf>
    <xf numFmtId="4" fontId="18" fillId="0" borderId="4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18" fillId="0" borderId="0" xfId="0" applyFont="1"/>
    <xf numFmtId="0" fontId="10" fillId="0" borderId="0" xfId="3" applyFont="1" applyBorder="1" applyAlignment="1">
      <alignment horizontal="left" vertical="center"/>
    </xf>
    <xf numFmtId="2" fontId="23" fillId="0" borderId="0" xfId="7" applyNumberFormat="1" applyFont="1" applyAlignment="1">
      <alignment horizontal="center" vertical="center" wrapText="1"/>
    </xf>
    <xf numFmtId="2" fontId="11" fillId="0" borderId="0" xfId="7" applyNumberFormat="1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</cellXfs>
  <cellStyles count="18">
    <cellStyle name="Comma 2" xfId="16" xr:uid="{00000000-0005-0000-0000-000001000000}"/>
    <cellStyle name="Comma 3" xfId="10" xr:uid="{00000000-0005-0000-0000-000002000000}"/>
    <cellStyle name="Currency 2" xfId="17" xr:uid="{00000000-0005-0000-0000-000004000000}"/>
    <cellStyle name="Komats" xfId="1" builtinId="3"/>
    <cellStyle name="Normal 12 2 2 3" xfId="8" xr:uid="{00000000-0005-0000-0000-000006000000}"/>
    <cellStyle name="Normal 12 2 2 3 4 2" xfId="11" xr:uid="{00000000-0005-0000-0000-000007000000}"/>
    <cellStyle name="Normal 2" xfId="3" xr:uid="{00000000-0005-0000-0000-000008000000}"/>
    <cellStyle name="Normal 2 2 2" xfId="7" xr:uid="{00000000-0005-0000-0000-000009000000}"/>
    <cellStyle name="Normal 2 2 2 2" xfId="12" xr:uid="{00000000-0005-0000-0000-00000A000000}"/>
    <cellStyle name="Normal 4" xfId="5" xr:uid="{00000000-0005-0000-0000-00000B000000}"/>
    <cellStyle name="Normal_501-06tames forma 2 2" xfId="4" xr:uid="{00000000-0005-0000-0000-00000C000000}"/>
    <cellStyle name="Normal_Bill x.1" xfId="13" xr:uid="{00000000-0005-0000-0000-00000D000000}"/>
    <cellStyle name="Parasts" xfId="0" builtinId="0"/>
    <cellStyle name="Parasts 2" xfId="14" xr:uid="{00000000-0005-0000-0000-00000E000000}"/>
    <cellStyle name="Parasts 2 2" xfId="15" xr:uid="{00000000-0005-0000-0000-00000F000000}"/>
    <cellStyle name="Style 1" xfId="6" xr:uid="{00000000-0005-0000-0000-000010000000}"/>
    <cellStyle name="Style 1 3" xfId="9" xr:uid="{00000000-0005-0000-0000-000011000000}"/>
    <cellStyle name="Valū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3"/>
  <sheetViews>
    <sheetView tabSelected="1" topLeftCell="A4" zoomScaleNormal="100" workbookViewId="0">
      <selection activeCell="A4" sqref="A4:O4"/>
    </sheetView>
  </sheetViews>
  <sheetFormatPr defaultColWidth="9.109375" defaultRowHeight="13.8" x14ac:dyDescent="0.25"/>
  <cols>
    <col min="1" max="1" width="13.109375" style="3" customWidth="1"/>
    <col min="2" max="2" width="27.44140625" style="3" customWidth="1"/>
    <col min="3" max="3" width="19.5546875" style="3" customWidth="1"/>
    <col min="4" max="4" width="20.6640625" style="3" customWidth="1"/>
    <col min="5" max="5" width="35.33203125" style="3" customWidth="1"/>
    <col min="6" max="6" width="11.109375" style="3" customWidth="1"/>
    <col min="7" max="7" width="9.88671875" style="3" customWidth="1"/>
    <col min="8" max="8" width="14.88671875" style="3" customWidth="1"/>
    <col min="9" max="9" width="12" style="3" customWidth="1"/>
    <col min="10" max="10" width="11.33203125" style="3" customWidth="1"/>
    <col min="11" max="11" width="14" style="3" customWidth="1"/>
    <col min="12" max="12" width="9.5546875" style="129" customWidth="1"/>
    <col min="13" max="13" width="12.33203125" style="3" customWidth="1"/>
    <col min="14" max="14" width="9.5546875" style="3" customWidth="1"/>
    <col min="15" max="15" width="9.6640625" style="3" customWidth="1"/>
    <col min="16" max="16" width="10.44140625" style="3" bestFit="1" customWidth="1"/>
    <col min="17" max="16384" width="9.109375" style="3"/>
  </cols>
  <sheetData>
    <row r="1" spans="1:18" s="126" customFormat="1" ht="14.4" customHeight="1" x14ac:dyDescent="0.25">
      <c r="A1" s="41"/>
      <c r="B1" s="45"/>
      <c r="C1" s="45"/>
      <c r="D1" s="47"/>
      <c r="E1" s="45"/>
      <c r="F1" s="47"/>
      <c r="G1" s="47"/>
      <c r="H1" s="125"/>
      <c r="I1" s="172" t="s">
        <v>501</v>
      </c>
      <c r="J1" s="172"/>
      <c r="K1" s="172"/>
      <c r="L1" s="172"/>
      <c r="M1" s="172"/>
      <c r="N1" s="172"/>
      <c r="O1" s="172"/>
    </row>
    <row r="2" spans="1:18" s="126" customFormat="1" ht="13.2" x14ac:dyDescent="0.25">
      <c r="A2" s="45"/>
      <c r="B2" s="45"/>
      <c r="C2" s="45"/>
      <c r="D2" s="47"/>
      <c r="E2" s="45"/>
      <c r="F2" s="47"/>
      <c r="G2" s="47"/>
      <c r="H2" s="125"/>
      <c r="I2" s="45"/>
      <c r="J2" s="45"/>
      <c r="K2" s="45"/>
      <c r="L2" s="127"/>
      <c r="M2" s="127"/>
      <c r="N2" s="127"/>
      <c r="O2" s="45"/>
    </row>
    <row r="3" spans="1:18" x14ac:dyDescent="0.25">
      <c r="J3" s="128"/>
    </row>
    <row r="4" spans="1:18" ht="15.6" x14ac:dyDescent="0.25">
      <c r="A4" s="173" t="s">
        <v>496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Q4" s="128"/>
    </row>
    <row r="5" spans="1:18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R5" s="126"/>
    </row>
    <row r="6" spans="1:18" ht="87" customHeight="1" x14ac:dyDescent="0.25">
      <c r="A6" s="130" t="s">
        <v>0</v>
      </c>
      <c r="B6" s="130" t="s">
        <v>452</v>
      </c>
      <c r="C6" s="130" t="s">
        <v>453</v>
      </c>
      <c r="D6" s="130" t="s">
        <v>454</v>
      </c>
      <c r="E6" s="130" t="s">
        <v>481</v>
      </c>
      <c r="F6" s="130" t="s">
        <v>455</v>
      </c>
      <c r="G6" s="131" t="s">
        <v>504</v>
      </c>
      <c r="H6" s="130" t="s">
        <v>456</v>
      </c>
      <c r="I6" s="130" t="s">
        <v>457</v>
      </c>
      <c r="J6" s="130" t="s">
        <v>458</v>
      </c>
      <c r="K6" s="130" t="s">
        <v>459</v>
      </c>
      <c r="L6" s="130" t="s">
        <v>460</v>
      </c>
      <c r="M6" s="130" t="s">
        <v>505</v>
      </c>
      <c r="N6" s="131" t="s">
        <v>461</v>
      </c>
      <c r="O6" s="132" t="s">
        <v>462</v>
      </c>
    </row>
    <row r="7" spans="1:18" ht="12.75" customHeight="1" x14ac:dyDescent="0.25">
      <c r="A7" s="133"/>
      <c r="B7" s="133"/>
      <c r="C7" s="133"/>
      <c r="D7" s="133"/>
      <c r="E7" s="133"/>
      <c r="F7" s="133"/>
      <c r="G7" s="134"/>
      <c r="H7" s="133" t="s">
        <v>463</v>
      </c>
      <c r="I7" s="133" t="s">
        <v>463</v>
      </c>
      <c r="J7" s="133" t="s">
        <v>463</v>
      </c>
      <c r="K7" s="133" t="s">
        <v>463</v>
      </c>
      <c r="L7" s="133"/>
      <c r="M7" s="133" t="s">
        <v>464</v>
      </c>
      <c r="N7" s="134" t="s">
        <v>465</v>
      </c>
      <c r="O7" s="135"/>
    </row>
    <row r="8" spans="1:18" ht="50.25" customHeight="1" x14ac:dyDescent="0.25">
      <c r="A8" s="136" t="s">
        <v>482</v>
      </c>
      <c r="B8" s="137" t="s">
        <v>472</v>
      </c>
      <c r="C8" s="138" t="s">
        <v>473</v>
      </c>
      <c r="D8" s="138" t="s">
        <v>478</v>
      </c>
      <c r="E8" s="139" t="s">
        <v>475</v>
      </c>
      <c r="F8" s="136">
        <v>21342</v>
      </c>
      <c r="G8" s="136">
        <v>23909</v>
      </c>
      <c r="H8" s="140">
        <f>'1_Pielikums'!F51</f>
        <v>556322.53</v>
      </c>
      <c r="I8" s="141">
        <v>0</v>
      </c>
      <c r="J8" s="141">
        <v>0</v>
      </c>
      <c r="K8" s="140">
        <f>H8-I8-J8</f>
        <v>556322.53</v>
      </c>
      <c r="L8" s="141" t="s">
        <v>466</v>
      </c>
      <c r="M8" s="141" t="s">
        <v>466</v>
      </c>
      <c r="N8" s="141" t="s">
        <v>466</v>
      </c>
      <c r="O8" s="170" t="s">
        <v>486</v>
      </c>
      <c r="P8" s="142"/>
      <c r="Q8" s="143"/>
    </row>
    <row r="9" spans="1:18" ht="50.25" customHeight="1" x14ac:dyDescent="0.25">
      <c r="A9" s="144" t="s">
        <v>483</v>
      </c>
      <c r="B9" s="137" t="s">
        <v>472</v>
      </c>
      <c r="C9" s="138" t="s">
        <v>473</v>
      </c>
      <c r="D9" s="138" t="s">
        <v>478</v>
      </c>
      <c r="E9" s="139" t="s">
        <v>502</v>
      </c>
      <c r="F9" s="136">
        <v>21342</v>
      </c>
      <c r="G9" s="136">
        <v>23909</v>
      </c>
      <c r="H9" s="140">
        <f>'2_pielikums'!G508</f>
        <v>3124154.5799999945</v>
      </c>
      <c r="I9" s="141">
        <v>0</v>
      </c>
      <c r="J9" s="141">
        <v>0</v>
      </c>
      <c r="K9" s="140">
        <f t="shared" ref="K9:K11" si="0">H9-I9-J9</f>
        <v>3124154.5799999945</v>
      </c>
      <c r="L9" s="141" t="s">
        <v>466</v>
      </c>
      <c r="M9" s="141" t="s">
        <v>466</v>
      </c>
      <c r="N9" s="141" t="s">
        <v>466</v>
      </c>
      <c r="O9" s="171"/>
      <c r="P9" s="142"/>
      <c r="Q9" s="143"/>
    </row>
    <row r="10" spans="1:18" ht="50.25" customHeight="1" x14ac:dyDescent="0.25">
      <c r="A10" s="144" t="s">
        <v>484</v>
      </c>
      <c r="B10" s="137" t="s">
        <v>472</v>
      </c>
      <c r="C10" s="138" t="s">
        <v>473</v>
      </c>
      <c r="D10" s="138" t="s">
        <v>478</v>
      </c>
      <c r="E10" s="139" t="s">
        <v>477</v>
      </c>
      <c r="F10" s="136">
        <v>21342</v>
      </c>
      <c r="G10" s="136">
        <v>23909</v>
      </c>
      <c r="H10" s="140">
        <f>'3_pielikums'!F13</f>
        <v>70100.06</v>
      </c>
      <c r="I10" s="141">
        <v>0</v>
      </c>
      <c r="J10" s="141">
        <v>0</v>
      </c>
      <c r="K10" s="140">
        <f t="shared" si="0"/>
        <v>70100.06</v>
      </c>
      <c r="L10" s="141" t="s">
        <v>466</v>
      </c>
      <c r="M10" s="141" t="s">
        <v>466</v>
      </c>
      <c r="N10" s="141" t="s">
        <v>466</v>
      </c>
      <c r="O10" s="171"/>
      <c r="P10" s="142"/>
      <c r="Q10" s="143"/>
    </row>
    <row r="11" spans="1:18" ht="50.25" customHeight="1" x14ac:dyDescent="0.25">
      <c r="A11" s="136" t="s">
        <v>485</v>
      </c>
      <c r="B11" s="137" t="s">
        <v>472</v>
      </c>
      <c r="C11" s="138" t="s">
        <v>473</v>
      </c>
      <c r="D11" s="138" t="s">
        <v>478</v>
      </c>
      <c r="E11" s="139" t="s">
        <v>449</v>
      </c>
      <c r="F11" s="136">
        <v>21342</v>
      </c>
      <c r="G11" s="136">
        <v>23909</v>
      </c>
      <c r="H11" s="140">
        <f>'4_Pielikums'!F7</f>
        <v>5150.04</v>
      </c>
      <c r="I11" s="141">
        <v>0</v>
      </c>
      <c r="J11" s="141">
        <v>0</v>
      </c>
      <c r="K11" s="140">
        <f t="shared" si="0"/>
        <v>5150.04</v>
      </c>
      <c r="L11" s="141" t="s">
        <v>466</v>
      </c>
      <c r="M11" s="141" t="s">
        <v>466</v>
      </c>
      <c r="N11" s="141" t="s">
        <v>466</v>
      </c>
      <c r="O11" s="171"/>
      <c r="P11" s="142"/>
      <c r="Q11" s="143"/>
    </row>
    <row r="12" spans="1:18" s="149" customFormat="1" ht="21.75" customHeight="1" x14ac:dyDescent="0.25">
      <c r="A12" s="145" t="s">
        <v>467</v>
      </c>
      <c r="B12" s="146" t="s">
        <v>468</v>
      </c>
      <c r="C12" s="146" t="s">
        <v>468</v>
      </c>
      <c r="D12" s="146" t="s">
        <v>468</v>
      </c>
      <c r="E12" s="146" t="s">
        <v>468</v>
      </c>
      <c r="F12" s="146" t="s">
        <v>468</v>
      </c>
      <c r="G12" s="146" t="s">
        <v>468</v>
      </c>
      <c r="H12" s="147">
        <f>SUM(H8:H11)</f>
        <v>3755727.2099999948</v>
      </c>
      <c r="I12" s="148">
        <f>SUM(I8:I11)</f>
        <v>0</v>
      </c>
      <c r="J12" s="148">
        <f>SUM(J8:J11)</f>
        <v>0</v>
      </c>
      <c r="K12" s="147">
        <f>SUM(K8:K11)</f>
        <v>3755727.2099999948</v>
      </c>
      <c r="L12" s="146" t="s">
        <v>468</v>
      </c>
      <c r="M12" s="146" t="s">
        <v>468</v>
      </c>
      <c r="N12" s="146" t="s">
        <v>468</v>
      </c>
      <c r="O12" s="146"/>
    </row>
    <row r="13" spans="1:18" ht="15.6" x14ac:dyDescent="0.25">
      <c r="A13" s="167" t="s">
        <v>503</v>
      </c>
      <c r="B13" s="168"/>
      <c r="C13" s="168"/>
      <c r="D13" s="168"/>
      <c r="E13" s="168"/>
      <c r="F13" s="168"/>
      <c r="G13" s="169"/>
      <c r="H13" s="147">
        <v>710461.13</v>
      </c>
      <c r="I13" s="148">
        <f>SUM(I9:I12)</f>
        <v>0</v>
      </c>
      <c r="J13" s="148">
        <f>SUM(J9:J12)</f>
        <v>0</v>
      </c>
      <c r="K13" s="147">
        <v>710461.13</v>
      </c>
      <c r="L13" s="146" t="s">
        <v>468</v>
      </c>
      <c r="M13" s="146" t="s">
        <v>468</v>
      </c>
      <c r="N13" s="146" t="s">
        <v>468</v>
      </c>
      <c r="O13" s="146"/>
    </row>
    <row r="14" spans="1:18" s="150" customFormat="1" ht="11.4" x14ac:dyDescent="0.2"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2"/>
      <c r="M14" s="151"/>
      <c r="N14" s="151"/>
    </row>
    <row r="15" spans="1:18" s="153" customFormat="1" ht="12" x14ac:dyDescent="0.25">
      <c r="H15" s="154"/>
      <c r="I15" s="154"/>
      <c r="J15" s="154"/>
      <c r="K15" s="154"/>
      <c r="L15" s="155"/>
    </row>
    <row r="16" spans="1:18" s="153" customFormat="1" ht="12" x14ac:dyDescent="0.25">
      <c r="A16" s="153" t="s">
        <v>497</v>
      </c>
      <c r="H16" s="154"/>
      <c r="I16" s="154"/>
      <c r="J16" s="154"/>
      <c r="K16" s="154"/>
      <c r="L16" s="155"/>
    </row>
    <row r="17" spans="1:12" s="153" customFormat="1" ht="12" x14ac:dyDescent="0.25">
      <c r="A17" s="153" t="s">
        <v>498</v>
      </c>
      <c r="H17" s="156"/>
      <c r="I17" s="156"/>
      <c r="J17" s="156"/>
      <c r="K17" s="156"/>
      <c r="L17" s="155"/>
    </row>
    <row r="18" spans="1:12" s="153" customFormat="1" ht="12" x14ac:dyDescent="0.25">
      <c r="H18" s="154"/>
      <c r="I18" s="154"/>
      <c r="J18" s="154"/>
      <c r="K18" s="154"/>
      <c r="L18" s="155"/>
    </row>
    <row r="19" spans="1:12" s="153" customFormat="1" ht="12" x14ac:dyDescent="0.25">
      <c r="H19" s="154"/>
      <c r="I19" s="154"/>
      <c r="J19" s="154"/>
      <c r="K19" s="154"/>
      <c r="L19" s="155"/>
    </row>
    <row r="20" spans="1:12" s="153" customFormat="1" ht="12" x14ac:dyDescent="0.25">
      <c r="H20" s="154"/>
      <c r="I20" s="154"/>
      <c r="J20" s="154"/>
      <c r="K20" s="154"/>
      <c r="L20" s="155"/>
    </row>
    <row r="21" spans="1:12" s="153" customFormat="1" ht="13.2" x14ac:dyDescent="0.25">
      <c r="A21" s="126" t="s">
        <v>469</v>
      </c>
      <c r="H21" s="154"/>
      <c r="I21" s="154"/>
      <c r="J21" s="154"/>
      <c r="K21" s="154"/>
      <c r="L21" s="155"/>
    </row>
    <row r="22" spans="1:12" s="153" customFormat="1" ht="13.2" x14ac:dyDescent="0.25">
      <c r="A22" s="126"/>
      <c r="H22" s="154"/>
      <c r="I22" s="154"/>
      <c r="J22" s="154"/>
      <c r="K22" s="154"/>
      <c r="L22" s="155"/>
    </row>
    <row r="23" spans="1:12" s="126" customFormat="1" ht="15" customHeight="1" x14ac:dyDescent="0.25">
      <c r="A23" s="157"/>
      <c r="B23" s="157"/>
      <c r="H23" s="158"/>
      <c r="I23" s="158"/>
      <c r="J23" s="158"/>
      <c r="K23" s="158"/>
      <c r="L23" s="159"/>
    </row>
    <row r="24" spans="1:12" s="126" customFormat="1" ht="21.75" customHeight="1" x14ac:dyDescent="0.25">
      <c r="A24" s="160"/>
      <c r="D24" s="165"/>
      <c r="E24" s="165"/>
      <c r="H24" s="158"/>
      <c r="I24" s="158"/>
      <c r="J24" s="158"/>
      <c r="K24" s="158"/>
      <c r="L24" s="159"/>
    </row>
    <row r="25" spans="1:12" s="126" customFormat="1" ht="13.2" x14ac:dyDescent="0.25">
      <c r="D25" s="166" t="s">
        <v>500</v>
      </c>
      <c r="E25" s="166"/>
      <c r="H25" s="158"/>
      <c r="I25" s="158"/>
      <c r="J25" s="158"/>
      <c r="K25" s="158"/>
      <c r="L25" s="159"/>
    </row>
    <row r="26" spans="1:12" s="126" customFormat="1" ht="13.2" x14ac:dyDescent="0.25">
      <c r="H26" s="158"/>
      <c r="I26" s="158"/>
      <c r="J26" s="158"/>
      <c r="K26" s="158"/>
      <c r="L26" s="159"/>
    </row>
    <row r="27" spans="1:12" s="126" customFormat="1" ht="15" customHeight="1" x14ac:dyDescent="0.25">
      <c r="A27" s="157"/>
      <c r="B27" s="157"/>
      <c r="E27" s="161"/>
      <c r="F27" s="158"/>
      <c r="H27" s="158"/>
      <c r="I27" s="158"/>
      <c r="J27" s="158"/>
      <c r="K27" s="158"/>
      <c r="L27" s="159"/>
    </row>
    <row r="28" spans="1:12" s="126" customFormat="1" ht="13.2" x14ac:dyDescent="0.25">
      <c r="A28" s="45" t="s">
        <v>470</v>
      </c>
      <c r="D28" s="45"/>
      <c r="E28" s="45"/>
      <c r="F28" s="158"/>
      <c r="H28" s="158"/>
      <c r="I28" s="158"/>
      <c r="J28" s="158"/>
      <c r="K28" s="158"/>
      <c r="L28" s="159"/>
    </row>
    <row r="29" spans="1:12" s="126" customFormat="1" ht="13.2" x14ac:dyDescent="0.25">
      <c r="A29" s="157"/>
      <c r="B29" s="157"/>
      <c r="C29" s="162"/>
      <c r="D29" s="45"/>
      <c r="E29" s="45"/>
      <c r="F29" s="158"/>
      <c r="H29" s="158"/>
      <c r="I29" s="158"/>
      <c r="J29" s="158"/>
      <c r="K29" s="158"/>
      <c r="L29" s="159"/>
    </row>
    <row r="30" spans="1:12" x14ac:dyDescent="0.25">
      <c r="A30" s="2"/>
      <c r="B30" s="2"/>
      <c r="C30" s="2"/>
      <c r="D30" s="45"/>
      <c r="E30" s="2"/>
    </row>
    <row r="31" spans="1:12" x14ac:dyDescent="0.25">
      <c r="A31" s="45" t="s">
        <v>471</v>
      </c>
      <c r="B31" s="2"/>
      <c r="C31" s="163"/>
      <c r="D31" s="45"/>
      <c r="E31" s="2"/>
    </row>
    <row r="32" spans="1:12" x14ac:dyDescent="0.25">
      <c r="A32" s="2"/>
      <c r="B32" s="2"/>
      <c r="C32" s="2"/>
      <c r="D32" s="45"/>
      <c r="E32" s="2"/>
    </row>
    <row r="33" spans="1:5" x14ac:dyDescent="0.25">
      <c r="A33" s="164" t="s">
        <v>499</v>
      </c>
      <c r="B33" s="2"/>
      <c r="C33" s="2"/>
      <c r="D33" s="2"/>
      <c r="E33" s="2"/>
    </row>
  </sheetData>
  <mergeCells count="9">
    <mergeCell ref="D24:E24"/>
    <mergeCell ref="D25:E25"/>
    <mergeCell ref="A13:G13"/>
    <mergeCell ref="O8:O11"/>
    <mergeCell ref="I1:O1"/>
    <mergeCell ref="A4:O4"/>
    <mergeCell ref="A5:G5"/>
    <mergeCell ref="H5:K5"/>
    <mergeCell ref="L5:O5"/>
  </mergeCells>
  <pageMargins left="0.59055118110236227" right="0.59055118110236227" top="0.59055118110236227" bottom="0.3937007874015748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zoomScale="115" zoomScaleNormal="115" workbookViewId="0">
      <selection activeCell="B12" sqref="B12"/>
    </sheetView>
  </sheetViews>
  <sheetFormatPr defaultColWidth="9.109375" defaultRowHeight="13.8" x14ac:dyDescent="0.25"/>
  <cols>
    <col min="1" max="1" width="6.33203125" style="2" customWidth="1"/>
    <col min="2" max="2" width="53.44140625" style="2" customWidth="1"/>
    <col min="3" max="3" width="10" style="2" customWidth="1"/>
    <col min="4" max="4" width="11.109375" style="2" customWidth="1"/>
    <col min="5" max="5" width="12" style="2" customWidth="1"/>
    <col min="6" max="6" width="13.44140625" style="2" customWidth="1"/>
    <col min="7" max="7" width="12.88671875" style="2" bestFit="1" customWidth="1"/>
    <col min="8" max="16384" width="9.109375" style="2"/>
  </cols>
  <sheetData>
    <row r="1" spans="1:9" ht="19.5" customHeight="1" x14ac:dyDescent="0.25">
      <c r="A1" s="176" t="s">
        <v>474</v>
      </c>
      <c r="B1" s="176"/>
      <c r="C1" s="176"/>
      <c r="D1" s="176"/>
      <c r="E1" s="176"/>
      <c r="F1" s="176"/>
      <c r="G1" s="3"/>
    </row>
    <row r="2" spans="1:9" x14ac:dyDescent="0.25">
      <c r="A2" s="4"/>
      <c r="B2" s="5"/>
      <c r="C2" s="6"/>
      <c r="D2" s="4"/>
      <c r="E2" s="4"/>
      <c r="F2" s="7"/>
      <c r="G2" s="1"/>
    </row>
    <row r="3" spans="1:9" s="16" customFormat="1" ht="34.5" customHeight="1" x14ac:dyDescent="0.25">
      <c r="A3" s="17" t="s">
        <v>0</v>
      </c>
      <c r="B3" s="17" t="s">
        <v>1</v>
      </c>
      <c r="C3" s="17" t="s">
        <v>2</v>
      </c>
      <c r="D3" s="18" t="s">
        <v>393</v>
      </c>
      <c r="E3" s="18" t="s">
        <v>487</v>
      </c>
      <c r="F3" s="18" t="s">
        <v>488</v>
      </c>
      <c r="G3" s="15"/>
    </row>
    <row r="4" spans="1:9" x14ac:dyDescent="0.25">
      <c r="A4" s="19"/>
      <c r="B4" s="20" t="s">
        <v>3</v>
      </c>
      <c r="C4" s="20"/>
      <c r="D4" s="20"/>
      <c r="E4" s="20"/>
      <c r="F4" s="21"/>
      <c r="G4" s="1"/>
    </row>
    <row r="5" spans="1:9" x14ac:dyDescent="0.25">
      <c r="A5" s="22"/>
      <c r="B5" s="23" t="s">
        <v>4</v>
      </c>
      <c r="C5" s="24"/>
      <c r="D5" s="25"/>
      <c r="E5" s="25"/>
      <c r="F5" s="26"/>
    </row>
    <row r="6" spans="1:9" x14ac:dyDescent="0.25">
      <c r="A6" s="27"/>
      <c r="B6" s="23" t="s">
        <v>5</v>
      </c>
      <c r="C6" s="24"/>
      <c r="D6" s="25"/>
      <c r="E6" s="25"/>
      <c r="F6" s="26"/>
    </row>
    <row r="7" spans="1:9" x14ac:dyDescent="0.25">
      <c r="A7" s="24">
        <v>1</v>
      </c>
      <c r="B7" s="28" t="s">
        <v>6</v>
      </c>
      <c r="C7" s="24" t="s">
        <v>7</v>
      </c>
      <c r="D7" s="25">
        <v>1</v>
      </c>
      <c r="E7" s="26">
        <f>ROUND(F7/D7,2)</f>
        <v>14558.05</v>
      </c>
      <c r="F7" s="26">
        <v>14558.05</v>
      </c>
      <c r="I7" s="10"/>
    </row>
    <row r="8" spans="1:9" x14ac:dyDescent="0.25">
      <c r="A8" s="24">
        <v>2</v>
      </c>
      <c r="B8" s="28" t="s">
        <v>8</v>
      </c>
      <c r="C8" s="24" t="s">
        <v>7</v>
      </c>
      <c r="D8" s="25">
        <v>1</v>
      </c>
      <c r="E8" s="26">
        <f t="shared" ref="E8:E50" si="0">ROUND(F8/D8,2)</f>
        <v>21617.52</v>
      </c>
      <c r="F8" s="26">
        <v>21617.52</v>
      </c>
      <c r="I8" s="10"/>
    </row>
    <row r="9" spans="1:9" x14ac:dyDescent="0.25">
      <c r="A9" s="24">
        <v>3</v>
      </c>
      <c r="B9" s="28" t="s">
        <v>9</v>
      </c>
      <c r="C9" s="24" t="s">
        <v>7</v>
      </c>
      <c r="D9" s="25">
        <v>1</v>
      </c>
      <c r="E9" s="26">
        <f t="shared" si="0"/>
        <v>8408.3799999999992</v>
      </c>
      <c r="F9" s="26">
        <v>8408.3799999999992</v>
      </c>
      <c r="I9" s="10"/>
    </row>
    <row r="10" spans="1:9" x14ac:dyDescent="0.25">
      <c r="A10" s="24">
        <v>4</v>
      </c>
      <c r="B10" s="28" t="s">
        <v>10</v>
      </c>
      <c r="C10" s="24" t="s">
        <v>7</v>
      </c>
      <c r="D10" s="25">
        <v>1</v>
      </c>
      <c r="E10" s="26">
        <f t="shared" si="0"/>
        <v>5789.25</v>
      </c>
      <c r="F10" s="26">
        <v>5789.25</v>
      </c>
      <c r="I10" s="10"/>
    </row>
    <row r="11" spans="1:9" x14ac:dyDescent="0.25">
      <c r="A11" s="24">
        <v>5</v>
      </c>
      <c r="B11" s="28" t="s">
        <v>11</v>
      </c>
      <c r="C11" s="24" t="s">
        <v>7</v>
      </c>
      <c r="D11" s="25">
        <v>1</v>
      </c>
      <c r="E11" s="26">
        <f t="shared" si="0"/>
        <v>16462.89</v>
      </c>
      <c r="F11" s="26">
        <v>16462.89</v>
      </c>
      <c r="I11" s="10"/>
    </row>
    <row r="12" spans="1:9" x14ac:dyDescent="0.25">
      <c r="A12" s="24">
        <v>6</v>
      </c>
      <c r="B12" s="28" t="s">
        <v>12</v>
      </c>
      <c r="C12" s="24" t="s">
        <v>7</v>
      </c>
      <c r="D12" s="25">
        <v>1</v>
      </c>
      <c r="E12" s="26">
        <f t="shared" si="0"/>
        <v>11309.67</v>
      </c>
      <c r="F12" s="26">
        <v>11309.67</v>
      </c>
      <c r="I12" s="10"/>
    </row>
    <row r="13" spans="1:9" x14ac:dyDescent="0.25">
      <c r="A13" s="24">
        <v>7</v>
      </c>
      <c r="B13" s="28" t="s">
        <v>13</v>
      </c>
      <c r="C13" s="24" t="s">
        <v>7</v>
      </c>
      <c r="D13" s="25">
        <v>1</v>
      </c>
      <c r="E13" s="26">
        <f t="shared" si="0"/>
        <v>14981.64</v>
      </c>
      <c r="F13" s="26">
        <v>14981.64</v>
      </c>
      <c r="I13" s="10"/>
    </row>
    <row r="14" spans="1:9" x14ac:dyDescent="0.25">
      <c r="A14" s="24">
        <v>8</v>
      </c>
      <c r="B14" s="28" t="s">
        <v>14</v>
      </c>
      <c r="C14" s="24" t="s">
        <v>7</v>
      </c>
      <c r="D14" s="25">
        <v>1</v>
      </c>
      <c r="E14" s="26">
        <f t="shared" si="0"/>
        <v>7684.09</v>
      </c>
      <c r="F14" s="26">
        <v>7684.09</v>
      </c>
      <c r="I14" s="10"/>
    </row>
    <row r="15" spans="1:9" x14ac:dyDescent="0.25">
      <c r="A15" s="27"/>
      <c r="B15" s="23" t="s">
        <v>15</v>
      </c>
      <c r="C15" s="24"/>
      <c r="D15" s="25"/>
      <c r="E15" s="26"/>
      <c r="F15" s="26"/>
      <c r="I15" s="10"/>
    </row>
    <row r="16" spans="1:9" x14ac:dyDescent="0.25">
      <c r="A16" s="24">
        <v>9</v>
      </c>
      <c r="B16" s="28" t="s">
        <v>11</v>
      </c>
      <c r="C16" s="24"/>
      <c r="D16" s="25"/>
      <c r="E16" s="26"/>
      <c r="F16" s="26"/>
      <c r="I16" s="10"/>
    </row>
    <row r="17" spans="1:9" x14ac:dyDescent="0.25">
      <c r="A17" s="24" t="s">
        <v>394</v>
      </c>
      <c r="B17" s="28" t="s">
        <v>16</v>
      </c>
      <c r="C17" s="24" t="s">
        <v>7</v>
      </c>
      <c r="D17" s="25">
        <v>1</v>
      </c>
      <c r="E17" s="26">
        <f t="shared" si="0"/>
        <v>7891.32</v>
      </c>
      <c r="F17" s="26">
        <v>7891.32</v>
      </c>
      <c r="I17" s="10"/>
    </row>
    <row r="18" spans="1:9" x14ac:dyDescent="0.25">
      <c r="A18" s="24" t="s">
        <v>395</v>
      </c>
      <c r="B18" s="28" t="s">
        <v>17</v>
      </c>
      <c r="C18" s="24" t="s">
        <v>7</v>
      </c>
      <c r="D18" s="25">
        <v>1</v>
      </c>
      <c r="E18" s="26">
        <f t="shared" si="0"/>
        <v>18413.09</v>
      </c>
      <c r="F18" s="26">
        <v>18413.09</v>
      </c>
      <c r="I18" s="10"/>
    </row>
    <row r="19" spans="1:9" x14ac:dyDescent="0.25">
      <c r="A19" s="24" t="s">
        <v>396</v>
      </c>
      <c r="B19" s="28" t="s">
        <v>18</v>
      </c>
      <c r="C19" s="24" t="s">
        <v>7</v>
      </c>
      <c r="D19" s="25">
        <v>1</v>
      </c>
      <c r="E19" s="26">
        <f t="shared" si="0"/>
        <v>26304.42</v>
      </c>
      <c r="F19" s="26">
        <v>26304.42</v>
      </c>
      <c r="I19" s="10"/>
    </row>
    <row r="20" spans="1:9" x14ac:dyDescent="0.25">
      <c r="A20" s="24">
        <v>10</v>
      </c>
      <c r="B20" s="28" t="s">
        <v>19</v>
      </c>
      <c r="C20" s="24" t="s">
        <v>7</v>
      </c>
      <c r="D20" s="25">
        <v>1</v>
      </c>
      <c r="E20" s="26">
        <f t="shared" si="0"/>
        <v>6461.9</v>
      </c>
      <c r="F20" s="26">
        <v>6461.9</v>
      </c>
      <c r="I20" s="10"/>
    </row>
    <row r="21" spans="1:9" x14ac:dyDescent="0.25">
      <c r="A21" s="24">
        <v>11</v>
      </c>
      <c r="B21" s="28" t="s">
        <v>12</v>
      </c>
      <c r="C21" s="24" t="s">
        <v>7</v>
      </c>
      <c r="D21" s="25">
        <v>1</v>
      </c>
      <c r="E21" s="26">
        <f t="shared" si="0"/>
        <v>14349.4</v>
      </c>
      <c r="F21" s="26">
        <v>14349.4</v>
      </c>
      <c r="I21" s="10"/>
    </row>
    <row r="22" spans="1:9" x14ac:dyDescent="0.25">
      <c r="A22" s="24">
        <v>12</v>
      </c>
      <c r="B22" s="28" t="s">
        <v>13</v>
      </c>
      <c r="C22" s="24" t="s">
        <v>7</v>
      </c>
      <c r="D22" s="25">
        <v>1</v>
      </c>
      <c r="E22" s="26">
        <f t="shared" si="0"/>
        <v>10675.82</v>
      </c>
      <c r="F22" s="26">
        <v>10675.82</v>
      </c>
      <c r="I22" s="10"/>
    </row>
    <row r="23" spans="1:9" x14ac:dyDescent="0.25">
      <c r="A23" s="24">
        <v>13</v>
      </c>
      <c r="B23" s="28" t="s">
        <v>14</v>
      </c>
      <c r="C23" s="24" t="s">
        <v>7</v>
      </c>
      <c r="D23" s="25">
        <v>1</v>
      </c>
      <c r="E23" s="26">
        <f t="shared" si="0"/>
        <v>1280.68</v>
      </c>
      <c r="F23" s="26">
        <v>1280.68</v>
      </c>
      <c r="I23" s="10"/>
    </row>
    <row r="24" spans="1:9" x14ac:dyDescent="0.25">
      <c r="A24" s="27"/>
      <c r="B24" s="23" t="s">
        <v>20</v>
      </c>
      <c r="C24" s="24"/>
      <c r="D24" s="25"/>
      <c r="E24" s="26"/>
      <c r="F24" s="26"/>
      <c r="G24" s="9"/>
      <c r="I24" s="10"/>
    </row>
    <row r="25" spans="1:9" x14ac:dyDescent="0.25">
      <c r="A25" s="24">
        <v>14</v>
      </c>
      <c r="B25" s="28" t="s">
        <v>21</v>
      </c>
      <c r="C25" s="24" t="s">
        <v>7</v>
      </c>
      <c r="D25" s="25">
        <v>1</v>
      </c>
      <c r="E25" s="26">
        <f t="shared" si="0"/>
        <v>15340.13</v>
      </c>
      <c r="F25" s="26">
        <v>15340.13</v>
      </c>
      <c r="I25" s="10"/>
    </row>
    <row r="26" spans="1:9" x14ac:dyDescent="0.25">
      <c r="A26" s="24">
        <v>15</v>
      </c>
      <c r="B26" s="28" t="s">
        <v>12</v>
      </c>
      <c r="C26" s="24" t="s">
        <v>7</v>
      </c>
      <c r="D26" s="25">
        <v>1</v>
      </c>
      <c r="E26" s="26">
        <f t="shared" si="0"/>
        <v>9234.24</v>
      </c>
      <c r="F26" s="26">
        <v>9234.24</v>
      </c>
      <c r="I26" s="10"/>
    </row>
    <row r="27" spans="1:9" x14ac:dyDescent="0.25">
      <c r="A27" s="27"/>
      <c r="B27" s="23" t="s">
        <v>22</v>
      </c>
      <c r="C27" s="24"/>
      <c r="D27" s="25"/>
      <c r="E27" s="26"/>
      <c r="F27" s="26"/>
      <c r="I27" s="10"/>
    </row>
    <row r="28" spans="1:9" x14ac:dyDescent="0.25">
      <c r="A28" s="24">
        <v>16</v>
      </c>
      <c r="B28" s="28" t="s">
        <v>23</v>
      </c>
      <c r="C28" s="24"/>
      <c r="D28" s="25"/>
      <c r="E28" s="26"/>
      <c r="F28" s="26"/>
      <c r="I28" s="10"/>
    </row>
    <row r="29" spans="1:9" x14ac:dyDescent="0.25">
      <c r="A29" s="24" t="s">
        <v>397</v>
      </c>
      <c r="B29" s="28" t="s">
        <v>24</v>
      </c>
      <c r="C29" s="24" t="s">
        <v>7</v>
      </c>
      <c r="D29" s="25">
        <v>1</v>
      </c>
      <c r="E29" s="26">
        <f t="shared" si="0"/>
        <v>3889.98</v>
      </c>
      <c r="F29" s="26">
        <v>3889.98</v>
      </c>
      <c r="I29" s="10"/>
    </row>
    <row r="30" spans="1:9" x14ac:dyDescent="0.25">
      <c r="A30" s="24" t="s">
        <v>398</v>
      </c>
      <c r="B30" s="28" t="s">
        <v>17</v>
      </c>
      <c r="C30" s="24" t="s">
        <v>7</v>
      </c>
      <c r="D30" s="25">
        <v>1</v>
      </c>
      <c r="E30" s="26">
        <f t="shared" si="0"/>
        <v>3241.65</v>
      </c>
      <c r="F30" s="26">
        <v>3241.65</v>
      </c>
      <c r="I30" s="10"/>
    </row>
    <row r="31" spans="1:9" x14ac:dyDescent="0.25">
      <c r="A31" s="24" t="s">
        <v>399</v>
      </c>
      <c r="B31" s="28" t="s">
        <v>18</v>
      </c>
      <c r="C31" s="24" t="s">
        <v>7</v>
      </c>
      <c r="D31" s="25">
        <v>1</v>
      </c>
      <c r="E31" s="26">
        <f t="shared" si="0"/>
        <v>5834.97</v>
      </c>
      <c r="F31" s="26">
        <v>5834.97</v>
      </c>
      <c r="I31" s="10"/>
    </row>
    <row r="32" spans="1:9" x14ac:dyDescent="0.25">
      <c r="A32" s="24">
        <v>17</v>
      </c>
      <c r="B32" s="28" t="s">
        <v>25</v>
      </c>
      <c r="C32" s="24"/>
      <c r="D32" s="25"/>
      <c r="E32" s="26"/>
      <c r="F32" s="26"/>
      <c r="I32" s="10"/>
    </row>
    <row r="33" spans="1:9" x14ac:dyDescent="0.25">
      <c r="A33" s="24" t="s">
        <v>400</v>
      </c>
      <c r="B33" s="28" t="s">
        <v>24</v>
      </c>
      <c r="C33" s="24" t="s">
        <v>7</v>
      </c>
      <c r="D33" s="25">
        <v>1</v>
      </c>
      <c r="E33" s="26">
        <f t="shared" si="0"/>
        <v>3889.98</v>
      </c>
      <c r="F33" s="26">
        <v>3889.98</v>
      </c>
      <c r="I33" s="10"/>
    </row>
    <row r="34" spans="1:9" x14ac:dyDescent="0.25">
      <c r="A34" s="24" t="s">
        <v>401</v>
      </c>
      <c r="B34" s="28" t="s">
        <v>17</v>
      </c>
      <c r="C34" s="24" t="s">
        <v>7</v>
      </c>
      <c r="D34" s="25">
        <v>1</v>
      </c>
      <c r="E34" s="26">
        <f t="shared" si="0"/>
        <v>3241.65</v>
      </c>
      <c r="F34" s="26">
        <v>3241.65</v>
      </c>
      <c r="I34" s="10"/>
    </row>
    <row r="35" spans="1:9" x14ac:dyDescent="0.25">
      <c r="A35" s="24" t="s">
        <v>402</v>
      </c>
      <c r="B35" s="28" t="s">
        <v>18</v>
      </c>
      <c r="C35" s="24" t="s">
        <v>7</v>
      </c>
      <c r="D35" s="25">
        <v>1</v>
      </c>
      <c r="E35" s="26">
        <f t="shared" si="0"/>
        <v>5834.97</v>
      </c>
      <c r="F35" s="26">
        <v>5834.97</v>
      </c>
      <c r="I35" s="10"/>
    </row>
    <row r="36" spans="1:9" x14ac:dyDescent="0.25">
      <c r="A36" s="24">
        <v>18</v>
      </c>
      <c r="B36" s="28" t="s">
        <v>26</v>
      </c>
      <c r="C36" s="24" t="s">
        <v>7</v>
      </c>
      <c r="D36" s="25">
        <v>1</v>
      </c>
      <c r="E36" s="26">
        <f t="shared" si="0"/>
        <v>15063.15</v>
      </c>
      <c r="F36" s="26">
        <v>15063.15</v>
      </c>
      <c r="I36" s="10"/>
    </row>
    <row r="37" spans="1:9" x14ac:dyDescent="0.25">
      <c r="A37" s="24"/>
      <c r="B37" s="23" t="s">
        <v>27</v>
      </c>
      <c r="C37" s="24"/>
      <c r="D37" s="25"/>
      <c r="E37" s="26"/>
      <c r="F37" s="26"/>
      <c r="I37" s="10"/>
    </row>
    <row r="38" spans="1:9" x14ac:dyDescent="0.25">
      <c r="A38" s="24"/>
      <c r="B38" s="29" t="s">
        <v>28</v>
      </c>
      <c r="C38" s="24"/>
      <c r="D38" s="25"/>
      <c r="E38" s="26"/>
      <c r="F38" s="26"/>
    </row>
    <row r="39" spans="1:9" x14ac:dyDescent="0.25">
      <c r="A39" s="24">
        <v>19</v>
      </c>
      <c r="B39" s="28" t="s">
        <v>30</v>
      </c>
      <c r="C39" s="24" t="s">
        <v>29</v>
      </c>
      <c r="D39" s="25">
        <v>20</v>
      </c>
      <c r="E39" s="26">
        <f t="shared" si="0"/>
        <v>699.87</v>
      </c>
      <c r="F39" s="26">
        <v>13997.4</v>
      </c>
      <c r="G39" s="10"/>
    </row>
    <row r="40" spans="1:9" x14ac:dyDescent="0.25">
      <c r="A40" s="24">
        <v>20</v>
      </c>
      <c r="B40" s="28" t="s">
        <v>31</v>
      </c>
      <c r="C40" s="24" t="s">
        <v>29</v>
      </c>
      <c r="D40" s="25">
        <v>3</v>
      </c>
      <c r="E40" s="26">
        <f t="shared" si="0"/>
        <v>641.12</v>
      </c>
      <c r="F40" s="26">
        <v>1923.36</v>
      </c>
      <c r="G40" s="10"/>
    </row>
    <row r="41" spans="1:9" x14ac:dyDescent="0.25">
      <c r="A41" s="24"/>
      <c r="B41" s="29" t="s">
        <v>32</v>
      </c>
      <c r="C41" s="24"/>
      <c r="D41" s="25"/>
      <c r="E41" s="26"/>
      <c r="F41" s="26">
        <v>0</v>
      </c>
    </row>
    <row r="42" spans="1:9" x14ac:dyDescent="0.25">
      <c r="A42" s="24">
        <v>21</v>
      </c>
      <c r="B42" s="28" t="s">
        <v>33</v>
      </c>
      <c r="C42" s="24" t="s">
        <v>34</v>
      </c>
      <c r="D42" s="25">
        <v>269</v>
      </c>
      <c r="E42" s="26">
        <f t="shared" si="0"/>
        <v>288.52</v>
      </c>
      <c r="F42" s="26">
        <v>77611.88</v>
      </c>
      <c r="G42" s="10"/>
    </row>
    <row r="43" spans="1:9" x14ac:dyDescent="0.25">
      <c r="A43" s="24">
        <v>22</v>
      </c>
      <c r="B43" s="28" t="s">
        <v>35</v>
      </c>
      <c r="C43" s="24" t="s">
        <v>7</v>
      </c>
      <c r="D43" s="25">
        <v>1</v>
      </c>
      <c r="E43" s="26">
        <f t="shared" si="0"/>
        <v>6225.39</v>
      </c>
      <c r="F43" s="26">
        <v>6225.39</v>
      </c>
    </row>
    <row r="44" spans="1:9" x14ac:dyDescent="0.25">
      <c r="A44" s="24">
        <v>23</v>
      </c>
      <c r="B44" s="28" t="s">
        <v>36</v>
      </c>
      <c r="C44" s="24" t="s">
        <v>7</v>
      </c>
      <c r="D44" s="25">
        <v>1</v>
      </c>
      <c r="E44" s="26">
        <f t="shared" si="0"/>
        <v>92719.51</v>
      </c>
      <c r="F44" s="26">
        <v>92719.51</v>
      </c>
    </row>
    <row r="45" spans="1:9" x14ac:dyDescent="0.25">
      <c r="A45" s="24">
        <v>24</v>
      </c>
      <c r="B45" s="28" t="s">
        <v>37</v>
      </c>
      <c r="C45" s="24" t="s">
        <v>7</v>
      </c>
      <c r="D45" s="25">
        <v>1</v>
      </c>
      <c r="E45" s="26">
        <f t="shared" si="0"/>
        <v>7191.38</v>
      </c>
      <c r="F45" s="26">
        <v>7191.38</v>
      </c>
    </row>
    <row r="46" spans="1:9" x14ac:dyDescent="0.25">
      <c r="A46" s="24"/>
      <c r="B46" s="29" t="s">
        <v>38</v>
      </c>
      <c r="C46" s="24"/>
      <c r="D46" s="25"/>
      <c r="E46" s="26"/>
      <c r="F46" s="26"/>
    </row>
    <row r="47" spans="1:9" x14ac:dyDescent="0.25">
      <c r="A47" s="24">
        <v>25</v>
      </c>
      <c r="B47" s="28" t="s">
        <v>33</v>
      </c>
      <c r="C47" s="24" t="s">
        <v>34</v>
      </c>
      <c r="D47" s="25">
        <v>142</v>
      </c>
      <c r="E47" s="26">
        <f t="shared" si="0"/>
        <v>288.5</v>
      </c>
      <c r="F47" s="26">
        <v>40967</v>
      </c>
      <c r="G47" s="10"/>
    </row>
    <row r="48" spans="1:9" x14ac:dyDescent="0.25">
      <c r="A48" s="24">
        <v>26</v>
      </c>
      <c r="B48" s="28" t="s">
        <v>39</v>
      </c>
      <c r="C48" s="24" t="s">
        <v>7</v>
      </c>
      <c r="D48" s="25">
        <v>1</v>
      </c>
      <c r="E48" s="26">
        <f t="shared" si="0"/>
        <v>2494.14</v>
      </c>
      <c r="F48" s="26">
        <v>2494.14</v>
      </c>
    </row>
    <row r="49" spans="1:7" x14ac:dyDescent="0.25">
      <c r="A49" s="24">
        <v>27</v>
      </c>
      <c r="B49" s="28" t="s">
        <v>36</v>
      </c>
      <c r="C49" s="24" t="s">
        <v>7</v>
      </c>
      <c r="D49" s="25">
        <v>1</v>
      </c>
      <c r="E49" s="26">
        <f t="shared" si="0"/>
        <v>58251.88</v>
      </c>
      <c r="F49" s="26">
        <v>58251.88</v>
      </c>
    </row>
    <row r="50" spans="1:7" x14ac:dyDescent="0.25">
      <c r="A50" s="24">
        <v>28</v>
      </c>
      <c r="B50" s="28" t="s">
        <v>37</v>
      </c>
      <c r="C50" s="24" t="s">
        <v>7</v>
      </c>
      <c r="D50" s="25">
        <v>1</v>
      </c>
      <c r="E50" s="26">
        <f t="shared" si="0"/>
        <v>3181.75</v>
      </c>
      <c r="F50" s="26">
        <v>3181.75</v>
      </c>
    </row>
    <row r="51" spans="1:7" s="41" customFormat="1" ht="13.2" x14ac:dyDescent="0.25">
      <c r="A51" s="35"/>
      <c r="B51" s="36"/>
      <c r="C51" s="37"/>
      <c r="D51" s="38"/>
      <c r="E51" s="38" t="s">
        <v>40</v>
      </c>
      <c r="F51" s="39">
        <f>SUM(F7:F50)</f>
        <v>556322.53</v>
      </c>
      <c r="G51" s="40"/>
    </row>
    <row r="52" spans="1:7" x14ac:dyDescent="0.25">
      <c r="D52" s="11"/>
      <c r="E52" s="11"/>
      <c r="F52" s="9"/>
      <c r="G52" s="12"/>
    </row>
    <row r="53" spans="1:7" ht="15.6" x14ac:dyDescent="0.25">
      <c r="A53" s="175"/>
      <c r="B53" s="175"/>
      <c r="C53" s="175"/>
      <c r="D53" s="13"/>
      <c r="E53" s="13"/>
      <c r="G53" s="12"/>
    </row>
  </sheetData>
  <mergeCells count="2">
    <mergeCell ref="A53:C53"/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DC9A2-9D7A-4BC9-8BDA-52702A9BF81F}">
  <dimension ref="A1:L510"/>
  <sheetViews>
    <sheetView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490" sqref="B490"/>
    </sheetView>
  </sheetViews>
  <sheetFormatPr defaultColWidth="9.109375" defaultRowHeight="13.2" x14ac:dyDescent="0.25"/>
  <cols>
    <col min="1" max="1" width="9.109375" style="45"/>
    <col min="2" max="2" width="65.6640625" style="51" customWidth="1"/>
    <col min="3" max="3" width="37.88671875" style="45" customWidth="1"/>
    <col min="4" max="4" width="10.44140625" style="45" customWidth="1"/>
    <col min="5" max="5" width="10.109375" style="45" customWidth="1"/>
    <col min="6" max="6" width="14.5546875" style="45" customWidth="1"/>
    <col min="7" max="7" width="13.109375" style="45" customWidth="1"/>
    <col min="8" max="8" width="19.5546875" style="45" customWidth="1"/>
    <col min="9" max="9" width="12.5546875" style="45" customWidth="1"/>
    <col min="10" max="10" width="11.109375" style="45" bestFit="1" customWidth="1"/>
    <col min="11" max="11" width="12.6640625" style="45" customWidth="1"/>
    <col min="12" max="12" width="10.33203125" style="45" bestFit="1" customWidth="1"/>
    <col min="13" max="16384" width="9.109375" style="45"/>
  </cols>
  <sheetData>
    <row r="1" spans="1:9" ht="24" customHeight="1" x14ac:dyDescent="0.25">
      <c r="A1" s="176" t="s">
        <v>451</v>
      </c>
      <c r="B1" s="176"/>
      <c r="C1" s="176"/>
      <c r="D1" s="176"/>
      <c r="E1" s="176"/>
      <c r="F1" s="176"/>
      <c r="G1" s="176"/>
    </row>
    <row r="2" spans="1:9" x14ac:dyDescent="0.25">
      <c r="A2" s="42"/>
      <c r="B2" s="50"/>
      <c r="C2" s="42"/>
      <c r="D2" s="43"/>
      <c r="E2" s="42"/>
      <c r="F2" s="46"/>
      <c r="G2" s="83"/>
    </row>
    <row r="3" spans="1:9" s="100" customFormat="1" ht="39.75" customHeight="1" x14ac:dyDescent="0.2">
      <c r="A3" s="17" t="s">
        <v>0</v>
      </c>
      <c r="B3" s="17" t="s">
        <v>1</v>
      </c>
      <c r="C3" s="17" t="s">
        <v>42</v>
      </c>
      <c r="D3" s="17" t="s">
        <v>2</v>
      </c>
      <c r="E3" s="18" t="s">
        <v>393</v>
      </c>
      <c r="F3" s="18" t="s">
        <v>487</v>
      </c>
      <c r="G3" s="18" t="s">
        <v>491</v>
      </c>
      <c r="H3" s="119" t="s">
        <v>462</v>
      </c>
    </row>
    <row r="4" spans="1:9" s="53" customFormat="1" ht="23.25" customHeight="1" x14ac:dyDescent="0.3">
      <c r="A4" s="24"/>
      <c r="B4" s="120" t="s">
        <v>41</v>
      </c>
      <c r="C4" s="24"/>
      <c r="D4" s="71"/>
      <c r="E4" s="72"/>
      <c r="F4" s="55"/>
      <c r="G4" s="55"/>
      <c r="H4" s="68"/>
    </row>
    <row r="5" spans="1:9" s="53" customFormat="1" ht="23.25" customHeight="1" x14ac:dyDescent="0.3">
      <c r="A5" s="85"/>
      <c r="B5" s="29" t="s">
        <v>43</v>
      </c>
      <c r="C5" s="54"/>
      <c r="D5" s="23"/>
      <c r="E5" s="23"/>
      <c r="F5" s="55"/>
      <c r="G5" s="55"/>
      <c r="H5" s="68"/>
    </row>
    <row r="6" spans="1:9" s="53" customFormat="1" ht="23.25" customHeight="1" x14ac:dyDescent="0.3">
      <c r="A6" s="87"/>
      <c r="B6" s="98" t="s">
        <v>44</v>
      </c>
      <c r="C6" s="87"/>
      <c r="D6" s="87"/>
      <c r="E6" s="99"/>
      <c r="F6" s="90"/>
      <c r="G6" s="90"/>
      <c r="H6" s="68"/>
    </row>
    <row r="7" spans="1:9" s="53" customFormat="1" ht="23.25" customHeight="1" x14ac:dyDescent="0.3">
      <c r="A7" s="24">
        <v>1</v>
      </c>
      <c r="B7" s="28" t="s">
        <v>45</v>
      </c>
      <c r="C7" s="24"/>
      <c r="D7" s="24" t="s">
        <v>29</v>
      </c>
      <c r="E7" s="25">
        <v>1</v>
      </c>
      <c r="F7" s="55">
        <f>ROUND(G7/E7,2)</f>
        <v>61106.32</v>
      </c>
      <c r="G7" s="55">
        <v>61106.32</v>
      </c>
      <c r="H7" s="68"/>
    </row>
    <row r="8" spans="1:9" s="53" customFormat="1" ht="23.25" customHeight="1" x14ac:dyDescent="0.3">
      <c r="A8" s="24">
        <v>2</v>
      </c>
      <c r="B8" s="28" t="s">
        <v>46</v>
      </c>
      <c r="C8" s="24"/>
      <c r="D8" s="24" t="s">
        <v>29</v>
      </c>
      <c r="E8" s="25">
        <v>1</v>
      </c>
      <c r="F8" s="55">
        <f t="shared" ref="F8:F70" si="0">ROUND(G8/E8,2)</f>
        <v>19195.689999999999</v>
      </c>
      <c r="G8" s="55">
        <v>19195.689999999999</v>
      </c>
      <c r="H8" s="68"/>
    </row>
    <row r="9" spans="1:9" s="53" customFormat="1" ht="23.25" customHeight="1" x14ac:dyDescent="0.3">
      <c r="A9" s="24">
        <v>3</v>
      </c>
      <c r="B9" s="28" t="s">
        <v>47</v>
      </c>
      <c r="C9" s="24"/>
      <c r="D9" s="24" t="s">
        <v>29</v>
      </c>
      <c r="E9" s="25">
        <v>8</v>
      </c>
      <c r="F9" s="55">
        <f t="shared" si="0"/>
        <v>23354.76</v>
      </c>
      <c r="G9" s="55">
        <v>186838.08</v>
      </c>
      <c r="H9" s="68"/>
    </row>
    <row r="10" spans="1:9" s="53" customFormat="1" ht="23.25" customHeight="1" x14ac:dyDescent="0.3">
      <c r="A10" s="24">
        <v>4</v>
      </c>
      <c r="B10" s="28" t="s">
        <v>48</v>
      </c>
      <c r="C10" s="24"/>
      <c r="D10" s="24" t="s">
        <v>29</v>
      </c>
      <c r="E10" s="25">
        <v>1</v>
      </c>
      <c r="F10" s="55">
        <f t="shared" si="0"/>
        <v>2399.46</v>
      </c>
      <c r="G10" s="55">
        <v>2399.46</v>
      </c>
      <c r="H10" s="68"/>
    </row>
    <row r="11" spans="1:9" s="53" customFormat="1" ht="23.25" customHeight="1" x14ac:dyDescent="0.3">
      <c r="A11" s="24">
        <v>5</v>
      </c>
      <c r="B11" s="28" t="s">
        <v>49</v>
      </c>
      <c r="C11" s="24"/>
      <c r="D11" s="24" t="s">
        <v>29</v>
      </c>
      <c r="E11" s="25">
        <v>1</v>
      </c>
      <c r="F11" s="55">
        <f t="shared" si="0"/>
        <v>799.82</v>
      </c>
      <c r="G11" s="55">
        <v>799.82</v>
      </c>
      <c r="H11" s="68"/>
    </row>
    <row r="12" spans="1:9" s="53" customFormat="1" ht="23.25" customHeight="1" x14ac:dyDescent="0.3">
      <c r="A12" s="24">
        <v>6</v>
      </c>
      <c r="B12" s="28" t="s">
        <v>50</v>
      </c>
      <c r="C12" s="24"/>
      <c r="D12" s="24" t="s">
        <v>29</v>
      </c>
      <c r="E12" s="25">
        <v>1</v>
      </c>
      <c r="F12" s="55">
        <f t="shared" si="0"/>
        <v>11197.48</v>
      </c>
      <c r="G12" s="55">
        <v>11197.48</v>
      </c>
      <c r="H12" s="68"/>
    </row>
    <row r="13" spans="1:9" s="53" customFormat="1" ht="23.25" customHeight="1" x14ac:dyDescent="0.3">
      <c r="A13" s="24"/>
      <c r="B13" s="29" t="s">
        <v>51</v>
      </c>
      <c r="C13" s="24"/>
      <c r="D13" s="24"/>
      <c r="E13" s="25"/>
      <c r="F13" s="55"/>
      <c r="G13" s="55"/>
      <c r="H13" s="68"/>
    </row>
    <row r="14" spans="1:9" s="53" customFormat="1" ht="23.25" customHeight="1" x14ac:dyDescent="0.3">
      <c r="A14" s="24"/>
      <c r="B14" s="56" t="s">
        <v>52</v>
      </c>
      <c r="C14" s="24"/>
      <c r="D14" s="24"/>
      <c r="E14" s="25"/>
      <c r="F14" s="55"/>
      <c r="G14" s="55"/>
      <c r="H14" s="68"/>
    </row>
    <row r="15" spans="1:9" s="53" customFormat="1" ht="23.25" customHeight="1" x14ac:dyDescent="0.3">
      <c r="A15" s="24"/>
      <c r="B15" s="56" t="s">
        <v>53</v>
      </c>
      <c r="C15" s="24"/>
      <c r="D15" s="24"/>
      <c r="E15" s="57"/>
      <c r="F15" s="55"/>
      <c r="G15" s="55"/>
      <c r="H15" s="121"/>
    </row>
    <row r="16" spans="1:9" s="53" customFormat="1" ht="51.75" customHeight="1" x14ac:dyDescent="0.3">
      <c r="A16" s="24">
        <v>7</v>
      </c>
      <c r="B16" s="28" t="s">
        <v>54</v>
      </c>
      <c r="C16" s="24"/>
      <c r="D16" s="24" t="s">
        <v>29</v>
      </c>
      <c r="E16" s="25">
        <v>24</v>
      </c>
      <c r="F16" s="55">
        <f t="shared" si="0"/>
        <v>9437.35</v>
      </c>
      <c r="G16" s="55">
        <v>226496.4</v>
      </c>
      <c r="H16" s="122" t="s">
        <v>493</v>
      </c>
      <c r="I16" s="84"/>
    </row>
    <row r="17" spans="1:8" s="53" customFormat="1" ht="23.25" customHeight="1" x14ac:dyDescent="0.3">
      <c r="A17" s="24">
        <v>8</v>
      </c>
      <c r="B17" s="58" t="s">
        <v>55</v>
      </c>
      <c r="C17" s="24"/>
      <c r="D17" s="24" t="s">
        <v>29</v>
      </c>
      <c r="E17" s="25">
        <v>48</v>
      </c>
      <c r="F17" s="55">
        <f t="shared" si="0"/>
        <v>32.99</v>
      </c>
      <c r="G17" s="55">
        <v>1583.5200000000002</v>
      </c>
      <c r="H17" s="123" t="s">
        <v>494</v>
      </c>
    </row>
    <row r="18" spans="1:8" s="53" customFormat="1" ht="23.25" customHeight="1" x14ac:dyDescent="0.3">
      <c r="A18" s="24">
        <v>9</v>
      </c>
      <c r="B18" s="59" t="s">
        <v>56</v>
      </c>
      <c r="C18" s="24"/>
      <c r="D18" s="24" t="s">
        <v>29</v>
      </c>
      <c r="E18" s="25">
        <v>24</v>
      </c>
      <c r="F18" s="55">
        <f>ROUND(G18/E18,2)</f>
        <v>8.89</v>
      </c>
      <c r="G18" s="55">
        <v>213.36</v>
      </c>
      <c r="H18" s="123" t="s">
        <v>494</v>
      </c>
    </row>
    <row r="19" spans="1:8" s="53" customFormat="1" ht="23.25" customHeight="1" x14ac:dyDescent="0.3">
      <c r="A19" s="24"/>
      <c r="B19" s="56" t="s">
        <v>57</v>
      </c>
      <c r="C19" s="24"/>
      <c r="D19" s="24"/>
      <c r="E19" s="57"/>
      <c r="F19" s="55"/>
      <c r="G19" s="55"/>
      <c r="H19" s="123" t="s">
        <v>494</v>
      </c>
    </row>
    <row r="20" spans="1:8" s="53" customFormat="1" ht="23.25" customHeight="1" x14ac:dyDescent="0.3">
      <c r="A20" s="24">
        <v>10</v>
      </c>
      <c r="B20" s="28" t="s">
        <v>58</v>
      </c>
      <c r="C20" s="24"/>
      <c r="D20" s="24" t="s">
        <v>29</v>
      </c>
      <c r="E20" s="25">
        <v>12</v>
      </c>
      <c r="F20" s="55">
        <f t="shared" si="0"/>
        <v>4357.09</v>
      </c>
      <c r="G20" s="55">
        <v>52285.08</v>
      </c>
      <c r="H20" s="123" t="s">
        <v>494</v>
      </c>
    </row>
    <row r="21" spans="1:8" s="53" customFormat="1" ht="23.25" customHeight="1" x14ac:dyDescent="0.3">
      <c r="A21" s="24">
        <v>11</v>
      </c>
      <c r="B21" s="58" t="s">
        <v>55</v>
      </c>
      <c r="C21" s="24"/>
      <c r="D21" s="24" t="s">
        <v>29</v>
      </c>
      <c r="E21" s="25">
        <v>24</v>
      </c>
      <c r="F21" s="55">
        <f t="shared" si="0"/>
        <v>32.99</v>
      </c>
      <c r="G21" s="55">
        <v>791.76</v>
      </c>
      <c r="H21" s="123" t="s">
        <v>494</v>
      </c>
    </row>
    <row r="22" spans="1:8" s="53" customFormat="1" ht="23.25" customHeight="1" x14ac:dyDescent="0.3">
      <c r="A22" s="24">
        <v>12</v>
      </c>
      <c r="B22" s="59" t="s">
        <v>56</v>
      </c>
      <c r="C22" s="24"/>
      <c r="D22" s="24" t="s">
        <v>29</v>
      </c>
      <c r="E22" s="25">
        <v>12</v>
      </c>
      <c r="F22" s="55">
        <f t="shared" si="0"/>
        <v>8.89</v>
      </c>
      <c r="G22" s="55">
        <v>106.68</v>
      </c>
      <c r="H22" s="123" t="s">
        <v>494</v>
      </c>
    </row>
    <row r="23" spans="1:8" s="53" customFormat="1" ht="23.25" customHeight="1" x14ac:dyDescent="0.3">
      <c r="A23" s="24"/>
      <c r="B23" s="56" t="s">
        <v>59</v>
      </c>
      <c r="C23" s="24"/>
      <c r="D23" s="24"/>
      <c r="E23" s="57"/>
      <c r="F23" s="55"/>
      <c r="G23" s="55"/>
      <c r="H23" s="123" t="s">
        <v>494</v>
      </c>
    </row>
    <row r="24" spans="1:8" s="53" customFormat="1" ht="23.25" customHeight="1" x14ac:dyDescent="0.3">
      <c r="A24" s="24">
        <v>13</v>
      </c>
      <c r="B24" s="28" t="s">
        <v>60</v>
      </c>
      <c r="C24" s="24"/>
      <c r="D24" s="24" t="s">
        <v>29</v>
      </c>
      <c r="E24" s="25">
        <v>12</v>
      </c>
      <c r="F24" s="55">
        <f t="shared" si="0"/>
        <v>3243.02</v>
      </c>
      <c r="G24" s="55">
        <v>38916.240000000005</v>
      </c>
      <c r="H24" s="123" t="s">
        <v>494</v>
      </c>
    </row>
    <row r="25" spans="1:8" s="53" customFormat="1" ht="23.25" customHeight="1" x14ac:dyDescent="0.3">
      <c r="A25" s="24">
        <v>14</v>
      </c>
      <c r="B25" s="58" t="s">
        <v>55</v>
      </c>
      <c r="C25" s="24"/>
      <c r="D25" s="24" t="s">
        <v>29</v>
      </c>
      <c r="E25" s="25">
        <v>24</v>
      </c>
      <c r="F25" s="55">
        <f t="shared" si="0"/>
        <v>32.99</v>
      </c>
      <c r="G25" s="55">
        <v>791.7600000000001</v>
      </c>
      <c r="H25" s="123" t="s">
        <v>494</v>
      </c>
    </row>
    <row r="26" spans="1:8" s="53" customFormat="1" ht="23.25" customHeight="1" x14ac:dyDescent="0.3">
      <c r="A26" s="24">
        <v>15</v>
      </c>
      <c r="B26" s="59" t="s">
        <v>56</v>
      </c>
      <c r="C26" s="24"/>
      <c r="D26" s="24" t="s">
        <v>29</v>
      </c>
      <c r="E26" s="25">
        <v>12</v>
      </c>
      <c r="F26" s="55">
        <f t="shared" si="0"/>
        <v>8.89</v>
      </c>
      <c r="G26" s="55">
        <v>106.68</v>
      </c>
      <c r="H26" s="123" t="s">
        <v>494</v>
      </c>
    </row>
    <row r="27" spans="1:8" s="53" customFormat="1" ht="23.25" customHeight="1" x14ac:dyDescent="0.3">
      <c r="A27" s="24"/>
      <c r="B27" s="56" t="s">
        <v>61</v>
      </c>
      <c r="C27" s="24"/>
      <c r="D27" s="24"/>
      <c r="E27" s="57"/>
      <c r="F27" s="55"/>
      <c r="G27" s="55"/>
      <c r="H27" s="123" t="s">
        <v>494</v>
      </c>
    </row>
    <row r="28" spans="1:8" s="53" customFormat="1" ht="23.25" customHeight="1" x14ac:dyDescent="0.3">
      <c r="A28" s="24">
        <v>16</v>
      </c>
      <c r="B28" s="28" t="s">
        <v>62</v>
      </c>
      <c r="C28" s="27"/>
      <c r="D28" s="24" t="s">
        <v>29</v>
      </c>
      <c r="E28" s="25">
        <v>16</v>
      </c>
      <c r="F28" s="55">
        <f t="shared" si="0"/>
        <v>2626.16</v>
      </c>
      <c r="G28" s="55">
        <v>42018.559999999998</v>
      </c>
      <c r="H28" s="123" t="s">
        <v>494</v>
      </c>
    </row>
    <row r="29" spans="1:8" s="53" customFormat="1" ht="23.25" customHeight="1" x14ac:dyDescent="0.3">
      <c r="A29" s="24">
        <v>17</v>
      </c>
      <c r="B29" s="28" t="s">
        <v>63</v>
      </c>
      <c r="C29" s="27"/>
      <c r="D29" s="24" t="s">
        <v>29</v>
      </c>
      <c r="E29" s="25">
        <v>16</v>
      </c>
      <c r="F29" s="55">
        <f t="shared" si="0"/>
        <v>113.26</v>
      </c>
      <c r="G29" s="55">
        <v>1812.16</v>
      </c>
      <c r="H29" s="123" t="s">
        <v>494</v>
      </c>
    </row>
    <row r="30" spans="1:8" s="53" customFormat="1" ht="23.25" customHeight="1" x14ac:dyDescent="0.3">
      <c r="A30" s="24">
        <v>18</v>
      </c>
      <c r="B30" s="58" t="s">
        <v>55</v>
      </c>
      <c r="C30" s="27"/>
      <c r="D30" s="24" t="s">
        <v>29</v>
      </c>
      <c r="E30" s="25">
        <v>16</v>
      </c>
      <c r="F30" s="55">
        <f t="shared" si="0"/>
        <v>31.56</v>
      </c>
      <c r="G30" s="55">
        <v>504.96</v>
      </c>
      <c r="H30" s="123" t="s">
        <v>494</v>
      </c>
    </row>
    <row r="31" spans="1:8" s="53" customFormat="1" ht="23.25" customHeight="1" x14ac:dyDescent="0.3">
      <c r="A31" s="24">
        <v>19</v>
      </c>
      <c r="B31" s="59" t="s">
        <v>56</v>
      </c>
      <c r="C31" s="27"/>
      <c r="D31" s="24" t="s">
        <v>29</v>
      </c>
      <c r="E31" s="25">
        <v>16</v>
      </c>
      <c r="F31" s="55">
        <f t="shared" si="0"/>
        <v>8.5</v>
      </c>
      <c r="G31" s="55">
        <v>136</v>
      </c>
      <c r="H31" s="123" t="s">
        <v>494</v>
      </c>
    </row>
    <row r="32" spans="1:8" s="53" customFormat="1" ht="23.25" customHeight="1" x14ac:dyDescent="0.3">
      <c r="A32" s="24"/>
      <c r="B32" s="56" t="s">
        <v>64</v>
      </c>
      <c r="C32" s="24"/>
      <c r="D32" s="24"/>
      <c r="E32" s="57"/>
      <c r="F32" s="55"/>
      <c r="G32" s="55"/>
      <c r="H32" s="123" t="s">
        <v>494</v>
      </c>
    </row>
    <row r="33" spans="1:8" s="53" customFormat="1" ht="23.25" customHeight="1" x14ac:dyDescent="0.3">
      <c r="A33" s="24">
        <v>20</v>
      </c>
      <c r="B33" s="28" t="s">
        <v>65</v>
      </c>
      <c r="C33" s="27"/>
      <c r="D33" s="24" t="s">
        <v>29</v>
      </c>
      <c r="E33" s="25">
        <v>12</v>
      </c>
      <c r="F33" s="55">
        <f t="shared" si="0"/>
        <v>1467.82</v>
      </c>
      <c r="G33" s="55">
        <v>17613.84</v>
      </c>
      <c r="H33" s="123" t="s">
        <v>494</v>
      </c>
    </row>
    <row r="34" spans="1:8" s="53" customFormat="1" ht="23.25" customHeight="1" x14ac:dyDescent="0.3">
      <c r="A34" s="24">
        <v>21</v>
      </c>
      <c r="B34" s="28" t="s">
        <v>66</v>
      </c>
      <c r="C34" s="27"/>
      <c r="D34" s="24" t="s">
        <v>29</v>
      </c>
      <c r="E34" s="25">
        <v>12</v>
      </c>
      <c r="F34" s="55">
        <f t="shared" si="0"/>
        <v>470.95</v>
      </c>
      <c r="G34" s="55">
        <v>5651.4</v>
      </c>
      <c r="H34" s="123" t="s">
        <v>494</v>
      </c>
    </row>
    <row r="35" spans="1:8" s="53" customFormat="1" ht="23.25" customHeight="1" x14ac:dyDescent="0.3">
      <c r="A35" s="24">
        <v>22</v>
      </c>
      <c r="B35" s="58" t="s">
        <v>55</v>
      </c>
      <c r="C35" s="27"/>
      <c r="D35" s="24" t="s">
        <v>29</v>
      </c>
      <c r="E35" s="25">
        <v>12</v>
      </c>
      <c r="F35" s="55">
        <f t="shared" si="0"/>
        <v>32.99</v>
      </c>
      <c r="G35" s="55">
        <v>395.88</v>
      </c>
      <c r="H35" s="123" t="s">
        <v>494</v>
      </c>
    </row>
    <row r="36" spans="1:8" s="53" customFormat="1" ht="23.25" customHeight="1" x14ac:dyDescent="0.3">
      <c r="A36" s="24">
        <v>23</v>
      </c>
      <c r="B36" s="59" t="s">
        <v>56</v>
      </c>
      <c r="C36" s="27"/>
      <c r="D36" s="24" t="s">
        <v>29</v>
      </c>
      <c r="E36" s="25">
        <v>12</v>
      </c>
      <c r="F36" s="55">
        <f t="shared" si="0"/>
        <v>8.89</v>
      </c>
      <c r="G36" s="55">
        <v>106.68</v>
      </c>
      <c r="H36" s="123" t="s">
        <v>494</v>
      </c>
    </row>
    <row r="37" spans="1:8" s="53" customFormat="1" ht="23.25" customHeight="1" x14ac:dyDescent="0.3">
      <c r="A37" s="24"/>
      <c r="B37" s="56" t="s">
        <v>67</v>
      </c>
      <c r="C37" s="24"/>
      <c r="D37" s="24"/>
      <c r="E37" s="57"/>
      <c r="F37" s="55"/>
      <c r="G37" s="55"/>
      <c r="H37" s="123" t="s">
        <v>494</v>
      </c>
    </row>
    <row r="38" spans="1:8" s="53" customFormat="1" ht="23.25" customHeight="1" x14ac:dyDescent="0.3">
      <c r="A38" s="24">
        <v>24</v>
      </c>
      <c r="B38" s="28" t="s">
        <v>65</v>
      </c>
      <c r="C38" s="27"/>
      <c r="D38" s="24" t="s">
        <v>29</v>
      </c>
      <c r="E38" s="25">
        <v>68</v>
      </c>
      <c r="F38" s="55">
        <f t="shared" si="0"/>
        <v>1467.82</v>
      </c>
      <c r="G38" s="55">
        <v>99811.760000000009</v>
      </c>
      <c r="H38" s="123" t="s">
        <v>494</v>
      </c>
    </row>
    <row r="39" spans="1:8" s="53" customFormat="1" ht="23.25" customHeight="1" x14ac:dyDescent="0.3">
      <c r="A39" s="24">
        <v>25</v>
      </c>
      <c r="B39" s="28" t="s">
        <v>68</v>
      </c>
      <c r="C39" s="27"/>
      <c r="D39" s="24" t="s">
        <v>29</v>
      </c>
      <c r="E39" s="25">
        <v>68</v>
      </c>
      <c r="F39" s="55">
        <f t="shared" si="0"/>
        <v>888.4</v>
      </c>
      <c r="G39" s="55">
        <v>60411.199999999997</v>
      </c>
      <c r="H39" s="123" t="s">
        <v>494</v>
      </c>
    </row>
    <row r="40" spans="1:8" s="53" customFormat="1" ht="23.25" customHeight="1" x14ac:dyDescent="0.3">
      <c r="A40" s="24">
        <v>26</v>
      </c>
      <c r="B40" s="58" t="s">
        <v>55</v>
      </c>
      <c r="C40" s="27"/>
      <c r="D40" s="24" t="s">
        <v>29</v>
      </c>
      <c r="E40" s="25">
        <v>68</v>
      </c>
      <c r="F40" s="55">
        <f t="shared" si="0"/>
        <v>32.99</v>
      </c>
      <c r="G40" s="55">
        <v>2243.3199999999997</v>
      </c>
      <c r="H40" s="123" t="s">
        <v>494</v>
      </c>
    </row>
    <row r="41" spans="1:8" s="53" customFormat="1" ht="23.25" customHeight="1" x14ac:dyDescent="0.3">
      <c r="A41" s="24">
        <v>27</v>
      </c>
      <c r="B41" s="59" t="s">
        <v>56</v>
      </c>
      <c r="C41" s="27"/>
      <c r="D41" s="24" t="s">
        <v>29</v>
      </c>
      <c r="E41" s="25">
        <v>68</v>
      </c>
      <c r="F41" s="55">
        <f t="shared" si="0"/>
        <v>8.89</v>
      </c>
      <c r="G41" s="55">
        <v>604.52</v>
      </c>
      <c r="H41" s="123" t="s">
        <v>494</v>
      </c>
    </row>
    <row r="42" spans="1:8" s="53" customFormat="1" ht="23.25" customHeight="1" x14ac:dyDescent="0.3">
      <c r="A42" s="24">
        <v>28</v>
      </c>
      <c r="B42" s="28" t="s">
        <v>69</v>
      </c>
      <c r="C42" s="27"/>
      <c r="D42" s="27" t="s">
        <v>7</v>
      </c>
      <c r="E42" s="60">
        <v>16</v>
      </c>
      <c r="F42" s="55">
        <f t="shared" si="0"/>
        <v>900.13</v>
      </c>
      <c r="G42" s="55">
        <v>14402.08</v>
      </c>
      <c r="H42" s="123" t="s">
        <v>494</v>
      </c>
    </row>
    <row r="43" spans="1:8" s="53" customFormat="1" ht="23.25" customHeight="1" x14ac:dyDescent="0.3">
      <c r="A43" s="24">
        <v>29</v>
      </c>
      <c r="B43" s="56" t="s">
        <v>70</v>
      </c>
      <c r="C43" s="27"/>
      <c r="D43" s="24" t="s">
        <v>7</v>
      </c>
      <c r="E43" s="60">
        <v>6</v>
      </c>
      <c r="F43" s="55">
        <f t="shared" si="0"/>
        <v>21859.07</v>
      </c>
      <c r="G43" s="55">
        <v>131154.42000000001</v>
      </c>
      <c r="H43" s="123" t="s">
        <v>494</v>
      </c>
    </row>
    <row r="44" spans="1:8" s="53" customFormat="1" ht="23.25" customHeight="1" x14ac:dyDescent="0.3">
      <c r="A44" s="24"/>
      <c r="B44" s="56" t="s">
        <v>71</v>
      </c>
      <c r="C44" s="24"/>
      <c r="D44" s="24"/>
      <c r="E44" s="57"/>
      <c r="F44" s="55"/>
      <c r="G44" s="55"/>
      <c r="H44" s="123">
        <f t="shared" ref="H44:H56" si="1">E44*F44</f>
        <v>0</v>
      </c>
    </row>
    <row r="45" spans="1:8" s="53" customFormat="1" ht="23.25" customHeight="1" x14ac:dyDescent="0.3">
      <c r="A45" s="24">
        <v>30</v>
      </c>
      <c r="B45" s="59" t="s">
        <v>72</v>
      </c>
      <c r="C45" s="27"/>
      <c r="D45" s="24" t="s">
        <v>29</v>
      </c>
      <c r="E45" s="25">
        <v>1</v>
      </c>
      <c r="F45" s="55">
        <f t="shared" si="0"/>
        <v>64933.78</v>
      </c>
      <c r="G45" s="55">
        <v>64933.78</v>
      </c>
      <c r="H45" s="123"/>
    </row>
    <row r="46" spans="1:8" s="53" customFormat="1" ht="23.25" customHeight="1" x14ac:dyDescent="0.3">
      <c r="A46" s="24">
        <v>31</v>
      </c>
      <c r="B46" s="59" t="s">
        <v>73</v>
      </c>
      <c r="C46" s="27"/>
      <c r="D46" s="24" t="s">
        <v>29</v>
      </c>
      <c r="E46" s="25">
        <v>1</v>
      </c>
      <c r="F46" s="55">
        <f t="shared" si="0"/>
        <v>599.96</v>
      </c>
      <c r="G46" s="55">
        <v>599.96</v>
      </c>
      <c r="H46" s="123"/>
    </row>
    <row r="47" spans="1:8" s="53" customFormat="1" ht="23.25" customHeight="1" x14ac:dyDescent="0.3">
      <c r="A47" s="24">
        <v>32</v>
      </c>
      <c r="B47" s="59" t="s">
        <v>74</v>
      </c>
      <c r="C47" s="27"/>
      <c r="D47" s="24" t="s">
        <v>29</v>
      </c>
      <c r="E47" s="25">
        <v>1</v>
      </c>
      <c r="F47" s="55">
        <f t="shared" si="0"/>
        <v>5613.37</v>
      </c>
      <c r="G47" s="55">
        <v>5613.37</v>
      </c>
      <c r="H47" s="123"/>
    </row>
    <row r="48" spans="1:8" s="53" customFormat="1" ht="23.25" customHeight="1" x14ac:dyDescent="0.3">
      <c r="A48" s="24">
        <v>33</v>
      </c>
      <c r="B48" s="59" t="s">
        <v>75</v>
      </c>
      <c r="C48" s="27"/>
      <c r="D48" s="24" t="s">
        <v>29</v>
      </c>
      <c r="E48" s="25">
        <v>1</v>
      </c>
      <c r="F48" s="55">
        <f t="shared" si="0"/>
        <v>3149.79</v>
      </c>
      <c r="G48" s="55">
        <v>3149.79</v>
      </c>
      <c r="H48" s="123"/>
    </row>
    <row r="49" spans="1:8" s="53" customFormat="1" ht="23.25" customHeight="1" x14ac:dyDescent="0.3">
      <c r="A49" s="24">
        <v>34</v>
      </c>
      <c r="B49" s="59" t="s">
        <v>76</v>
      </c>
      <c r="C49" s="27"/>
      <c r="D49" s="24" t="s">
        <v>29</v>
      </c>
      <c r="E49" s="25">
        <v>1</v>
      </c>
      <c r="F49" s="55">
        <f t="shared" si="0"/>
        <v>674.96</v>
      </c>
      <c r="G49" s="55">
        <v>674.96</v>
      </c>
      <c r="H49" s="123"/>
    </row>
    <row r="50" spans="1:8" s="53" customFormat="1" ht="23.25" customHeight="1" x14ac:dyDescent="0.3">
      <c r="A50" s="24">
        <v>35</v>
      </c>
      <c r="B50" s="59" t="s">
        <v>77</v>
      </c>
      <c r="C50" s="27"/>
      <c r="D50" s="24" t="s">
        <v>29</v>
      </c>
      <c r="E50" s="25">
        <v>1</v>
      </c>
      <c r="F50" s="55">
        <f t="shared" si="0"/>
        <v>1229.92</v>
      </c>
      <c r="G50" s="55">
        <v>1229.92</v>
      </c>
      <c r="H50" s="123"/>
    </row>
    <row r="51" spans="1:8" s="53" customFormat="1" ht="23.25" customHeight="1" x14ac:dyDescent="0.3">
      <c r="A51" s="24"/>
      <c r="B51" s="56" t="s">
        <v>78</v>
      </c>
      <c r="C51" s="24"/>
      <c r="D51" s="24"/>
      <c r="E51" s="57"/>
      <c r="F51" s="55"/>
      <c r="G51" s="55"/>
      <c r="H51" s="123" t="s">
        <v>494</v>
      </c>
    </row>
    <row r="52" spans="1:8" s="53" customFormat="1" ht="23.25" customHeight="1" x14ac:dyDescent="0.3">
      <c r="A52" s="24">
        <v>36</v>
      </c>
      <c r="B52" s="59" t="s">
        <v>79</v>
      </c>
      <c r="C52" s="24"/>
      <c r="D52" s="24" t="s">
        <v>29</v>
      </c>
      <c r="E52" s="25">
        <v>1</v>
      </c>
      <c r="F52" s="55">
        <f t="shared" si="0"/>
        <v>3946.53</v>
      </c>
      <c r="G52" s="55">
        <v>3946.53</v>
      </c>
      <c r="H52" s="123" t="s">
        <v>494</v>
      </c>
    </row>
    <row r="53" spans="1:8" s="53" customFormat="1" ht="23.25" customHeight="1" x14ac:dyDescent="0.3">
      <c r="A53" s="24">
        <v>37</v>
      </c>
      <c r="B53" s="59" t="s">
        <v>80</v>
      </c>
      <c r="C53" s="24"/>
      <c r="D53" s="24" t="s">
        <v>29</v>
      </c>
      <c r="E53" s="25">
        <v>1</v>
      </c>
      <c r="F53" s="55">
        <f t="shared" si="0"/>
        <v>2626.62</v>
      </c>
      <c r="G53" s="55">
        <v>2626.62</v>
      </c>
      <c r="H53" s="123" t="s">
        <v>494</v>
      </c>
    </row>
    <row r="54" spans="1:8" s="53" customFormat="1" ht="23.25" customHeight="1" x14ac:dyDescent="0.3">
      <c r="A54" s="24">
        <v>38</v>
      </c>
      <c r="B54" s="59" t="s">
        <v>81</v>
      </c>
      <c r="C54" s="24"/>
      <c r="D54" s="24" t="s">
        <v>29</v>
      </c>
      <c r="E54" s="25">
        <v>4</v>
      </c>
      <c r="F54" s="55">
        <f t="shared" si="0"/>
        <v>3585.88</v>
      </c>
      <c r="G54" s="55">
        <v>14343.52</v>
      </c>
      <c r="H54" s="123" t="s">
        <v>494</v>
      </c>
    </row>
    <row r="55" spans="1:8" s="53" customFormat="1" ht="23.25" customHeight="1" x14ac:dyDescent="0.3">
      <c r="A55" s="24">
        <v>39</v>
      </c>
      <c r="B55" s="59" t="s">
        <v>82</v>
      </c>
      <c r="C55" s="24"/>
      <c r="D55" s="24" t="s">
        <v>29</v>
      </c>
      <c r="E55" s="25">
        <v>6</v>
      </c>
      <c r="F55" s="55">
        <f t="shared" si="0"/>
        <v>966.27</v>
      </c>
      <c r="G55" s="55">
        <v>5797.62</v>
      </c>
      <c r="H55" s="123" t="s">
        <v>494</v>
      </c>
    </row>
    <row r="56" spans="1:8" s="53" customFormat="1" ht="23.25" customHeight="1" x14ac:dyDescent="0.3">
      <c r="A56" s="24"/>
      <c r="B56" s="56" t="s">
        <v>83</v>
      </c>
      <c r="C56" s="24"/>
      <c r="D56" s="24"/>
      <c r="E56" s="57"/>
      <c r="F56" s="55"/>
      <c r="G56" s="55"/>
      <c r="H56" s="123">
        <f t="shared" si="1"/>
        <v>0</v>
      </c>
    </row>
    <row r="57" spans="1:8" s="53" customFormat="1" ht="23.25" customHeight="1" x14ac:dyDescent="0.3">
      <c r="A57" s="24">
        <v>40</v>
      </c>
      <c r="B57" s="59" t="s">
        <v>446</v>
      </c>
      <c r="C57" s="24"/>
      <c r="D57" s="24" t="s">
        <v>7</v>
      </c>
      <c r="E57" s="25">
        <v>1</v>
      </c>
      <c r="F57" s="55">
        <f t="shared" si="0"/>
        <v>6515</v>
      </c>
      <c r="G57" s="55">
        <v>6515</v>
      </c>
      <c r="H57" s="123"/>
    </row>
    <row r="58" spans="1:8" s="53" customFormat="1" ht="23.25" customHeight="1" x14ac:dyDescent="0.3">
      <c r="A58" s="24">
        <v>41</v>
      </c>
      <c r="B58" s="59" t="s">
        <v>84</v>
      </c>
      <c r="C58" s="24"/>
      <c r="D58" s="24" t="s">
        <v>29</v>
      </c>
      <c r="E58" s="25">
        <v>18</v>
      </c>
      <c r="F58" s="55">
        <f t="shared" si="0"/>
        <v>344.47</v>
      </c>
      <c r="G58" s="55">
        <v>6200.46</v>
      </c>
      <c r="H58" s="123"/>
    </row>
    <row r="59" spans="1:8" s="53" customFormat="1" ht="23.25" customHeight="1" x14ac:dyDescent="0.3">
      <c r="A59" s="24">
        <v>42</v>
      </c>
      <c r="B59" s="59" t="s">
        <v>85</v>
      </c>
      <c r="C59" s="24"/>
      <c r="D59" s="24" t="s">
        <v>29</v>
      </c>
      <c r="E59" s="25">
        <v>2</v>
      </c>
      <c r="F59" s="55">
        <f t="shared" si="0"/>
        <v>215.68</v>
      </c>
      <c r="G59" s="55">
        <v>431.36</v>
      </c>
      <c r="H59" s="123"/>
    </row>
    <row r="60" spans="1:8" s="53" customFormat="1" ht="23.25" customHeight="1" x14ac:dyDescent="0.3">
      <c r="A60" s="24">
        <v>43</v>
      </c>
      <c r="B60" s="59" t="s">
        <v>86</v>
      </c>
      <c r="C60" s="24"/>
      <c r="D60" s="24" t="s">
        <v>29</v>
      </c>
      <c r="E60" s="25">
        <v>42</v>
      </c>
      <c r="F60" s="55">
        <f t="shared" si="0"/>
        <v>62.62</v>
      </c>
      <c r="G60" s="55">
        <v>2630.04</v>
      </c>
      <c r="H60" s="123"/>
    </row>
    <row r="61" spans="1:8" s="53" customFormat="1" ht="23.25" customHeight="1" x14ac:dyDescent="0.3">
      <c r="A61" s="24">
        <v>44</v>
      </c>
      <c r="B61" s="59" t="s">
        <v>87</v>
      </c>
      <c r="C61" s="24"/>
      <c r="D61" s="24" t="s">
        <v>29</v>
      </c>
      <c r="E61" s="25">
        <v>2</v>
      </c>
      <c r="F61" s="55">
        <f t="shared" si="0"/>
        <v>347.88</v>
      </c>
      <c r="G61" s="55">
        <v>695.76</v>
      </c>
      <c r="H61" s="123"/>
    </row>
    <row r="62" spans="1:8" s="53" customFormat="1" ht="23.25" customHeight="1" x14ac:dyDescent="0.3">
      <c r="A62" s="24"/>
      <c r="B62" s="120" t="s">
        <v>88</v>
      </c>
      <c r="C62" s="24"/>
      <c r="D62" s="71"/>
      <c r="E62" s="72"/>
      <c r="F62" s="55"/>
      <c r="G62" s="55"/>
      <c r="H62" s="123"/>
    </row>
    <row r="63" spans="1:8" s="53" customFormat="1" ht="23.25" customHeight="1" x14ac:dyDescent="0.3">
      <c r="A63" s="24"/>
      <c r="B63" s="56" t="s">
        <v>53</v>
      </c>
      <c r="C63" s="24"/>
      <c r="D63" s="24"/>
      <c r="E63" s="57"/>
      <c r="F63" s="55"/>
      <c r="G63" s="55"/>
      <c r="H63" s="123"/>
    </row>
    <row r="64" spans="1:8" s="53" customFormat="1" ht="23.25" customHeight="1" x14ac:dyDescent="0.3">
      <c r="A64" s="24">
        <v>45</v>
      </c>
      <c r="B64" s="28" t="s">
        <v>89</v>
      </c>
      <c r="C64" s="27"/>
      <c r="D64" s="24" t="s">
        <v>29</v>
      </c>
      <c r="E64" s="25">
        <v>4</v>
      </c>
      <c r="F64" s="55">
        <f t="shared" si="0"/>
        <v>5261.4</v>
      </c>
      <c r="G64" s="55">
        <v>21045.599999999999</v>
      </c>
      <c r="H64" s="123"/>
    </row>
    <row r="65" spans="1:11" s="53" customFormat="1" ht="23.25" customHeight="1" x14ac:dyDescent="0.3">
      <c r="A65" s="24">
        <v>46</v>
      </c>
      <c r="B65" s="58" t="s">
        <v>55</v>
      </c>
      <c r="C65" s="27"/>
      <c r="D65" s="24" t="s">
        <v>29</v>
      </c>
      <c r="E65" s="25">
        <v>8</v>
      </c>
      <c r="F65" s="55">
        <f t="shared" si="0"/>
        <v>32.99</v>
      </c>
      <c r="G65" s="55">
        <v>263.92</v>
      </c>
      <c r="H65" s="123"/>
    </row>
    <row r="66" spans="1:11" s="53" customFormat="1" ht="23.25" customHeight="1" x14ac:dyDescent="0.3">
      <c r="A66" s="24">
        <v>47</v>
      </c>
      <c r="B66" s="59" t="s">
        <v>56</v>
      </c>
      <c r="C66" s="27"/>
      <c r="D66" s="24" t="s">
        <v>29</v>
      </c>
      <c r="E66" s="25">
        <v>4</v>
      </c>
      <c r="F66" s="55">
        <f t="shared" si="0"/>
        <v>8.89</v>
      </c>
      <c r="G66" s="55">
        <v>35.56</v>
      </c>
      <c r="H66" s="123"/>
    </row>
    <row r="67" spans="1:11" s="53" customFormat="1" ht="23.25" customHeight="1" x14ac:dyDescent="0.3">
      <c r="A67" s="24"/>
      <c r="B67" s="56" t="s">
        <v>90</v>
      </c>
      <c r="C67" s="24"/>
      <c r="D67" s="24"/>
      <c r="E67" s="57"/>
      <c r="F67" s="55"/>
      <c r="G67" s="55"/>
      <c r="H67" s="123"/>
    </row>
    <row r="68" spans="1:11" s="53" customFormat="1" ht="23.25" customHeight="1" x14ac:dyDescent="0.3">
      <c r="A68" s="24">
        <v>48</v>
      </c>
      <c r="B68" s="58" t="s">
        <v>91</v>
      </c>
      <c r="C68" s="27"/>
      <c r="D68" s="24" t="s">
        <v>29</v>
      </c>
      <c r="E68" s="25">
        <v>4</v>
      </c>
      <c r="F68" s="55">
        <f t="shared" si="0"/>
        <v>3838.82</v>
      </c>
      <c r="G68" s="55">
        <v>15355.28</v>
      </c>
      <c r="H68" s="123"/>
    </row>
    <row r="69" spans="1:11" s="53" customFormat="1" ht="23.25" customHeight="1" x14ac:dyDescent="0.3">
      <c r="A69" s="24">
        <v>49</v>
      </c>
      <c r="B69" s="58" t="s">
        <v>55</v>
      </c>
      <c r="C69" s="27"/>
      <c r="D69" s="24" t="s">
        <v>29</v>
      </c>
      <c r="E69" s="25">
        <v>8</v>
      </c>
      <c r="F69" s="55">
        <f t="shared" si="0"/>
        <v>32.99</v>
      </c>
      <c r="G69" s="55">
        <v>263.92</v>
      </c>
      <c r="H69" s="123"/>
    </row>
    <row r="70" spans="1:11" s="53" customFormat="1" ht="23.25" customHeight="1" x14ac:dyDescent="0.3">
      <c r="A70" s="24">
        <v>50</v>
      </c>
      <c r="B70" s="59" t="s">
        <v>56</v>
      </c>
      <c r="C70" s="27"/>
      <c r="D70" s="24" t="s">
        <v>29</v>
      </c>
      <c r="E70" s="25">
        <v>4</v>
      </c>
      <c r="F70" s="55">
        <f t="shared" si="0"/>
        <v>8.89</v>
      </c>
      <c r="G70" s="55">
        <v>35.56</v>
      </c>
      <c r="H70" s="123"/>
    </row>
    <row r="71" spans="1:11" s="53" customFormat="1" ht="23.25" customHeight="1" x14ac:dyDescent="0.3">
      <c r="A71" s="24"/>
      <c r="B71" s="56" t="s">
        <v>59</v>
      </c>
      <c r="C71" s="24"/>
      <c r="D71" s="24"/>
      <c r="E71" s="57"/>
      <c r="F71" s="55"/>
      <c r="G71" s="55"/>
      <c r="H71" s="123"/>
    </row>
    <row r="72" spans="1:11" s="53" customFormat="1" ht="23.25" customHeight="1" x14ac:dyDescent="0.3">
      <c r="A72" s="24">
        <v>51</v>
      </c>
      <c r="B72" s="59" t="s">
        <v>60</v>
      </c>
      <c r="C72" s="27"/>
      <c r="D72" s="24" t="s">
        <v>29</v>
      </c>
      <c r="E72" s="25">
        <v>8</v>
      </c>
      <c r="F72" s="55">
        <f t="shared" ref="F72:F130" si="2">ROUND(G72/E72,2)</f>
        <v>3243.02</v>
      </c>
      <c r="G72" s="55">
        <v>25944.16</v>
      </c>
      <c r="H72" s="123"/>
    </row>
    <row r="73" spans="1:11" s="53" customFormat="1" ht="23.25" customHeight="1" x14ac:dyDescent="0.3">
      <c r="A73" s="24">
        <v>52</v>
      </c>
      <c r="B73" s="58" t="s">
        <v>55</v>
      </c>
      <c r="C73" s="27"/>
      <c r="D73" s="24" t="s">
        <v>29</v>
      </c>
      <c r="E73" s="25">
        <v>16</v>
      </c>
      <c r="F73" s="55">
        <f t="shared" si="2"/>
        <v>32.99</v>
      </c>
      <c r="G73" s="55">
        <v>527.84</v>
      </c>
      <c r="H73" s="123"/>
    </row>
    <row r="74" spans="1:11" s="53" customFormat="1" ht="23.25" customHeight="1" x14ac:dyDescent="0.3">
      <c r="A74" s="24">
        <v>53</v>
      </c>
      <c r="B74" s="59" t="s">
        <v>56</v>
      </c>
      <c r="C74" s="27"/>
      <c r="D74" s="24" t="s">
        <v>29</v>
      </c>
      <c r="E74" s="25">
        <v>8</v>
      </c>
      <c r="F74" s="55">
        <f t="shared" si="2"/>
        <v>8.89</v>
      </c>
      <c r="G74" s="55">
        <v>71.12</v>
      </c>
      <c r="H74" s="123"/>
    </row>
    <row r="75" spans="1:11" s="53" customFormat="1" ht="23.25" customHeight="1" x14ac:dyDescent="0.3">
      <c r="A75" s="24"/>
      <c r="B75" s="56" t="s">
        <v>61</v>
      </c>
      <c r="C75" s="24"/>
      <c r="D75" s="24"/>
      <c r="E75" s="57"/>
      <c r="F75" s="55"/>
      <c r="G75" s="55"/>
      <c r="H75" s="123"/>
    </row>
    <row r="76" spans="1:11" s="53" customFormat="1" ht="23.25" customHeight="1" x14ac:dyDescent="0.3">
      <c r="A76" s="24">
        <v>54</v>
      </c>
      <c r="B76" s="58" t="s">
        <v>62</v>
      </c>
      <c r="C76" s="27"/>
      <c r="D76" s="24" t="s">
        <v>29</v>
      </c>
      <c r="E76" s="25">
        <v>24</v>
      </c>
      <c r="F76" s="55">
        <f t="shared" si="2"/>
        <v>2626.16</v>
      </c>
      <c r="G76" s="55">
        <v>63027.839999999997</v>
      </c>
      <c r="H76" s="123"/>
    </row>
    <row r="77" spans="1:11" s="53" customFormat="1" ht="23.25" customHeight="1" x14ac:dyDescent="0.3">
      <c r="A77" s="24">
        <v>55</v>
      </c>
      <c r="B77" s="58" t="s">
        <v>92</v>
      </c>
      <c r="C77" s="27"/>
      <c r="D77" s="24" t="s">
        <v>29</v>
      </c>
      <c r="E77" s="25">
        <v>24</v>
      </c>
      <c r="F77" s="55">
        <f t="shared" si="2"/>
        <v>113.25</v>
      </c>
      <c r="G77" s="55">
        <v>2718</v>
      </c>
      <c r="H77" s="123"/>
    </row>
    <row r="78" spans="1:11" s="53" customFormat="1" ht="23.25" customHeight="1" x14ac:dyDescent="0.3">
      <c r="A78" s="24">
        <v>56</v>
      </c>
      <c r="B78" s="58" t="s">
        <v>55</v>
      </c>
      <c r="C78" s="27"/>
      <c r="D78" s="24" t="s">
        <v>29</v>
      </c>
      <c r="E78" s="25">
        <v>24</v>
      </c>
      <c r="F78" s="55">
        <f t="shared" si="2"/>
        <v>31.56</v>
      </c>
      <c r="G78" s="55">
        <v>757.44</v>
      </c>
      <c r="H78" s="123"/>
    </row>
    <row r="79" spans="1:11" s="53" customFormat="1" ht="23.25" customHeight="1" x14ac:dyDescent="0.3">
      <c r="A79" s="24">
        <v>57</v>
      </c>
      <c r="B79" s="59" t="s">
        <v>56</v>
      </c>
      <c r="C79" s="27"/>
      <c r="D79" s="24" t="s">
        <v>29</v>
      </c>
      <c r="E79" s="25">
        <v>24</v>
      </c>
      <c r="F79" s="55">
        <f t="shared" si="2"/>
        <v>8.5</v>
      </c>
      <c r="G79" s="55">
        <v>204</v>
      </c>
      <c r="H79" s="123"/>
    </row>
    <row r="80" spans="1:11" s="53" customFormat="1" ht="23.25" customHeight="1" x14ac:dyDescent="0.3">
      <c r="A80" s="24"/>
      <c r="B80" s="56" t="s">
        <v>64</v>
      </c>
      <c r="C80" s="24"/>
      <c r="D80" s="24"/>
      <c r="E80" s="57"/>
      <c r="F80" s="55"/>
      <c r="G80" s="55"/>
      <c r="H80" s="123"/>
      <c r="K80" s="84"/>
    </row>
    <row r="81" spans="1:11" s="53" customFormat="1" ht="23.25" customHeight="1" x14ac:dyDescent="0.3">
      <c r="A81" s="24">
        <v>58</v>
      </c>
      <c r="B81" s="58" t="s">
        <v>65</v>
      </c>
      <c r="C81" s="27"/>
      <c r="D81" s="24" t="s">
        <v>29</v>
      </c>
      <c r="E81" s="25">
        <v>8</v>
      </c>
      <c r="F81" s="55">
        <f t="shared" si="2"/>
        <v>1467.82</v>
      </c>
      <c r="G81" s="55">
        <v>11742.56</v>
      </c>
      <c r="H81" s="123"/>
      <c r="I81" s="84"/>
      <c r="J81" s="84"/>
      <c r="K81" s="84"/>
    </row>
    <row r="82" spans="1:11" s="53" customFormat="1" ht="23.25" customHeight="1" x14ac:dyDescent="0.3">
      <c r="A82" s="24">
        <v>59</v>
      </c>
      <c r="B82" s="58" t="s">
        <v>66</v>
      </c>
      <c r="C82" s="27"/>
      <c r="D82" s="24" t="s">
        <v>29</v>
      </c>
      <c r="E82" s="25">
        <v>8</v>
      </c>
      <c r="F82" s="55">
        <f t="shared" si="2"/>
        <v>888.4</v>
      </c>
      <c r="G82" s="55">
        <v>7107.2</v>
      </c>
      <c r="H82" s="123"/>
      <c r="I82" s="84"/>
      <c r="J82" s="84"/>
      <c r="K82" s="84"/>
    </row>
    <row r="83" spans="1:11" s="53" customFormat="1" ht="23.25" customHeight="1" x14ac:dyDescent="0.3">
      <c r="A83" s="24">
        <v>60</v>
      </c>
      <c r="B83" s="58" t="s">
        <v>55</v>
      </c>
      <c r="C83" s="27"/>
      <c r="D83" s="24" t="s">
        <v>29</v>
      </c>
      <c r="E83" s="25">
        <v>8</v>
      </c>
      <c r="F83" s="55">
        <f t="shared" si="2"/>
        <v>32.99</v>
      </c>
      <c r="G83" s="55">
        <v>263.92</v>
      </c>
      <c r="H83" s="123"/>
      <c r="I83" s="84"/>
      <c r="J83" s="84"/>
      <c r="K83" s="84"/>
    </row>
    <row r="84" spans="1:11" s="53" customFormat="1" ht="23.25" customHeight="1" x14ac:dyDescent="0.3">
      <c r="A84" s="24">
        <v>61</v>
      </c>
      <c r="B84" s="59" t="s">
        <v>56</v>
      </c>
      <c r="C84" s="27"/>
      <c r="D84" s="24" t="s">
        <v>29</v>
      </c>
      <c r="E84" s="25">
        <v>8</v>
      </c>
      <c r="F84" s="55">
        <f t="shared" si="2"/>
        <v>8.89</v>
      </c>
      <c r="G84" s="55">
        <v>71.12</v>
      </c>
      <c r="H84" s="123"/>
      <c r="I84" s="84"/>
      <c r="J84" s="84"/>
      <c r="K84" s="84"/>
    </row>
    <row r="85" spans="1:11" s="53" customFormat="1" ht="23.25" customHeight="1" x14ac:dyDescent="0.3">
      <c r="A85" s="87"/>
      <c r="B85" s="98" t="s">
        <v>67</v>
      </c>
      <c r="C85" s="87"/>
      <c r="D85" s="87"/>
      <c r="E85" s="99"/>
      <c r="F85" s="90"/>
      <c r="G85" s="90"/>
      <c r="H85" s="123">
        <f>SUM(H16:H84)</f>
        <v>0</v>
      </c>
      <c r="I85" s="84"/>
      <c r="J85" s="84"/>
      <c r="K85" s="84"/>
    </row>
    <row r="86" spans="1:11" s="53" customFormat="1" ht="23.25" customHeight="1" x14ac:dyDescent="0.3">
      <c r="A86" s="24">
        <v>62</v>
      </c>
      <c r="B86" s="58" t="s">
        <v>65</v>
      </c>
      <c r="C86" s="27"/>
      <c r="D86" s="24" t="s">
        <v>29</v>
      </c>
      <c r="E86" s="25">
        <v>28</v>
      </c>
      <c r="F86" s="55">
        <f t="shared" si="2"/>
        <v>1467.82</v>
      </c>
      <c r="G86" s="55">
        <v>41098.959999999999</v>
      </c>
      <c r="H86" s="68"/>
      <c r="I86" s="84"/>
      <c r="J86" s="84"/>
      <c r="K86" s="84"/>
    </row>
    <row r="87" spans="1:11" s="53" customFormat="1" ht="23.25" customHeight="1" x14ac:dyDescent="0.3">
      <c r="A87" s="24">
        <v>63</v>
      </c>
      <c r="B87" s="58" t="s">
        <v>68</v>
      </c>
      <c r="C87" s="27"/>
      <c r="D87" s="24" t="s">
        <v>29</v>
      </c>
      <c r="E87" s="25">
        <v>28</v>
      </c>
      <c r="F87" s="55">
        <f t="shared" si="2"/>
        <v>470.95</v>
      </c>
      <c r="G87" s="55">
        <v>13186.6</v>
      </c>
      <c r="H87" s="68"/>
      <c r="I87" s="84"/>
      <c r="J87" s="84"/>
      <c r="K87" s="84"/>
    </row>
    <row r="88" spans="1:11" s="53" customFormat="1" ht="23.25" customHeight="1" x14ac:dyDescent="0.3">
      <c r="A88" s="24">
        <v>64</v>
      </c>
      <c r="B88" s="58" t="s">
        <v>55</v>
      </c>
      <c r="C88" s="27"/>
      <c r="D88" s="24" t="s">
        <v>29</v>
      </c>
      <c r="E88" s="25">
        <v>28</v>
      </c>
      <c r="F88" s="55">
        <f t="shared" si="2"/>
        <v>32.99</v>
      </c>
      <c r="G88" s="55">
        <v>923.72</v>
      </c>
      <c r="H88" s="68"/>
    </row>
    <row r="89" spans="1:11" s="53" customFormat="1" ht="23.25" customHeight="1" x14ac:dyDescent="0.3">
      <c r="A89" s="24">
        <v>65</v>
      </c>
      <c r="B89" s="59" t="s">
        <v>56</v>
      </c>
      <c r="C89" s="27"/>
      <c r="D89" s="24" t="s">
        <v>29</v>
      </c>
      <c r="E89" s="25">
        <v>28</v>
      </c>
      <c r="F89" s="55">
        <f t="shared" si="2"/>
        <v>8.89</v>
      </c>
      <c r="G89" s="55">
        <v>248.92</v>
      </c>
      <c r="H89" s="68"/>
    </row>
    <row r="90" spans="1:11" s="53" customFormat="1" ht="23.25" customHeight="1" x14ac:dyDescent="0.3">
      <c r="A90" s="24">
        <v>66</v>
      </c>
      <c r="B90" s="28" t="s">
        <v>69</v>
      </c>
      <c r="C90" s="27"/>
      <c r="D90" s="27" t="s">
        <v>7</v>
      </c>
      <c r="E90" s="60">
        <v>12</v>
      </c>
      <c r="F90" s="55">
        <f t="shared" si="2"/>
        <v>900.13</v>
      </c>
      <c r="G90" s="55">
        <v>10801.56</v>
      </c>
      <c r="H90" s="68"/>
    </row>
    <row r="91" spans="1:11" s="53" customFormat="1" ht="23.25" customHeight="1" x14ac:dyDescent="0.3">
      <c r="A91" s="87"/>
      <c r="B91" s="98" t="s">
        <v>93</v>
      </c>
      <c r="C91" s="87"/>
      <c r="D91" s="87"/>
      <c r="E91" s="99"/>
      <c r="F91" s="90"/>
      <c r="G91" s="90"/>
      <c r="H91" s="68"/>
    </row>
    <row r="92" spans="1:11" s="53" customFormat="1" ht="23.25" customHeight="1" x14ac:dyDescent="0.3">
      <c r="A92" s="24">
        <v>67</v>
      </c>
      <c r="B92" s="59" t="s">
        <v>94</v>
      </c>
      <c r="C92" s="27"/>
      <c r="D92" s="24" t="s">
        <v>29</v>
      </c>
      <c r="E92" s="25">
        <v>1</v>
      </c>
      <c r="F92" s="55">
        <f t="shared" si="2"/>
        <v>33853.14</v>
      </c>
      <c r="G92" s="55">
        <v>33853.14</v>
      </c>
      <c r="H92" s="68"/>
    </row>
    <row r="93" spans="1:11" s="53" customFormat="1" ht="23.25" customHeight="1" x14ac:dyDescent="0.3">
      <c r="A93" s="24">
        <v>68</v>
      </c>
      <c r="B93" s="59" t="s">
        <v>95</v>
      </c>
      <c r="C93" s="27"/>
      <c r="D93" s="24" t="s">
        <v>29</v>
      </c>
      <c r="E93" s="25">
        <v>1</v>
      </c>
      <c r="F93" s="55">
        <f t="shared" si="2"/>
        <v>599.96</v>
      </c>
      <c r="G93" s="55">
        <v>599.96</v>
      </c>
      <c r="H93" s="68"/>
    </row>
    <row r="94" spans="1:11" s="53" customFormat="1" ht="23.25" customHeight="1" x14ac:dyDescent="0.3">
      <c r="A94" s="24">
        <v>69</v>
      </c>
      <c r="B94" s="59" t="s">
        <v>77</v>
      </c>
      <c r="C94" s="27"/>
      <c r="D94" s="24" t="s">
        <v>29</v>
      </c>
      <c r="E94" s="25">
        <v>1</v>
      </c>
      <c r="F94" s="55">
        <f t="shared" si="2"/>
        <v>1229.92</v>
      </c>
      <c r="G94" s="55">
        <v>1229.92</v>
      </c>
      <c r="H94" s="68"/>
    </row>
    <row r="95" spans="1:11" s="53" customFormat="1" ht="23.25" customHeight="1" x14ac:dyDescent="0.3">
      <c r="A95" s="87"/>
      <c r="B95" s="98" t="s">
        <v>96</v>
      </c>
      <c r="C95" s="87"/>
      <c r="D95" s="87"/>
      <c r="E95" s="99"/>
      <c r="F95" s="90"/>
      <c r="G95" s="90"/>
      <c r="H95" s="68"/>
    </row>
    <row r="96" spans="1:11" s="53" customFormat="1" ht="23.25" customHeight="1" x14ac:dyDescent="0.3">
      <c r="A96" s="24">
        <v>70</v>
      </c>
      <c r="B96" s="59" t="s">
        <v>79</v>
      </c>
      <c r="C96" s="24"/>
      <c r="D96" s="24" t="s">
        <v>29</v>
      </c>
      <c r="E96" s="25">
        <v>1</v>
      </c>
      <c r="F96" s="55">
        <f t="shared" si="2"/>
        <v>3946.53</v>
      </c>
      <c r="G96" s="55">
        <v>3946.53</v>
      </c>
      <c r="H96" s="68"/>
    </row>
    <row r="97" spans="1:8" s="53" customFormat="1" ht="23.25" customHeight="1" x14ac:dyDescent="0.3">
      <c r="A97" s="24">
        <v>71</v>
      </c>
      <c r="B97" s="59" t="s">
        <v>80</v>
      </c>
      <c r="C97" s="24"/>
      <c r="D97" s="24" t="s">
        <v>29</v>
      </c>
      <c r="E97" s="25">
        <v>1</v>
      </c>
      <c r="F97" s="55">
        <f t="shared" si="2"/>
        <v>2626.62</v>
      </c>
      <c r="G97" s="55">
        <v>2626.62</v>
      </c>
      <c r="H97" s="68"/>
    </row>
    <row r="98" spans="1:8" s="53" customFormat="1" ht="23.25" customHeight="1" x14ac:dyDescent="0.3">
      <c r="A98" s="24">
        <v>72</v>
      </c>
      <c r="B98" s="59" t="s">
        <v>81</v>
      </c>
      <c r="C98" s="24"/>
      <c r="D98" s="24" t="s">
        <v>29</v>
      </c>
      <c r="E98" s="25">
        <v>2</v>
      </c>
      <c r="F98" s="55">
        <f t="shared" si="2"/>
        <v>3585.88</v>
      </c>
      <c r="G98" s="55">
        <v>7171.76</v>
      </c>
      <c r="H98" s="68"/>
    </row>
    <row r="99" spans="1:8" s="53" customFormat="1" ht="23.25" customHeight="1" x14ac:dyDescent="0.3">
      <c r="A99" s="24">
        <v>73</v>
      </c>
      <c r="B99" s="59" t="s">
        <v>82</v>
      </c>
      <c r="C99" s="24"/>
      <c r="D99" s="24" t="s">
        <v>29</v>
      </c>
      <c r="E99" s="25">
        <v>9</v>
      </c>
      <c r="F99" s="55">
        <f t="shared" si="2"/>
        <v>966.27</v>
      </c>
      <c r="G99" s="55">
        <v>8696.43</v>
      </c>
      <c r="H99" s="68"/>
    </row>
    <row r="100" spans="1:8" s="53" customFormat="1" ht="23.25" customHeight="1" x14ac:dyDescent="0.3">
      <c r="A100" s="87"/>
      <c r="B100" s="98" t="s">
        <v>83</v>
      </c>
      <c r="C100" s="87"/>
      <c r="D100" s="87"/>
      <c r="E100" s="99"/>
      <c r="F100" s="90"/>
      <c r="G100" s="90"/>
      <c r="H100" s="68"/>
    </row>
    <row r="101" spans="1:8" s="53" customFormat="1" ht="23.25" customHeight="1" x14ac:dyDescent="0.3">
      <c r="A101" s="24">
        <v>74</v>
      </c>
      <c r="B101" s="59" t="s">
        <v>403</v>
      </c>
      <c r="C101" s="24"/>
      <c r="D101" s="24" t="s">
        <v>7</v>
      </c>
      <c r="E101" s="25">
        <v>1</v>
      </c>
      <c r="F101" s="55">
        <f t="shared" si="2"/>
        <v>5931.96</v>
      </c>
      <c r="G101" s="55">
        <v>5931.96</v>
      </c>
      <c r="H101" s="68"/>
    </row>
    <row r="102" spans="1:8" s="53" customFormat="1" ht="23.25" customHeight="1" x14ac:dyDescent="0.3">
      <c r="A102" s="24">
        <v>75</v>
      </c>
      <c r="B102" s="59" t="s">
        <v>84</v>
      </c>
      <c r="C102" s="24"/>
      <c r="D102" s="24" t="s">
        <v>29</v>
      </c>
      <c r="E102" s="25">
        <v>4</v>
      </c>
      <c r="F102" s="55">
        <f t="shared" si="2"/>
        <v>344.47</v>
      </c>
      <c r="G102" s="55">
        <v>1377.88</v>
      </c>
      <c r="H102" s="68"/>
    </row>
    <row r="103" spans="1:8" s="53" customFormat="1" ht="23.25" customHeight="1" x14ac:dyDescent="0.3">
      <c r="A103" s="24">
        <v>76</v>
      </c>
      <c r="B103" s="59" t="s">
        <v>85</v>
      </c>
      <c r="C103" s="24"/>
      <c r="D103" s="24" t="s">
        <v>29</v>
      </c>
      <c r="E103" s="25">
        <v>2</v>
      </c>
      <c r="F103" s="55">
        <f t="shared" si="2"/>
        <v>215.69</v>
      </c>
      <c r="G103" s="55">
        <v>431.38</v>
      </c>
      <c r="H103" s="68"/>
    </row>
    <row r="104" spans="1:8" s="53" customFormat="1" ht="23.25" customHeight="1" x14ac:dyDescent="0.3">
      <c r="A104" s="24">
        <v>77</v>
      </c>
      <c r="B104" s="59" t="s">
        <v>97</v>
      </c>
      <c r="C104" s="24"/>
      <c r="D104" s="24" t="s">
        <v>29</v>
      </c>
      <c r="E104" s="25">
        <v>20</v>
      </c>
      <c r="F104" s="55">
        <f t="shared" si="2"/>
        <v>13</v>
      </c>
      <c r="G104" s="55">
        <v>260</v>
      </c>
      <c r="H104" s="68"/>
    </row>
    <row r="105" spans="1:8" s="53" customFormat="1" ht="23.25" customHeight="1" x14ac:dyDescent="0.3">
      <c r="A105" s="24">
        <v>78</v>
      </c>
      <c r="B105" s="59" t="s">
        <v>86</v>
      </c>
      <c r="C105" s="24"/>
      <c r="D105" s="24" t="s">
        <v>29</v>
      </c>
      <c r="E105" s="25">
        <v>19</v>
      </c>
      <c r="F105" s="55">
        <f t="shared" si="2"/>
        <v>62.62</v>
      </c>
      <c r="G105" s="55">
        <v>1189.78</v>
      </c>
      <c r="H105" s="68"/>
    </row>
    <row r="106" spans="1:8" s="53" customFormat="1" ht="23.25" customHeight="1" x14ac:dyDescent="0.3">
      <c r="A106" s="24">
        <v>79</v>
      </c>
      <c r="B106" s="59" t="s">
        <v>87</v>
      </c>
      <c r="C106" s="24"/>
      <c r="D106" s="24" t="s">
        <v>29</v>
      </c>
      <c r="E106" s="25">
        <v>2</v>
      </c>
      <c r="F106" s="55">
        <f t="shared" si="2"/>
        <v>347.88</v>
      </c>
      <c r="G106" s="55">
        <v>695.76</v>
      </c>
      <c r="H106" s="68"/>
    </row>
    <row r="107" spans="1:8" s="53" customFormat="1" ht="23.25" customHeight="1" x14ac:dyDescent="0.3">
      <c r="A107" s="87"/>
      <c r="B107" s="98" t="s">
        <v>59</v>
      </c>
      <c r="C107" s="87"/>
      <c r="D107" s="87"/>
      <c r="E107" s="99"/>
      <c r="F107" s="90"/>
      <c r="G107" s="90"/>
      <c r="H107" s="68"/>
    </row>
    <row r="108" spans="1:8" s="53" customFormat="1" ht="23.25" customHeight="1" x14ac:dyDescent="0.3">
      <c r="A108" s="24">
        <v>80</v>
      </c>
      <c r="B108" s="59" t="s">
        <v>60</v>
      </c>
      <c r="C108" s="24"/>
      <c r="D108" s="24" t="s">
        <v>29</v>
      </c>
      <c r="E108" s="25">
        <v>6</v>
      </c>
      <c r="F108" s="55">
        <f t="shared" si="2"/>
        <v>3243.02</v>
      </c>
      <c r="G108" s="55">
        <v>19458.12</v>
      </c>
      <c r="H108" s="68"/>
    </row>
    <row r="109" spans="1:8" s="53" customFormat="1" ht="23.25" customHeight="1" x14ac:dyDescent="0.3">
      <c r="A109" s="24">
        <v>81</v>
      </c>
      <c r="B109" s="58" t="s">
        <v>55</v>
      </c>
      <c r="C109" s="24"/>
      <c r="D109" s="24" t="s">
        <v>29</v>
      </c>
      <c r="E109" s="25">
        <v>12</v>
      </c>
      <c r="F109" s="55">
        <f t="shared" si="2"/>
        <v>32.99</v>
      </c>
      <c r="G109" s="55">
        <v>395.88</v>
      </c>
      <c r="H109" s="68"/>
    </row>
    <row r="110" spans="1:8" s="53" customFormat="1" ht="23.25" customHeight="1" x14ac:dyDescent="0.3">
      <c r="A110" s="24">
        <v>82</v>
      </c>
      <c r="B110" s="59" t="s">
        <v>56</v>
      </c>
      <c r="C110" s="24"/>
      <c r="D110" s="24" t="s">
        <v>29</v>
      </c>
      <c r="E110" s="25">
        <v>6</v>
      </c>
      <c r="F110" s="55">
        <f t="shared" si="2"/>
        <v>8.89</v>
      </c>
      <c r="G110" s="55">
        <v>53.34</v>
      </c>
      <c r="H110" s="68"/>
    </row>
    <row r="111" spans="1:8" s="53" customFormat="1" ht="23.25" customHeight="1" x14ac:dyDescent="0.3">
      <c r="A111" s="87"/>
      <c r="B111" s="98" t="s">
        <v>61</v>
      </c>
      <c r="C111" s="87"/>
      <c r="D111" s="87"/>
      <c r="E111" s="99"/>
      <c r="F111" s="90"/>
      <c r="G111" s="90"/>
      <c r="H111" s="68"/>
    </row>
    <row r="112" spans="1:8" s="53" customFormat="1" ht="23.25" customHeight="1" x14ac:dyDescent="0.3">
      <c r="A112" s="24">
        <v>83</v>
      </c>
      <c r="B112" s="58" t="s">
        <v>62</v>
      </c>
      <c r="C112" s="24"/>
      <c r="D112" s="24" t="s">
        <v>29</v>
      </c>
      <c r="E112" s="25">
        <v>6</v>
      </c>
      <c r="F112" s="55">
        <f t="shared" si="2"/>
        <v>2626.15</v>
      </c>
      <c r="G112" s="55">
        <v>15756.9</v>
      </c>
      <c r="H112" s="68"/>
    </row>
    <row r="113" spans="1:8" s="53" customFormat="1" ht="23.25" customHeight="1" x14ac:dyDescent="0.3">
      <c r="A113" s="24">
        <v>84</v>
      </c>
      <c r="B113" s="58" t="s">
        <v>92</v>
      </c>
      <c r="C113" s="24"/>
      <c r="D113" s="24" t="s">
        <v>29</v>
      </c>
      <c r="E113" s="25">
        <v>6</v>
      </c>
      <c r="F113" s="55">
        <f t="shared" si="2"/>
        <v>113.25</v>
      </c>
      <c r="G113" s="55">
        <v>679.5</v>
      </c>
      <c r="H113" s="68"/>
    </row>
    <row r="114" spans="1:8" s="53" customFormat="1" ht="23.25" customHeight="1" x14ac:dyDescent="0.3">
      <c r="A114" s="24">
        <v>85</v>
      </c>
      <c r="B114" s="58" t="s">
        <v>55</v>
      </c>
      <c r="C114" s="24"/>
      <c r="D114" s="24" t="s">
        <v>29</v>
      </c>
      <c r="E114" s="25">
        <v>6</v>
      </c>
      <c r="F114" s="55">
        <f t="shared" si="2"/>
        <v>31.55</v>
      </c>
      <c r="G114" s="55">
        <v>189.3</v>
      </c>
      <c r="H114" s="68"/>
    </row>
    <row r="115" spans="1:8" s="53" customFormat="1" ht="23.25" customHeight="1" x14ac:dyDescent="0.3">
      <c r="A115" s="24">
        <v>86</v>
      </c>
      <c r="B115" s="59" t="s">
        <v>56</v>
      </c>
      <c r="C115" s="24"/>
      <c r="D115" s="24" t="s">
        <v>29</v>
      </c>
      <c r="E115" s="25">
        <v>6</v>
      </c>
      <c r="F115" s="55">
        <f t="shared" si="2"/>
        <v>8.5</v>
      </c>
      <c r="G115" s="55">
        <v>51</v>
      </c>
      <c r="H115" s="68"/>
    </row>
    <row r="116" spans="1:8" s="53" customFormat="1" ht="23.25" customHeight="1" x14ac:dyDescent="0.3">
      <c r="A116" s="87"/>
      <c r="B116" s="98" t="s">
        <v>67</v>
      </c>
      <c r="C116" s="87"/>
      <c r="D116" s="87"/>
      <c r="E116" s="99"/>
      <c r="F116" s="90"/>
      <c r="G116" s="90"/>
      <c r="H116" s="68"/>
    </row>
    <row r="117" spans="1:8" s="53" customFormat="1" ht="23.25" customHeight="1" x14ac:dyDescent="0.3">
      <c r="A117" s="24">
        <v>87</v>
      </c>
      <c r="B117" s="58" t="s">
        <v>65</v>
      </c>
      <c r="C117" s="24"/>
      <c r="D117" s="24" t="s">
        <v>29</v>
      </c>
      <c r="E117" s="25">
        <v>20</v>
      </c>
      <c r="F117" s="55">
        <f t="shared" si="2"/>
        <v>1467.82</v>
      </c>
      <c r="G117" s="55">
        <v>29356.400000000001</v>
      </c>
      <c r="H117" s="68"/>
    </row>
    <row r="118" spans="1:8" s="53" customFormat="1" ht="23.25" customHeight="1" x14ac:dyDescent="0.3">
      <c r="A118" s="24">
        <v>88</v>
      </c>
      <c r="B118" s="58" t="s">
        <v>68</v>
      </c>
      <c r="C118" s="24"/>
      <c r="D118" s="24" t="s">
        <v>29</v>
      </c>
      <c r="E118" s="25">
        <v>20</v>
      </c>
      <c r="F118" s="55">
        <f t="shared" si="2"/>
        <v>888.4</v>
      </c>
      <c r="G118" s="55">
        <v>17768</v>
      </c>
      <c r="H118" s="68"/>
    </row>
    <row r="119" spans="1:8" s="53" customFormat="1" ht="23.25" customHeight="1" x14ac:dyDescent="0.3">
      <c r="A119" s="24">
        <v>89</v>
      </c>
      <c r="B119" s="58" t="s">
        <v>55</v>
      </c>
      <c r="C119" s="24"/>
      <c r="D119" s="24" t="s">
        <v>29</v>
      </c>
      <c r="E119" s="25">
        <v>20</v>
      </c>
      <c r="F119" s="55">
        <f t="shared" si="2"/>
        <v>32.99</v>
      </c>
      <c r="G119" s="55">
        <v>659.8</v>
      </c>
      <c r="H119" s="68"/>
    </row>
    <row r="120" spans="1:8" s="53" customFormat="1" ht="23.25" customHeight="1" x14ac:dyDescent="0.3">
      <c r="A120" s="24">
        <v>90</v>
      </c>
      <c r="B120" s="59" t="s">
        <v>56</v>
      </c>
      <c r="C120" s="24"/>
      <c r="D120" s="24" t="s">
        <v>29</v>
      </c>
      <c r="E120" s="25">
        <v>20</v>
      </c>
      <c r="F120" s="55">
        <f t="shared" si="2"/>
        <v>8.89</v>
      </c>
      <c r="G120" s="55">
        <v>177.8</v>
      </c>
      <c r="H120" s="68"/>
    </row>
    <row r="121" spans="1:8" s="53" customFormat="1" ht="23.25" customHeight="1" x14ac:dyDescent="0.3">
      <c r="A121" s="24">
        <v>91</v>
      </c>
      <c r="B121" s="28" t="s">
        <v>69</v>
      </c>
      <c r="C121" s="27"/>
      <c r="D121" s="24" t="s">
        <v>7</v>
      </c>
      <c r="E121" s="25">
        <v>6</v>
      </c>
      <c r="F121" s="55">
        <f t="shared" si="2"/>
        <v>900.13</v>
      </c>
      <c r="G121" s="55">
        <v>5400.78</v>
      </c>
      <c r="H121" s="68"/>
    </row>
    <row r="122" spans="1:8" s="53" customFormat="1" ht="23.25" customHeight="1" x14ac:dyDescent="0.3">
      <c r="A122" s="87"/>
      <c r="B122" s="98" t="s">
        <v>98</v>
      </c>
      <c r="C122" s="87"/>
      <c r="D122" s="87"/>
      <c r="E122" s="99"/>
      <c r="F122" s="90"/>
      <c r="G122" s="90"/>
      <c r="H122" s="68"/>
    </row>
    <row r="123" spans="1:8" s="53" customFormat="1" ht="23.25" customHeight="1" x14ac:dyDescent="0.3">
      <c r="A123" s="24">
        <v>92</v>
      </c>
      <c r="B123" s="59" t="s">
        <v>99</v>
      </c>
      <c r="C123" s="24"/>
      <c r="D123" s="24" t="s">
        <v>29</v>
      </c>
      <c r="E123" s="25">
        <v>1</v>
      </c>
      <c r="F123" s="55">
        <f t="shared" si="2"/>
        <v>6608.97</v>
      </c>
      <c r="G123" s="55">
        <v>6608.97</v>
      </c>
      <c r="H123" s="68"/>
    </row>
    <row r="124" spans="1:8" s="53" customFormat="1" ht="23.25" customHeight="1" x14ac:dyDescent="0.3">
      <c r="A124" s="24">
        <v>93</v>
      </c>
      <c r="B124" s="59" t="s">
        <v>100</v>
      </c>
      <c r="C124" s="24"/>
      <c r="D124" s="24" t="s">
        <v>29</v>
      </c>
      <c r="E124" s="25">
        <v>1</v>
      </c>
      <c r="F124" s="55">
        <f t="shared" si="2"/>
        <v>3149.79</v>
      </c>
      <c r="G124" s="55">
        <v>3149.79</v>
      </c>
      <c r="H124" s="68"/>
    </row>
    <row r="125" spans="1:8" s="53" customFormat="1" ht="23.25" customHeight="1" x14ac:dyDescent="0.3">
      <c r="A125" s="24">
        <v>94</v>
      </c>
      <c r="B125" s="59" t="s">
        <v>101</v>
      </c>
      <c r="C125" s="24"/>
      <c r="D125" s="24" t="s">
        <v>29</v>
      </c>
      <c r="E125" s="25">
        <v>1</v>
      </c>
      <c r="F125" s="55">
        <f t="shared" si="2"/>
        <v>674.96</v>
      </c>
      <c r="G125" s="55">
        <v>674.96</v>
      </c>
      <c r="H125" s="68"/>
    </row>
    <row r="126" spans="1:8" s="53" customFormat="1" ht="23.25" customHeight="1" x14ac:dyDescent="0.3">
      <c r="A126" s="24">
        <v>95</v>
      </c>
      <c r="B126" s="59" t="s">
        <v>77</v>
      </c>
      <c r="C126" s="24"/>
      <c r="D126" s="24" t="s">
        <v>29</v>
      </c>
      <c r="E126" s="25">
        <v>1</v>
      </c>
      <c r="F126" s="55">
        <f t="shared" si="2"/>
        <v>209.99</v>
      </c>
      <c r="G126" s="55">
        <v>209.99</v>
      </c>
      <c r="H126" s="68"/>
    </row>
    <row r="127" spans="1:8" s="53" customFormat="1" ht="23.25" customHeight="1" x14ac:dyDescent="0.3">
      <c r="A127" s="87"/>
      <c r="B127" s="98" t="s">
        <v>96</v>
      </c>
      <c r="C127" s="87"/>
      <c r="D127" s="87"/>
      <c r="E127" s="99"/>
      <c r="F127" s="90"/>
      <c r="G127" s="90"/>
      <c r="H127" s="68"/>
    </row>
    <row r="128" spans="1:8" s="53" customFormat="1" ht="23.25" customHeight="1" x14ac:dyDescent="0.3">
      <c r="A128" s="24">
        <v>96</v>
      </c>
      <c r="B128" s="59" t="s">
        <v>80</v>
      </c>
      <c r="C128" s="24"/>
      <c r="D128" s="24" t="s">
        <v>29</v>
      </c>
      <c r="E128" s="25">
        <v>1</v>
      </c>
      <c r="F128" s="55">
        <f t="shared" si="2"/>
        <v>2626.62</v>
      </c>
      <c r="G128" s="55">
        <v>2626.62</v>
      </c>
      <c r="H128" s="68"/>
    </row>
    <row r="129" spans="1:8" s="53" customFormat="1" ht="23.25" customHeight="1" x14ac:dyDescent="0.3">
      <c r="A129" s="24">
        <v>97</v>
      </c>
      <c r="B129" s="59" t="s">
        <v>81</v>
      </c>
      <c r="C129" s="24"/>
      <c r="D129" s="24" t="s">
        <v>29</v>
      </c>
      <c r="E129" s="25">
        <v>1</v>
      </c>
      <c r="F129" s="55">
        <f t="shared" si="2"/>
        <v>3585.88</v>
      </c>
      <c r="G129" s="55">
        <v>3585.88</v>
      </c>
      <c r="H129" s="68"/>
    </row>
    <row r="130" spans="1:8" s="53" customFormat="1" ht="23.25" customHeight="1" x14ac:dyDescent="0.3">
      <c r="A130" s="24">
        <v>98</v>
      </c>
      <c r="B130" s="59" t="s">
        <v>82</v>
      </c>
      <c r="C130" s="24"/>
      <c r="D130" s="24" t="s">
        <v>29</v>
      </c>
      <c r="E130" s="25">
        <v>3</v>
      </c>
      <c r="F130" s="55">
        <f t="shared" si="2"/>
        <v>966.27</v>
      </c>
      <c r="G130" s="55">
        <v>2898.81</v>
      </c>
      <c r="H130" s="68"/>
    </row>
    <row r="131" spans="1:8" s="53" customFormat="1" ht="23.25" customHeight="1" x14ac:dyDescent="0.3">
      <c r="A131" s="87"/>
      <c r="B131" s="98" t="s">
        <v>83</v>
      </c>
      <c r="C131" s="87"/>
      <c r="D131" s="87"/>
      <c r="E131" s="99"/>
      <c r="F131" s="90"/>
      <c r="G131" s="90"/>
      <c r="H131" s="68"/>
    </row>
    <row r="132" spans="1:8" s="53" customFormat="1" ht="23.25" customHeight="1" x14ac:dyDescent="0.3">
      <c r="A132" s="24">
        <v>99</v>
      </c>
      <c r="B132" s="59" t="s">
        <v>404</v>
      </c>
      <c r="C132" s="24"/>
      <c r="D132" s="24" t="s">
        <v>7</v>
      </c>
      <c r="E132" s="25">
        <v>1</v>
      </c>
      <c r="F132" s="55">
        <f t="shared" ref="F132:F195" si="3">ROUND(G132/E132,2)</f>
        <v>3880.75</v>
      </c>
      <c r="G132" s="55">
        <v>3880.75</v>
      </c>
      <c r="H132" s="68"/>
    </row>
    <row r="133" spans="1:8" s="53" customFormat="1" ht="23.25" customHeight="1" x14ac:dyDescent="0.3">
      <c r="A133" s="24">
        <v>100</v>
      </c>
      <c r="B133" s="59" t="s">
        <v>85</v>
      </c>
      <c r="C133" s="24"/>
      <c r="D133" s="24" t="s">
        <v>29</v>
      </c>
      <c r="E133" s="25">
        <v>1</v>
      </c>
      <c r="F133" s="55">
        <f t="shared" si="3"/>
        <v>215.68</v>
      </c>
      <c r="G133" s="55">
        <v>215.68</v>
      </c>
      <c r="H133" s="68"/>
    </row>
    <row r="134" spans="1:8" s="53" customFormat="1" ht="23.25" customHeight="1" x14ac:dyDescent="0.3">
      <c r="A134" s="24">
        <v>101</v>
      </c>
      <c r="B134" s="59" t="s">
        <v>97</v>
      </c>
      <c r="C134" s="24"/>
      <c r="D134" s="24" t="s">
        <v>29</v>
      </c>
      <c r="E134" s="25">
        <v>18</v>
      </c>
      <c r="F134" s="55">
        <f t="shared" si="3"/>
        <v>12.95</v>
      </c>
      <c r="G134" s="55">
        <v>233.1</v>
      </c>
      <c r="H134" s="68"/>
    </row>
    <row r="135" spans="1:8" s="53" customFormat="1" ht="23.25" customHeight="1" x14ac:dyDescent="0.3">
      <c r="A135" s="24">
        <v>102</v>
      </c>
      <c r="B135" s="59" t="s">
        <v>87</v>
      </c>
      <c r="C135" s="24"/>
      <c r="D135" s="24" t="s">
        <v>29</v>
      </c>
      <c r="E135" s="25">
        <v>1</v>
      </c>
      <c r="F135" s="55">
        <f t="shared" si="3"/>
        <v>347.88</v>
      </c>
      <c r="G135" s="55">
        <v>347.88</v>
      </c>
      <c r="H135" s="68"/>
    </row>
    <row r="136" spans="1:8" s="53" customFormat="1" ht="23.25" customHeight="1" x14ac:dyDescent="0.3">
      <c r="A136" s="98"/>
      <c r="B136" s="98" t="s">
        <v>102</v>
      </c>
      <c r="C136" s="98"/>
      <c r="D136" s="98"/>
      <c r="E136" s="98"/>
      <c r="F136" s="98"/>
      <c r="G136" s="98"/>
      <c r="H136" s="68"/>
    </row>
    <row r="137" spans="1:8" s="53" customFormat="1" ht="23.25" customHeight="1" x14ac:dyDescent="0.3">
      <c r="A137" s="101"/>
      <c r="B137" s="102" t="s">
        <v>103</v>
      </c>
      <c r="C137" s="101"/>
      <c r="D137" s="103"/>
      <c r="E137" s="104"/>
      <c r="F137" s="105"/>
      <c r="G137" s="105"/>
      <c r="H137" s="68"/>
    </row>
    <row r="138" spans="1:8" s="53" customFormat="1" ht="23.25" customHeight="1" x14ac:dyDescent="0.3">
      <c r="A138" s="24"/>
      <c r="B138" s="56" t="s">
        <v>104</v>
      </c>
      <c r="C138" s="24"/>
      <c r="D138" s="24"/>
      <c r="E138" s="25"/>
      <c r="F138" s="55"/>
      <c r="G138" s="55"/>
      <c r="H138" s="68"/>
    </row>
    <row r="139" spans="1:8" s="53" customFormat="1" ht="23.25" customHeight="1" x14ac:dyDescent="0.3">
      <c r="A139" s="24">
        <v>103</v>
      </c>
      <c r="B139" s="61" t="s">
        <v>105</v>
      </c>
      <c r="C139" s="62" t="s">
        <v>106</v>
      </c>
      <c r="D139" s="63" t="s">
        <v>29</v>
      </c>
      <c r="E139" s="64">
        <v>6</v>
      </c>
      <c r="F139" s="55">
        <f t="shared" si="3"/>
        <v>7019.16</v>
      </c>
      <c r="G139" s="55">
        <v>42114.96</v>
      </c>
      <c r="H139" s="68"/>
    </row>
    <row r="140" spans="1:8" s="53" customFormat="1" ht="23.25" customHeight="1" x14ac:dyDescent="0.3">
      <c r="A140" s="24">
        <v>104</v>
      </c>
      <c r="B140" s="61" t="s">
        <v>105</v>
      </c>
      <c r="C140" s="62" t="s">
        <v>107</v>
      </c>
      <c r="D140" s="63" t="s">
        <v>29</v>
      </c>
      <c r="E140" s="64">
        <v>3</v>
      </c>
      <c r="F140" s="55">
        <f t="shared" si="3"/>
        <v>7019.16</v>
      </c>
      <c r="G140" s="55">
        <v>21057.48</v>
      </c>
      <c r="H140" s="68"/>
    </row>
    <row r="141" spans="1:8" s="53" customFormat="1" ht="23.25" customHeight="1" x14ac:dyDescent="0.3">
      <c r="A141" s="24">
        <v>105</v>
      </c>
      <c r="B141" s="61" t="s">
        <v>108</v>
      </c>
      <c r="C141" s="62" t="s">
        <v>109</v>
      </c>
      <c r="D141" s="63" t="s">
        <v>29</v>
      </c>
      <c r="E141" s="64">
        <v>1</v>
      </c>
      <c r="F141" s="55">
        <f t="shared" si="3"/>
        <v>7218.89</v>
      </c>
      <c r="G141" s="55">
        <v>7218.89</v>
      </c>
      <c r="H141" s="68"/>
    </row>
    <row r="142" spans="1:8" s="53" customFormat="1" ht="23.25" customHeight="1" x14ac:dyDescent="0.3">
      <c r="A142" s="24">
        <v>106</v>
      </c>
      <c r="B142" s="61" t="s">
        <v>110</v>
      </c>
      <c r="C142" s="62" t="s">
        <v>111</v>
      </c>
      <c r="D142" s="63" t="s">
        <v>29</v>
      </c>
      <c r="E142" s="64">
        <v>1</v>
      </c>
      <c r="F142" s="55">
        <f t="shared" si="3"/>
        <v>5844.11</v>
      </c>
      <c r="G142" s="55">
        <v>5844.11</v>
      </c>
      <c r="H142" s="68"/>
    </row>
    <row r="143" spans="1:8" s="53" customFormat="1" ht="23.25" customHeight="1" x14ac:dyDescent="0.3">
      <c r="A143" s="24">
        <v>107</v>
      </c>
      <c r="B143" s="61" t="s">
        <v>112</v>
      </c>
      <c r="C143" s="62" t="s">
        <v>113</v>
      </c>
      <c r="D143" s="63" t="s">
        <v>29</v>
      </c>
      <c r="E143" s="64">
        <v>1</v>
      </c>
      <c r="F143" s="55">
        <f t="shared" si="3"/>
        <v>350.18</v>
      </c>
      <c r="G143" s="55">
        <v>350.18</v>
      </c>
      <c r="H143" s="68"/>
    </row>
    <row r="144" spans="1:8" s="53" customFormat="1" ht="23.25" customHeight="1" x14ac:dyDescent="0.3">
      <c r="A144" s="24">
        <v>108</v>
      </c>
      <c r="B144" s="61" t="s">
        <v>105</v>
      </c>
      <c r="C144" s="62" t="s">
        <v>106</v>
      </c>
      <c r="D144" s="63" t="s">
        <v>29</v>
      </c>
      <c r="E144" s="64">
        <v>6</v>
      </c>
      <c r="F144" s="55">
        <f t="shared" si="3"/>
        <v>7019.16</v>
      </c>
      <c r="G144" s="55">
        <v>42114.96</v>
      </c>
      <c r="H144" s="68"/>
    </row>
    <row r="145" spans="1:8" s="53" customFormat="1" ht="23.25" customHeight="1" x14ac:dyDescent="0.3">
      <c r="A145" s="24">
        <v>109</v>
      </c>
      <c r="B145" s="61" t="s">
        <v>105</v>
      </c>
      <c r="C145" s="62" t="s">
        <v>107</v>
      </c>
      <c r="D145" s="63" t="s">
        <v>29</v>
      </c>
      <c r="E145" s="64">
        <v>3</v>
      </c>
      <c r="F145" s="55">
        <f t="shared" si="3"/>
        <v>7019.16</v>
      </c>
      <c r="G145" s="55">
        <v>21057.48</v>
      </c>
      <c r="H145" s="68"/>
    </row>
    <row r="146" spans="1:8" s="53" customFormat="1" ht="23.25" customHeight="1" x14ac:dyDescent="0.3">
      <c r="A146" s="24">
        <v>110</v>
      </c>
      <c r="B146" s="61" t="s">
        <v>108</v>
      </c>
      <c r="C146" s="62" t="s">
        <v>109</v>
      </c>
      <c r="D146" s="63" t="s">
        <v>29</v>
      </c>
      <c r="E146" s="64">
        <v>1</v>
      </c>
      <c r="F146" s="55">
        <f t="shared" si="3"/>
        <v>7218.88</v>
      </c>
      <c r="G146" s="55">
        <v>7218.88</v>
      </c>
      <c r="H146" s="68"/>
    </row>
    <row r="147" spans="1:8" s="53" customFormat="1" ht="23.25" customHeight="1" x14ac:dyDescent="0.3">
      <c r="A147" s="24">
        <v>111</v>
      </c>
      <c r="B147" s="61" t="s">
        <v>110</v>
      </c>
      <c r="C147" s="62" t="s">
        <v>111</v>
      </c>
      <c r="D147" s="63" t="s">
        <v>29</v>
      </c>
      <c r="E147" s="64">
        <v>1</v>
      </c>
      <c r="F147" s="55">
        <f t="shared" si="3"/>
        <v>5844.09</v>
      </c>
      <c r="G147" s="55">
        <v>5844.09</v>
      </c>
      <c r="H147" s="68"/>
    </row>
    <row r="148" spans="1:8" s="53" customFormat="1" ht="23.25" customHeight="1" x14ac:dyDescent="0.3">
      <c r="A148" s="24">
        <v>112</v>
      </c>
      <c r="B148" s="61" t="s">
        <v>112</v>
      </c>
      <c r="C148" s="62" t="s">
        <v>113</v>
      </c>
      <c r="D148" s="63" t="s">
        <v>29</v>
      </c>
      <c r="E148" s="64">
        <v>1</v>
      </c>
      <c r="F148" s="55">
        <f t="shared" si="3"/>
        <v>350.18</v>
      </c>
      <c r="G148" s="55">
        <v>350.18</v>
      </c>
      <c r="H148" s="68"/>
    </row>
    <row r="149" spans="1:8" s="53" customFormat="1" ht="23.25" customHeight="1" x14ac:dyDescent="0.3">
      <c r="A149" s="24">
        <v>113</v>
      </c>
      <c r="B149" s="61" t="s">
        <v>114</v>
      </c>
      <c r="C149" s="62" t="s">
        <v>115</v>
      </c>
      <c r="D149" s="63" t="s">
        <v>29</v>
      </c>
      <c r="E149" s="64">
        <v>3</v>
      </c>
      <c r="F149" s="55">
        <f t="shared" si="3"/>
        <v>5257.89</v>
      </c>
      <c r="G149" s="55">
        <v>15773.67</v>
      </c>
      <c r="H149" s="68"/>
    </row>
    <row r="150" spans="1:8" s="53" customFormat="1" ht="23.25" customHeight="1" x14ac:dyDescent="0.3">
      <c r="A150" s="24">
        <v>114</v>
      </c>
      <c r="B150" s="61" t="s">
        <v>116</v>
      </c>
      <c r="C150" s="62" t="s">
        <v>117</v>
      </c>
      <c r="D150" s="63" t="s">
        <v>29</v>
      </c>
      <c r="E150" s="64">
        <v>1</v>
      </c>
      <c r="F150" s="55">
        <f t="shared" si="3"/>
        <v>365.74</v>
      </c>
      <c r="G150" s="55">
        <v>365.74</v>
      </c>
      <c r="H150" s="68"/>
    </row>
    <row r="151" spans="1:8" s="53" customFormat="1" ht="23.25" customHeight="1" x14ac:dyDescent="0.3">
      <c r="A151" s="24">
        <v>115</v>
      </c>
      <c r="B151" s="61" t="s">
        <v>116</v>
      </c>
      <c r="C151" s="62" t="s">
        <v>118</v>
      </c>
      <c r="D151" s="63" t="s">
        <v>29</v>
      </c>
      <c r="E151" s="64">
        <v>2</v>
      </c>
      <c r="F151" s="55">
        <f t="shared" si="3"/>
        <v>318.95999999999998</v>
      </c>
      <c r="G151" s="55">
        <v>637.91999999999996</v>
      </c>
      <c r="H151" s="68"/>
    </row>
    <row r="152" spans="1:8" s="53" customFormat="1" ht="23.25" customHeight="1" x14ac:dyDescent="0.3">
      <c r="A152" s="24">
        <v>116</v>
      </c>
      <c r="B152" s="61" t="s">
        <v>120</v>
      </c>
      <c r="C152" s="62" t="s">
        <v>121</v>
      </c>
      <c r="D152" s="63" t="s">
        <v>29</v>
      </c>
      <c r="E152" s="64">
        <v>6</v>
      </c>
      <c r="F152" s="55">
        <f t="shared" si="3"/>
        <v>1203.57</v>
      </c>
      <c r="G152" s="55">
        <v>7221.42</v>
      </c>
      <c r="H152" s="68"/>
    </row>
    <row r="153" spans="1:8" s="53" customFormat="1" ht="23.25" customHeight="1" x14ac:dyDescent="0.3">
      <c r="A153" s="24">
        <v>117</v>
      </c>
      <c r="B153" s="61" t="s">
        <v>120</v>
      </c>
      <c r="C153" s="62" t="s">
        <v>122</v>
      </c>
      <c r="D153" s="63" t="s">
        <v>29</v>
      </c>
      <c r="E153" s="64">
        <v>4</v>
      </c>
      <c r="F153" s="55">
        <f t="shared" si="3"/>
        <v>2507.56</v>
      </c>
      <c r="G153" s="55">
        <v>10030.24</v>
      </c>
      <c r="H153" s="68"/>
    </row>
    <row r="154" spans="1:8" s="53" customFormat="1" ht="23.25" customHeight="1" x14ac:dyDescent="0.3">
      <c r="A154" s="24">
        <v>118</v>
      </c>
      <c r="B154" s="61" t="s">
        <v>114</v>
      </c>
      <c r="C154" s="62" t="s">
        <v>115</v>
      </c>
      <c r="D154" s="63" t="s">
        <v>29</v>
      </c>
      <c r="E154" s="64">
        <v>1</v>
      </c>
      <c r="F154" s="55">
        <f t="shared" si="3"/>
        <v>5257.89</v>
      </c>
      <c r="G154" s="55">
        <v>5257.89</v>
      </c>
      <c r="H154" s="68"/>
    </row>
    <row r="155" spans="1:8" s="53" customFormat="1" ht="23.25" customHeight="1" x14ac:dyDescent="0.3">
      <c r="A155" s="24">
        <v>119</v>
      </c>
      <c r="B155" s="61" t="s">
        <v>114</v>
      </c>
      <c r="C155" s="62" t="s">
        <v>115</v>
      </c>
      <c r="D155" s="63" t="s">
        <v>29</v>
      </c>
      <c r="E155" s="64">
        <v>1</v>
      </c>
      <c r="F155" s="55">
        <f t="shared" si="3"/>
        <v>5257.89</v>
      </c>
      <c r="G155" s="55">
        <v>5257.89</v>
      </c>
      <c r="H155" s="68"/>
    </row>
    <row r="156" spans="1:8" s="53" customFormat="1" ht="23.25" customHeight="1" x14ac:dyDescent="0.3">
      <c r="A156" s="24">
        <v>120</v>
      </c>
      <c r="B156" s="65" t="s">
        <v>123</v>
      </c>
      <c r="C156" s="66" t="s">
        <v>124</v>
      </c>
      <c r="D156" s="63" t="s">
        <v>29</v>
      </c>
      <c r="E156" s="64">
        <v>2</v>
      </c>
      <c r="F156" s="55">
        <f t="shared" si="3"/>
        <v>7426.28</v>
      </c>
      <c r="G156" s="55">
        <v>14852.56</v>
      </c>
      <c r="H156" s="68"/>
    </row>
    <row r="157" spans="1:8" s="53" customFormat="1" ht="23.25" customHeight="1" x14ac:dyDescent="0.3">
      <c r="A157" s="24">
        <v>121</v>
      </c>
      <c r="B157" s="65" t="s">
        <v>125</v>
      </c>
      <c r="C157" s="66" t="s">
        <v>126</v>
      </c>
      <c r="D157" s="63" t="s">
        <v>29</v>
      </c>
      <c r="E157" s="67">
        <v>2</v>
      </c>
      <c r="F157" s="55">
        <f t="shared" si="3"/>
        <v>19454.43</v>
      </c>
      <c r="G157" s="55">
        <v>38908.86</v>
      </c>
      <c r="H157" s="68"/>
    </row>
    <row r="158" spans="1:8" s="53" customFormat="1" ht="23.25" customHeight="1" x14ac:dyDescent="0.3">
      <c r="A158" s="24">
        <v>122</v>
      </c>
      <c r="B158" s="65" t="s">
        <v>127</v>
      </c>
      <c r="C158" s="66" t="s">
        <v>128</v>
      </c>
      <c r="D158" s="63" t="s">
        <v>29</v>
      </c>
      <c r="E158" s="67">
        <v>6</v>
      </c>
      <c r="F158" s="55">
        <f t="shared" si="3"/>
        <v>13971.83</v>
      </c>
      <c r="G158" s="55">
        <v>83830.98</v>
      </c>
      <c r="H158" s="68"/>
    </row>
    <row r="159" spans="1:8" s="53" customFormat="1" ht="23.25" customHeight="1" x14ac:dyDescent="0.3">
      <c r="A159" s="24">
        <v>123</v>
      </c>
      <c r="B159" s="65" t="s">
        <v>129</v>
      </c>
      <c r="C159" s="66" t="s">
        <v>130</v>
      </c>
      <c r="D159" s="63" t="s">
        <v>29</v>
      </c>
      <c r="E159" s="67">
        <v>3</v>
      </c>
      <c r="F159" s="55">
        <f t="shared" si="3"/>
        <v>7956.87</v>
      </c>
      <c r="G159" s="55">
        <v>23870.61</v>
      </c>
      <c r="H159" s="68"/>
    </row>
    <row r="160" spans="1:8" s="53" customFormat="1" ht="23.25" customHeight="1" x14ac:dyDescent="0.3">
      <c r="A160" s="24">
        <v>124</v>
      </c>
      <c r="B160" s="59" t="s">
        <v>131</v>
      </c>
      <c r="C160" s="62" t="s">
        <v>405</v>
      </c>
      <c r="D160" s="63" t="s">
        <v>29</v>
      </c>
      <c r="E160" s="67">
        <v>1</v>
      </c>
      <c r="F160" s="55">
        <f t="shared" si="3"/>
        <v>3705.88</v>
      </c>
      <c r="G160" s="55">
        <v>3705.88</v>
      </c>
      <c r="H160" s="68"/>
    </row>
    <row r="161" spans="1:12" s="53" customFormat="1" ht="23.25" customHeight="1" x14ac:dyDescent="0.3">
      <c r="A161" s="24">
        <v>125</v>
      </c>
      <c r="B161" s="59" t="s">
        <v>132</v>
      </c>
      <c r="C161" s="62" t="s">
        <v>406</v>
      </c>
      <c r="D161" s="63" t="s">
        <v>29</v>
      </c>
      <c r="E161" s="67">
        <v>1</v>
      </c>
      <c r="F161" s="55">
        <f t="shared" si="3"/>
        <v>1014.24</v>
      </c>
      <c r="G161" s="55">
        <v>1014.24</v>
      </c>
      <c r="H161" s="68"/>
    </row>
    <row r="162" spans="1:12" s="53" customFormat="1" ht="23.25" customHeight="1" x14ac:dyDescent="0.3">
      <c r="A162" s="87"/>
      <c r="B162" s="98" t="s">
        <v>133</v>
      </c>
      <c r="C162" s="87"/>
      <c r="D162" s="87"/>
      <c r="E162" s="99"/>
      <c r="F162" s="90"/>
      <c r="G162" s="90"/>
      <c r="H162" s="68"/>
      <c r="J162" s="84"/>
    </row>
    <row r="163" spans="1:12" s="53" customFormat="1" ht="23.25" customHeight="1" x14ac:dyDescent="0.3">
      <c r="A163" s="24">
        <v>126</v>
      </c>
      <c r="B163" s="61" t="s">
        <v>134</v>
      </c>
      <c r="C163" s="68" t="s">
        <v>135</v>
      </c>
      <c r="D163" s="63" t="s">
        <v>29</v>
      </c>
      <c r="E163" s="64">
        <v>8</v>
      </c>
      <c r="F163" s="55">
        <f t="shared" si="3"/>
        <v>4114.63</v>
      </c>
      <c r="G163" s="55">
        <v>32917.040000000001</v>
      </c>
      <c r="H163" s="68"/>
      <c r="J163" s="84"/>
      <c r="L163" s="84"/>
    </row>
    <row r="164" spans="1:12" s="53" customFormat="1" ht="23.25" customHeight="1" x14ac:dyDescent="0.3">
      <c r="A164" s="24">
        <v>127</v>
      </c>
      <c r="B164" s="65" t="s">
        <v>129</v>
      </c>
      <c r="C164" s="68" t="s">
        <v>136</v>
      </c>
      <c r="D164" s="63" t="s">
        <v>29</v>
      </c>
      <c r="E164" s="67">
        <v>1</v>
      </c>
      <c r="F164" s="55">
        <f t="shared" si="3"/>
        <v>9908.5300000000007</v>
      </c>
      <c r="G164" s="55">
        <v>9908.5299999999988</v>
      </c>
      <c r="H164" s="68"/>
      <c r="J164" s="84"/>
      <c r="L164" s="84"/>
    </row>
    <row r="165" spans="1:12" s="53" customFormat="1" ht="23.25" customHeight="1" x14ac:dyDescent="0.3">
      <c r="A165" s="24">
        <v>128</v>
      </c>
      <c r="B165" s="61" t="s">
        <v>137</v>
      </c>
      <c r="C165" s="68" t="s">
        <v>407</v>
      </c>
      <c r="D165" s="63" t="s">
        <v>29</v>
      </c>
      <c r="E165" s="64">
        <v>1</v>
      </c>
      <c r="F165" s="55">
        <f t="shared" si="3"/>
        <v>566.24</v>
      </c>
      <c r="G165" s="55">
        <v>566.24</v>
      </c>
      <c r="H165" s="68"/>
      <c r="J165" s="84"/>
      <c r="L165" s="84"/>
    </row>
    <row r="166" spans="1:12" s="53" customFormat="1" ht="23.25" customHeight="1" x14ac:dyDescent="0.3">
      <c r="A166" s="24">
        <v>129</v>
      </c>
      <c r="B166" s="65" t="s">
        <v>129</v>
      </c>
      <c r="C166" s="68" t="s">
        <v>136</v>
      </c>
      <c r="D166" s="63" t="s">
        <v>29</v>
      </c>
      <c r="E166" s="67">
        <v>1</v>
      </c>
      <c r="F166" s="55">
        <f t="shared" si="3"/>
        <v>9908.5300000000007</v>
      </c>
      <c r="G166" s="55">
        <v>9908.5299999999988</v>
      </c>
      <c r="H166" s="68"/>
      <c r="J166" s="84"/>
      <c r="L166" s="84"/>
    </row>
    <row r="167" spans="1:12" s="53" customFormat="1" ht="23.25" customHeight="1" x14ac:dyDescent="0.3">
      <c r="A167" s="24">
        <v>130</v>
      </c>
      <c r="B167" s="61" t="s">
        <v>137</v>
      </c>
      <c r="C167" s="68" t="s">
        <v>407</v>
      </c>
      <c r="D167" s="63" t="s">
        <v>29</v>
      </c>
      <c r="E167" s="64">
        <v>1</v>
      </c>
      <c r="F167" s="55">
        <f t="shared" si="3"/>
        <v>555.88</v>
      </c>
      <c r="G167" s="55">
        <v>555.88</v>
      </c>
      <c r="H167" s="68"/>
    </row>
    <row r="168" spans="1:12" s="53" customFormat="1" ht="23.25" customHeight="1" x14ac:dyDescent="0.3">
      <c r="A168" s="24">
        <v>131</v>
      </c>
      <c r="B168" s="61" t="s">
        <v>138</v>
      </c>
      <c r="C168" s="68" t="s">
        <v>139</v>
      </c>
      <c r="D168" s="63" t="s">
        <v>29</v>
      </c>
      <c r="E168" s="64">
        <v>4</v>
      </c>
      <c r="F168" s="55">
        <f t="shared" si="3"/>
        <v>162.03</v>
      </c>
      <c r="G168" s="55">
        <v>648.12</v>
      </c>
      <c r="H168" s="68"/>
    </row>
    <row r="169" spans="1:12" s="53" customFormat="1" ht="23.25" customHeight="1" x14ac:dyDescent="0.3">
      <c r="A169" s="24">
        <v>132</v>
      </c>
      <c r="B169" s="61" t="s">
        <v>140</v>
      </c>
      <c r="C169" s="68" t="s">
        <v>141</v>
      </c>
      <c r="D169" s="63" t="s">
        <v>29</v>
      </c>
      <c r="E169" s="64">
        <v>4</v>
      </c>
      <c r="F169" s="55">
        <f t="shared" si="3"/>
        <v>110.1</v>
      </c>
      <c r="G169" s="55">
        <v>440.4</v>
      </c>
      <c r="H169" s="68"/>
    </row>
    <row r="170" spans="1:12" s="53" customFormat="1" ht="23.25" customHeight="1" x14ac:dyDescent="0.3">
      <c r="A170" s="24">
        <v>133</v>
      </c>
      <c r="B170" s="58" t="s">
        <v>142</v>
      </c>
      <c r="C170" s="69" t="s">
        <v>408</v>
      </c>
      <c r="D170" s="63" t="s">
        <v>29</v>
      </c>
      <c r="E170" s="64">
        <v>5</v>
      </c>
      <c r="F170" s="55">
        <f t="shared" si="3"/>
        <v>103.74</v>
      </c>
      <c r="G170" s="55">
        <v>518.70000000000005</v>
      </c>
      <c r="H170" s="68"/>
    </row>
    <row r="171" spans="1:12" s="53" customFormat="1" ht="23.25" customHeight="1" x14ac:dyDescent="0.3">
      <c r="A171" s="24">
        <v>134</v>
      </c>
      <c r="B171" s="58" t="s">
        <v>142</v>
      </c>
      <c r="C171" s="69" t="s">
        <v>409</v>
      </c>
      <c r="D171" s="63" t="s">
        <v>29</v>
      </c>
      <c r="E171" s="64">
        <v>10</v>
      </c>
      <c r="F171" s="55">
        <f t="shared" si="3"/>
        <v>70.489999999999995</v>
      </c>
      <c r="G171" s="55">
        <v>704.9</v>
      </c>
      <c r="H171" s="68"/>
    </row>
    <row r="172" spans="1:12" s="53" customFormat="1" ht="23.25" customHeight="1" x14ac:dyDescent="0.3">
      <c r="A172" s="24">
        <v>135</v>
      </c>
      <c r="B172" s="58" t="s">
        <v>142</v>
      </c>
      <c r="C172" s="69" t="s">
        <v>410</v>
      </c>
      <c r="D172" s="63" t="s">
        <v>29</v>
      </c>
      <c r="E172" s="64">
        <v>5</v>
      </c>
      <c r="F172" s="55">
        <f t="shared" si="3"/>
        <v>50.54</v>
      </c>
      <c r="G172" s="55">
        <v>252.7</v>
      </c>
      <c r="H172" s="68"/>
    </row>
    <row r="173" spans="1:12" s="53" customFormat="1" ht="23.25" customHeight="1" x14ac:dyDescent="0.3">
      <c r="A173" s="24">
        <v>136</v>
      </c>
      <c r="B173" s="59" t="s">
        <v>143</v>
      </c>
      <c r="C173" s="69" t="s">
        <v>411</v>
      </c>
      <c r="D173" s="63" t="s">
        <v>29</v>
      </c>
      <c r="E173" s="64">
        <v>4</v>
      </c>
      <c r="F173" s="55">
        <f t="shared" si="3"/>
        <v>331.58</v>
      </c>
      <c r="G173" s="55">
        <v>1326.32</v>
      </c>
      <c r="H173" s="68"/>
    </row>
    <row r="174" spans="1:12" s="53" customFormat="1" ht="23.25" customHeight="1" x14ac:dyDescent="0.3">
      <c r="A174" s="87"/>
      <c r="B174" s="98" t="s">
        <v>144</v>
      </c>
      <c r="C174" s="87"/>
      <c r="D174" s="87"/>
      <c r="E174" s="99"/>
      <c r="F174" s="90"/>
      <c r="G174" s="90"/>
      <c r="H174" s="68"/>
      <c r="J174" s="84"/>
    </row>
    <row r="175" spans="1:12" s="53" customFormat="1" ht="23.25" customHeight="1" x14ac:dyDescent="0.3">
      <c r="A175" s="24">
        <v>137</v>
      </c>
      <c r="B175" s="61" t="s">
        <v>145</v>
      </c>
      <c r="C175" s="69" t="s">
        <v>146</v>
      </c>
      <c r="D175" s="63" t="s">
        <v>29</v>
      </c>
      <c r="E175" s="64">
        <v>1</v>
      </c>
      <c r="F175" s="55">
        <f t="shared" si="3"/>
        <v>54517.82</v>
      </c>
      <c r="G175" s="55">
        <v>54517.82</v>
      </c>
      <c r="H175" s="68"/>
      <c r="K175" s="84"/>
      <c r="L175" s="84"/>
    </row>
    <row r="176" spans="1:12" s="53" customFormat="1" ht="23.25" customHeight="1" x14ac:dyDescent="0.3">
      <c r="A176" s="24">
        <v>138</v>
      </c>
      <c r="B176" s="61" t="s">
        <v>147</v>
      </c>
      <c r="C176" s="68" t="s">
        <v>148</v>
      </c>
      <c r="D176" s="63" t="s">
        <v>29</v>
      </c>
      <c r="E176" s="64">
        <v>1</v>
      </c>
      <c r="F176" s="55">
        <f t="shared" si="3"/>
        <v>1512.58</v>
      </c>
      <c r="G176" s="55">
        <v>1512.58</v>
      </c>
      <c r="H176" s="68"/>
      <c r="K176" s="84"/>
      <c r="L176" s="84"/>
    </row>
    <row r="177" spans="1:12" s="53" customFormat="1" ht="23.25" customHeight="1" x14ac:dyDescent="0.3">
      <c r="A177" s="24">
        <v>139</v>
      </c>
      <c r="B177" s="61" t="s">
        <v>149</v>
      </c>
      <c r="C177" s="68" t="s">
        <v>150</v>
      </c>
      <c r="D177" s="63" t="s">
        <v>29</v>
      </c>
      <c r="E177" s="64">
        <v>1</v>
      </c>
      <c r="F177" s="55">
        <f t="shared" si="3"/>
        <v>1188.3800000000001</v>
      </c>
      <c r="G177" s="55">
        <v>1188.3800000000001</v>
      </c>
      <c r="H177" s="68"/>
      <c r="K177" s="84"/>
      <c r="L177" s="84"/>
    </row>
    <row r="178" spans="1:12" s="53" customFormat="1" ht="23.25" customHeight="1" x14ac:dyDescent="0.3">
      <c r="A178" s="24">
        <v>140</v>
      </c>
      <c r="B178" s="61" t="s">
        <v>151</v>
      </c>
      <c r="C178" s="68" t="s">
        <v>152</v>
      </c>
      <c r="D178" s="63" t="s">
        <v>29</v>
      </c>
      <c r="E178" s="64">
        <v>1</v>
      </c>
      <c r="F178" s="55">
        <f t="shared" si="3"/>
        <v>6367.89</v>
      </c>
      <c r="G178" s="55">
        <v>6367.89</v>
      </c>
      <c r="H178" s="68"/>
      <c r="K178" s="84"/>
      <c r="L178" s="84"/>
    </row>
    <row r="179" spans="1:12" s="53" customFormat="1" ht="23.25" customHeight="1" x14ac:dyDescent="0.3">
      <c r="A179" s="24">
        <v>141</v>
      </c>
      <c r="B179" s="61" t="s">
        <v>153</v>
      </c>
      <c r="C179" s="69" t="s">
        <v>412</v>
      </c>
      <c r="D179" s="63" t="s">
        <v>29</v>
      </c>
      <c r="E179" s="64">
        <v>1</v>
      </c>
      <c r="F179" s="55">
        <f t="shared" si="3"/>
        <v>645.86</v>
      </c>
      <c r="G179" s="55">
        <v>645.86</v>
      </c>
      <c r="H179" s="68"/>
      <c r="K179" s="84"/>
      <c r="L179" s="84"/>
    </row>
    <row r="180" spans="1:12" s="53" customFormat="1" ht="23.25" customHeight="1" x14ac:dyDescent="0.3">
      <c r="A180" s="24">
        <v>142</v>
      </c>
      <c r="B180" s="61" t="s">
        <v>151</v>
      </c>
      <c r="C180" s="68" t="s">
        <v>154</v>
      </c>
      <c r="D180" s="63" t="s">
        <v>29</v>
      </c>
      <c r="E180" s="64">
        <v>1</v>
      </c>
      <c r="F180" s="55">
        <f t="shared" si="3"/>
        <v>2598.9699999999998</v>
      </c>
      <c r="G180" s="55">
        <v>2598.9699999999998</v>
      </c>
      <c r="H180" s="68"/>
      <c r="K180" s="84"/>
      <c r="L180" s="84"/>
    </row>
    <row r="181" spans="1:12" s="53" customFormat="1" ht="23.25" customHeight="1" x14ac:dyDescent="0.3">
      <c r="A181" s="24">
        <v>143</v>
      </c>
      <c r="B181" s="61" t="s">
        <v>153</v>
      </c>
      <c r="C181" s="69" t="s">
        <v>413</v>
      </c>
      <c r="D181" s="63" t="s">
        <v>29</v>
      </c>
      <c r="E181" s="64">
        <v>1</v>
      </c>
      <c r="F181" s="55">
        <f t="shared" si="3"/>
        <v>645.86</v>
      </c>
      <c r="G181" s="55">
        <v>645.86</v>
      </c>
      <c r="H181" s="68"/>
      <c r="K181" s="84"/>
      <c r="L181" s="84"/>
    </row>
    <row r="182" spans="1:12" s="53" customFormat="1" ht="23.25" customHeight="1" x14ac:dyDescent="0.3">
      <c r="A182" s="24">
        <v>144</v>
      </c>
      <c r="B182" s="61" t="s">
        <v>155</v>
      </c>
      <c r="C182" s="68" t="s">
        <v>156</v>
      </c>
      <c r="D182" s="63" t="s">
        <v>29</v>
      </c>
      <c r="E182" s="64">
        <v>1</v>
      </c>
      <c r="F182" s="55">
        <f t="shared" si="3"/>
        <v>10015.66</v>
      </c>
      <c r="G182" s="55">
        <v>10015.66</v>
      </c>
      <c r="H182" s="68"/>
      <c r="K182" s="84"/>
      <c r="L182" s="84"/>
    </row>
    <row r="183" spans="1:12" s="53" customFormat="1" ht="23.25" customHeight="1" x14ac:dyDescent="0.3">
      <c r="A183" s="24">
        <v>145</v>
      </c>
      <c r="B183" s="61" t="s">
        <v>151</v>
      </c>
      <c r="C183" s="68" t="s">
        <v>154</v>
      </c>
      <c r="D183" s="63" t="s">
        <v>29</v>
      </c>
      <c r="E183" s="64">
        <v>1</v>
      </c>
      <c r="F183" s="55">
        <f t="shared" si="3"/>
        <v>2598.9699999999998</v>
      </c>
      <c r="G183" s="55">
        <v>2598.9699999999998</v>
      </c>
      <c r="H183" s="68"/>
      <c r="K183" s="84"/>
      <c r="L183" s="84"/>
    </row>
    <row r="184" spans="1:12" s="53" customFormat="1" ht="23.25" customHeight="1" x14ac:dyDescent="0.3">
      <c r="A184" s="24">
        <v>146</v>
      </c>
      <c r="B184" s="61" t="s">
        <v>157</v>
      </c>
      <c r="C184" s="70" t="s">
        <v>158</v>
      </c>
      <c r="D184" s="63" t="s">
        <v>29</v>
      </c>
      <c r="E184" s="64">
        <v>1</v>
      </c>
      <c r="F184" s="55">
        <f t="shared" si="3"/>
        <v>5501.91</v>
      </c>
      <c r="G184" s="55">
        <v>5501.91</v>
      </c>
      <c r="H184" s="68"/>
      <c r="K184" s="84"/>
      <c r="L184" s="84"/>
    </row>
    <row r="185" spans="1:12" s="53" customFormat="1" ht="23.25" customHeight="1" x14ac:dyDescent="0.3">
      <c r="A185" s="24">
        <v>147</v>
      </c>
      <c r="B185" s="61" t="s">
        <v>159</v>
      </c>
      <c r="C185" s="61" t="s">
        <v>160</v>
      </c>
      <c r="D185" s="71" t="s">
        <v>29</v>
      </c>
      <c r="E185" s="72">
        <v>2</v>
      </c>
      <c r="F185" s="55">
        <f t="shared" si="3"/>
        <v>505.46</v>
      </c>
      <c r="G185" s="55">
        <v>1010.92</v>
      </c>
      <c r="H185" s="68"/>
      <c r="K185" s="84"/>
      <c r="L185" s="84"/>
    </row>
    <row r="186" spans="1:12" s="53" customFormat="1" ht="23.25" customHeight="1" x14ac:dyDescent="0.3">
      <c r="A186" s="24">
        <v>148</v>
      </c>
      <c r="B186" s="61" t="s">
        <v>151</v>
      </c>
      <c r="C186" s="68" t="s">
        <v>161</v>
      </c>
      <c r="D186" s="63" t="s">
        <v>29</v>
      </c>
      <c r="E186" s="64">
        <v>1</v>
      </c>
      <c r="F186" s="55">
        <f t="shared" si="3"/>
        <v>3392.87</v>
      </c>
      <c r="G186" s="55">
        <v>3392.87</v>
      </c>
      <c r="H186" s="68"/>
      <c r="K186" s="84"/>
      <c r="L186" s="84"/>
    </row>
    <row r="187" spans="1:12" s="53" customFormat="1" ht="23.25" customHeight="1" x14ac:dyDescent="0.3">
      <c r="A187" s="24">
        <v>149</v>
      </c>
      <c r="B187" s="61" t="s">
        <v>157</v>
      </c>
      <c r="C187" s="70" t="s">
        <v>158</v>
      </c>
      <c r="D187" s="63" t="s">
        <v>29</v>
      </c>
      <c r="E187" s="64">
        <v>1</v>
      </c>
      <c r="F187" s="55">
        <f t="shared" si="3"/>
        <v>5501.91</v>
      </c>
      <c r="G187" s="55">
        <v>5501.91</v>
      </c>
      <c r="H187" s="68"/>
      <c r="K187" s="84"/>
      <c r="L187" s="84"/>
    </row>
    <row r="188" spans="1:12" s="53" customFormat="1" ht="23.25" customHeight="1" x14ac:dyDescent="0.3">
      <c r="A188" s="24">
        <v>150</v>
      </c>
      <c r="B188" s="61" t="s">
        <v>159</v>
      </c>
      <c r="C188" s="61" t="s">
        <v>160</v>
      </c>
      <c r="D188" s="71" t="s">
        <v>29</v>
      </c>
      <c r="E188" s="72">
        <v>1</v>
      </c>
      <c r="F188" s="55">
        <f t="shared" si="3"/>
        <v>505.45</v>
      </c>
      <c r="G188" s="55">
        <v>505.45</v>
      </c>
      <c r="H188" s="68"/>
      <c r="K188" s="84"/>
      <c r="L188" s="84"/>
    </row>
    <row r="189" spans="1:12" s="53" customFormat="1" ht="23.25" customHeight="1" x14ac:dyDescent="0.3">
      <c r="A189" s="24">
        <v>151</v>
      </c>
      <c r="B189" s="59" t="s">
        <v>162</v>
      </c>
      <c r="C189" s="69" t="s">
        <v>414</v>
      </c>
      <c r="D189" s="63" t="s">
        <v>29</v>
      </c>
      <c r="E189" s="73">
        <v>1</v>
      </c>
      <c r="F189" s="55">
        <f t="shared" si="3"/>
        <v>841.08</v>
      </c>
      <c r="G189" s="55">
        <v>841.08</v>
      </c>
      <c r="H189" s="68"/>
      <c r="K189" s="84"/>
      <c r="L189" s="84"/>
    </row>
    <row r="190" spans="1:12" s="53" customFormat="1" ht="23.25" customHeight="1" x14ac:dyDescent="0.3">
      <c r="A190" s="24">
        <v>152</v>
      </c>
      <c r="B190" s="59" t="s">
        <v>162</v>
      </c>
      <c r="C190" s="69" t="s">
        <v>415</v>
      </c>
      <c r="D190" s="63" t="s">
        <v>29</v>
      </c>
      <c r="E190" s="73">
        <v>1</v>
      </c>
      <c r="F190" s="55">
        <f t="shared" si="3"/>
        <v>841.08</v>
      </c>
      <c r="G190" s="55">
        <v>841.08</v>
      </c>
      <c r="H190" s="68"/>
      <c r="K190" s="84"/>
      <c r="L190" s="84"/>
    </row>
    <row r="191" spans="1:12" s="53" customFormat="1" ht="23.25" customHeight="1" x14ac:dyDescent="0.3">
      <c r="A191" s="24">
        <v>153</v>
      </c>
      <c r="B191" s="58" t="s">
        <v>163</v>
      </c>
      <c r="C191" s="27"/>
      <c r="D191" s="73" t="s">
        <v>7</v>
      </c>
      <c r="E191" s="73">
        <v>1</v>
      </c>
      <c r="F191" s="55">
        <f t="shared" si="3"/>
        <v>853.66</v>
      </c>
      <c r="G191" s="55">
        <v>853.66</v>
      </c>
      <c r="H191" s="68"/>
      <c r="K191" s="84"/>
      <c r="L191" s="84"/>
    </row>
    <row r="192" spans="1:12" s="53" customFormat="1" ht="23.25" customHeight="1" x14ac:dyDescent="0.3">
      <c r="A192" s="87"/>
      <c r="B192" s="98" t="s">
        <v>164</v>
      </c>
      <c r="C192" s="87"/>
      <c r="D192" s="87"/>
      <c r="E192" s="99"/>
      <c r="F192" s="90"/>
      <c r="G192" s="90"/>
      <c r="H192" s="68"/>
      <c r="J192" s="84"/>
    </row>
    <row r="193" spans="1:12" s="53" customFormat="1" ht="23.25" customHeight="1" x14ac:dyDescent="0.3">
      <c r="A193" s="24">
        <v>154</v>
      </c>
      <c r="B193" s="61" t="s">
        <v>165</v>
      </c>
      <c r="C193" s="27"/>
      <c r="D193" s="63" t="s">
        <v>29</v>
      </c>
      <c r="E193" s="64">
        <v>4</v>
      </c>
      <c r="F193" s="55">
        <f t="shared" si="3"/>
        <v>2899.73</v>
      </c>
      <c r="G193" s="55">
        <v>11598.92</v>
      </c>
      <c r="H193" s="68"/>
      <c r="K193" s="84"/>
      <c r="L193" s="84"/>
    </row>
    <row r="194" spans="1:12" s="53" customFormat="1" ht="23.25" customHeight="1" x14ac:dyDescent="0.3">
      <c r="A194" s="24">
        <v>155</v>
      </c>
      <c r="B194" s="61" t="s">
        <v>166</v>
      </c>
      <c r="C194" s="27"/>
      <c r="D194" s="63" t="s">
        <v>29</v>
      </c>
      <c r="E194" s="64">
        <v>2</v>
      </c>
      <c r="F194" s="55">
        <f t="shared" si="3"/>
        <v>368.7</v>
      </c>
      <c r="G194" s="55">
        <v>737.4</v>
      </c>
      <c r="H194" s="68"/>
      <c r="K194" s="84"/>
      <c r="L194" s="84"/>
    </row>
    <row r="195" spans="1:12" s="53" customFormat="1" ht="23.25" customHeight="1" x14ac:dyDescent="0.3">
      <c r="A195" s="24">
        <v>156</v>
      </c>
      <c r="B195" s="61" t="s">
        <v>167</v>
      </c>
      <c r="C195" s="27"/>
      <c r="D195" s="63" t="s">
        <v>29</v>
      </c>
      <c r="E195" s="64">
        <v>3</v>
      </c>
      <c r="F195" s="55">
        <f t="shared" si="3"/>
        <v>97.57</v>
      </c>
      <c r="G195" s="55">
        <v>292.70999999999998</v>
      </c>
      <c r="H195" s="68"/>
      <c r="K195" s="84"/>
      <c r="L195" s="84"/>
    </row>
    <row r="196" spans="1:12" s="53" customFormat="1" ht="23.25" customHeight="1" x14ac:dyDescent="0.3">
      <c r="A196" s="24">
        <v>157</v>
      </c>
      <c r="B196" s="61" t="s">
        <v>168</v>
      </c>
      <c r="C196" s="62" t="s">
        <v>169</v>
      </c>
      <c r="D196" s="63" t="s">
        <v>29</v>
      </c>
      <c r="E196" s="64">
        <v>1</v>
      </c>
      <c r="F196" s="55">
        <f t="shared" ref="F196:F259" si="4">ROUND(G196/E196,2)</f>
        <v>11813</v>
      </c>
      <c r="G196" s="55">
        <v>11813</v>
      </c>
      <c r="H196" s="68"/>
      <c r="K196" s="84"/>
      <c r="L196" s="84"/>
    </row>
    <row r="197" spans="1:12" s="53" customFormat="1" ht="23.25" customHeight="1" x14ac:dyDescent="0.3">
      <c r="A197" s="24">
        <v>158</v>
      </c>
      <c r="B197" s="61" t="s">
        <v>170</v>
      </c>
      <c r="C197" s="62" t="s">
        <v>171</v>
      </c>
      <c r="D197" s="63" t="s">
        <v>29</v>
      </c>
      <c r="E197" s="64">
        <v>1</v>
      </c>
      <c r="F197" s="55">
        <f t="shared" si="4"/>
        <v>373.18</v>
      </c>
      <c r="G197" s="55">
        <v>373.18</v>
      </c>
      <c r="H197" s="68"/>
      <c r="K197" s="84"/>
      <c r="L197" s="84"/>
    </row>
    <row r="198" spans="1:12" s="53" customFormat="1" ht="23.25" customHeight="1" x14ac:dyDescent="0.3">
      <c r="A198" s="24">
        <v>159</v>
      </c>
      <c r="B198" s="61" t="s">
        <v>172</v>
      </c>
      <c r="C198" s="62" t="s">
        <v>173</v>
      </c>
      <c r="D198" s="63" t="s">
        <v>29</v>
      </c>
      <c r="E198" s="64">
        <v>2</v>
      </c>
      <c r="F198" s="55">
        <f t="shared" si="4"/>
        <v>4464.1899999999996</v>
      </c>
      <c r="G198" s="55">
        <v>8928.3799999999992</v>
      </c>
      <c r="H198" s="68"/>
      <c r="K198" s="84"/>
      <c r="L198" s="84"/>
    </row>
    <row r="199" spans="1:12" s="53" customFormat="1" ht="23.25" customHeight="1" x14ac:dyDescent="0.3">
      <c r="A199" s="24">
        <v>160</v>
      </c>
      <c r="B199" s="61" t="s">
        <v>174</v>
      </c>
      <c r="C199" s="62" t="s">
        <v>175</v>
      </c>
      <c r="D199" s="63" t="s">
        <v>29</v>
      </c>
      <c r="E199" s="64">
        <v>2</v>
      </c>
      <c r="F199" s="55">
        <f t="shared" si="4"/>
        <v>1229.6500000000001</v>
      </c>
      <c r="G199" s="55">
        <v>2459.3000000000002</v>
      </c>
      <c r="H199" s="68"/>
      <c r="K199" s="84"/>
      <c r="L199" s="84"/>
    </row>
    <row r="200" spans="1:12" s="53" customFormat="1" ht="23.25" customHeight="1" x14ac:dyDescent="0.3">
      <c r="A200" s="24">
        <v>161</v>
      </c>
      <c r="B200" s="61" t="s">
        <v>176</v>
      </c>
      <c r="C200" s="62" t="s">
        <v>416</v>
      </c>
      <c r="D200" s="63" t="s">
        <v>34</v>
      </c>
      <c r="E200" s="64">
        <v>1</v>
      </c>
      <c r="F200" s="55">
        <f t="shared" si="4"/>
        <v>4982.34</v>
      </c>
      <c r="G200" s="55">
        <v>4982.34</v>
      </c>
      <c r="H200" s="68"/>
      <c r="K200" s="84"/>
      <c r="L200" s="84"/>
    </row>
    <row r="201" spans="1:12" s="53" customFormat="1" ht="23.25" customHeight="1" x14ac:dyDescent="0.3">
      <c r="A201" s="87"/>
      <c r="B201" s="98" t="s">
        <v>177</v>
      </c>
      <c r="C201" s="87"/>
      <c r="D201" s="87"/>
      <c r="E201" s="99"/>
      <c r="F201" s="90"/>
      <c r="G201" s="90"/>
      <c r="H201" s="68"/>
      <c r="J201" s="84"/>
    </row>
    <row r="202" spans="1:12" s="53" customFormat="1" ht="23.25" customHeight="1" x14ac:dyDescent="0.3">
      <c r="A202" s="24">
        <v>162</v>
      </c>
      <c r="B202" s="59" t="s">
        <v>178</v>
      </c>
      <c r="C202" s="59" t="s">
        <v>179</v>
      </c>
      <c r="D202" s="71" t="s">
        <v>29</v>
      </c>
      <c r="E202" s="72">
        <v>1</v>
      </c>
      <c r="F202" s="55">
        <f t="shared" si="4"/>
        <v>5670.57</v>
      </c>
      <c r="G202" s="55">
        <v>5670.57</v>
      </c>
      <c r="H202" s="68"/>
      <c r="K202" s="84"/>
      <c r="L202" s="84"/>
    </row>
    <row r="203" spans="1:12" s="53" customFormat="1" ht="23.25" customHeight="1" x14ac:dyDescent="0.3">
      <c r="A203" s="24">
        <v>163</v>
      </c>
      <c r="B203" s="59" t="s">
        <v>180</v>
      </c>
      <c r="C203" s="59" t="s">
        <v>181</v>
      </c>
      <c r="D203" s="71" t="s">
        <v>29</v>
      </c>
      <c r="E203" s="72">
        <v>1</v>
      </c>
      <c r="F203" s="55">
        <f t="shared" si="4"/>
        <v>151.69999999999999</v>
      </c>
      <c r="G203" s="55">
        <v>151.69999999999999</v>
      </c>
      <c r="H203" s="68"/>
      <c r="K203" s="84"/>
      <c r="L203" s="84"/>
    </row>
    <row r="204" spans="1:12" s="53" customFormat="1" ht="23.25" customHeight="1" x14ac:dyDescent="0.3">
      <c r="A204" s="24">
        <v>164</v>
      </c>
      <c r="B204" s="59" t="s">
        <v>182</v>
      </c>
      <c r="C204" s="59" t="s">
        <v>183</v>
      </c>
      <c r="D204" s="71" t="s">
        <v>29</v>
      </c>
      <c r="E204" s="72">
        <v>1</v>
      </c>
      <c r="F204" s="55">
        <f t="shared" si="4"/>
        <v>267.68</v>
      </c>
      <c r="G204" s="55">
        <v>267.68</v>
      </c>
      <c r="H204" s="68"/>
      <c r="K204" s="84"/>
      <c r="L204" s="84"/>
    </row>
    <row r="205" spans="1:12" s="53" customFormat="1" ht="23.25" customHeight="1" x14ac:dyDescent="0.3">
      <c r="A205" s="24">
        <v>165</v>
      </c>
      <c r="B205" s="59" t="s">
        <v>184</v>
      </c>
      <c r="C205" s="59" t="s">
        <v>185</v>
      </c>
      <c r="D205" s="71" t="s">
        <v>29</v>
      </c>
      <c r="E205" s="72">
        <v>4</v>
      </c>
      <c r="F205" s="55">
        <f t="shared" si="4"/>
        <v>1784.6</v>
      </c>
      <c r="G205" s="55">
        <v>7138.4</v>
      </c>
      <c r="H205" s="68"/>
      <c r="K205" s="84"/>
      <c r="L205" s="84"/>
    </row>
    <row r="206" spans="1:12" s="53" customFormat="1" ht="23.25" customHeight="1" x14ac:dyDescent="0.3">
      <c r="A206" s="24">
        <v>166</v>
      </c>
      <c r="B206" s="59" t="s">
        <v>186</v>
      </c>
      <c r="C206" s="59" t="s">
        <v>187</v>
      </c>
      <c r="D206" s="71" t="s">
        <v>29</v>
      </c>
      <c r="E206" s="72">
        <v>6</v>
      </c>
      <c r="F206" s="55">
        <f t="shared" si="4"/>
        <v>3720.89</v>
      </c>
      <c r="G206" s="55">
        <v>22325.34</v>
      </c>
      <c r="H206" s="68"/>
      <c r="K206" s="84"/>
      <c r="L206" s="84"/>
    </row>
    <row r="207" spans="1:12" s="53" customFormat="1" ht="23.25" customHeight="1" x14ac:dyDescent="0.3">
      <c r="A207" s="24">
        <v>167</v>
      </c>
      <c r="B207" s="59" t="s">
        <v>188</v>
      </c>
      <c r="C207" s="59" t="s">
        <v>189</v>
      </c>
      <c r="D207" s="71" t="s">
        <v>29</v>
      </c>
      <c r="E207" s="72">
        <v>12</v>
      </c>
      <c r="F207" s="55">
        <f t="shared" si="4"/>
        <v>107.07</v>
      </c>
      <c r="G207" s="55">
        <v>1284.8399999999999</v>
      </c>
      <c r="H207" s="68"/>
      <c r="K207" s="84"/>
      <c r="L207" s="84"/>
    </row>
    <row r="208" spans="1:12" s="53" customFormat="1" ht="23.25" customHeight="1" x14ac:dyDescent="0.3">
      <c r="A208" s="24">
        <v>168</v>
      </c>
      <c r="B208" s="59" t="s">
        <v>190</v>
      </c>
      <c r="C208" s="59" t="s">
        <v>191</v>
      </c>
      <c r="D208" s="71" t="s">
        <v>29</v>
      </c>
      <c r="E208" s="72">
        <v>3</v>
      </c>
      <c r="F208" s="55">
        <f t="shared" si="4"/>
        <v>3720.89</v>
      </c>
      <c r="G208" s="55">
        <v>11162.67</v>
      </c>
      <c r="H208" s="68"/>
      <c r="K208" s="84"/>
      <c r="L208" s="84"/>
    </row>
    <row r="209" spans="1:12" s="53" customFormat="1" ht="23.25" customHeight="1" x14ac:dyDescent="0.3">
      <c r="A209" s="24">
        <v>169</v>
      </c>
      <c r="B209" s="59" t="s">
        <v>192</v>
      </c>
      <c r="C209" s="27"/>
      <c r="D209" s="71" t="s">
        <v>29</v>
      </c>
      <c r="E209" s="72">
        <v>3</v>
      </c>
      <c r="F209" s="55">
        <f t="shared" si="4"/>
        <v>209.69</v>
      </c>
      <c r="G209" s="55">
        <v>629.07000000000005</v>
      </c>
      <c r="H209" s="68"/>
      <c r="K209" s="84"/>
      <c r="L209" s="84"/>
    </row>
    <row r="210" spans="1:12" s="53" customFormat="1" ht="23.25" customHeight="1" x14ac:dyDescent="0.3">
      <c r="A210" s="24">
        <v>170</v>
      </c>
      <c r="B210" s="59" t="s">
        <v>193</v>
      </c>
      <c r="C210" s="59" t="s">
        <v>194</v>
      </c>
      <c r="D210" s="71" t="s">
        <v>29</v>
      </c>
      <c r="E210" s="72">
        <v>1</v>
      </c>
      <c r="F210" s="55">
        <f t="shared" si="4"/>
        <v>1255.92</v>
      </c>
      <c r="G210" s="55">
        <v>1255.92</v>
      </c>
      <c r="H210" s="68"/>
      <c r="K210" s="84"/>
      <c r="L210" s="84"/>
    </row>
    <row r="211" spans="1:12" s="53" customFormat="1" ht="23.25" customHeight="1" x14ac:dyDescent="0.3">
      <c r="A211" s="24">
        <v>171</v>
      </c>
      <c r="B211" s="59" t="s">
        <v>195</v>
      </c>
      <c r="C211" s="59" t="s">
        <v>196</v>
      </c>
      <c r="D211" s="71" t="s">
        <v>29</v>
      </c>
      <c r="E211" s="72">
        <v>6</v>
      </c>
      <c r="F211" s="55">
        <f t="shared" si="4"/>
        <v>559.91</v>
      </c>
      <c r="G211" s="55">
        <v>3359.46</v>
      </c>
      <c r="H211" s="68"/>
      <c r="K211" s="84"/>
      <c r="L211" s="84"/>
    </row>
    <row r="212" spans="1:12" s="53" customFormat="1" ht="23.25" customHeight="1" x14ac:dyDescent="0.3">
      <c r="A212" s="24">
        <v>172</v>
      </c>
      <c r="B212" s="59" t="s">
        <v>197</v>
      </c>
      <c r="C212" s="59" t="s">
        <v>198</v>
      </c>
      <c r="D212" s="71" t="s">
        <v>29</v>
      </c>
      <c r="E212" s="72">
        <v>4</v>
      </c>
      <c r="F212" s="55">
        <f t="shared" si="4"/>
        <v>650.04999999999995</v>
      </c>
      <c r="G212" s="55">
        <v>2600.1999999999998</v>
      </c>
      <c r="H212" s="68"/>
      <c r="K212" s="84"/>
      <c r="L212" s="84"/>
    </row>
    <row r="213" spans="1:12" s="53" customFormat="1" ht="23.25" customHeight="1" x14ac:dyDescent="0.3">
      <c r="A213" s="24">
        <v>173</v>
      </c>
      <c r="B213" s="59" t="s">
        <v>199</v>
      </c>
      <c r="C213" s="59" t="s">
        <v>200</v>
      </c>
      <c r="D213" s="71" t="s">
        <v>29</v>
      </c>
      <c r="E213" s="72">
        <v>10</v>
      </c>
      <c r="F213" s="55">
        <f t="shared" si="4"/>
        <v>155.26</v>
      </c>
      <c r="G213" s="55">
        <v>1552.6</v>
      </c>
      <c r="H213" s="68"/>
      <c r="K213" s="84"/>
      <c r="L213" s="84"/>
    </row>
    <row r="214" spans="1:12" s="53" customFormat="1" ht="23.25" customHeight="1" x14ac:dyDescent="0.3">
      <c r="A214" s="24">
        <v>174</v>
      </c>
      <c r="B214" s="61" t="s">
        <v>201</v>
      </c>
      <c r="C214" s="61" t="s">
        <v>202</v>
      </c>
      <c r="D214" s="71" t="s">
        <v>29</v>
      </c>
      <c r="E214" s="72">
        <v>1</v>
      </c>
      <c r="F214" s="55">
        <f t="shared" si="4"/>
        <v>5333.17</v>
      </c>
      <c r="G214" s="55">
        <v>5333.17</v>
      </c>
      <c r="H214" s="68"/>
      <c r="K214" s="84"/>
      <c r="L214" s="84"/>
    </row>
    <row r="215" spans="1:12" s="53" customFormat="1" ht="23.25" customHeight="1" x14ac:dyDescent="0.3">
      <c r="A215" s="24">
        <v>175</v>
      </c>
      <c r="B215" s="61" t="s">
        <v>159</v>
      </c>
      <c r="C215" s="61" t="s">
        <v>160</v>
      </c>
      <c r="D215" s="71" t="s">
        <v>29</v>
      </c>
      <c r="E215" s="72">
        <v>2</v>
      </c>
      <c r="F215" s="55">
        <f t="shared" si="4"/>
        <v>501.93</v>
      </c>
      <c r="G215" s="55">
        <v>1003.86</v>
      </c>
      <c r="H215" s="68"/>
      <c r="K215" s="84"/>
      <c r="L215" s="84"/>
    </row>
    <row r="216" spans="1:12" s="53" customFormat="1" ht="23.25" customHeight="1" x14ac:dyDescent="0.3">
      <c r="A216" s="24">
        <v>176</v>
      </c>
      <c r="B216" s="61" t="s">
        <v>203</v>
      </c>
      <c r="C216" s="61" t="s">
        <v>204</v>
      </c>
      <c r="D216" s="71" t="s">
        <v>29</v>
      </c>
      <c r="E216" s="72">
        <v>1</v>
      </c>
      <c r="F216" s="55">
        <f t="shared" si="4"/>
        <v>5770.96</v>
      </c>
      <c r="G216" s="55">
        <v>5770.96</v>
      </c>
      <c r="H216" s="68"/>
      <c r="K216" s="84"/>
      <c r="L216" s="84"/>
    </row>
    <row r="217" spans="1:12" s="53" customFormat="1" ht="23.25" customHeight="1" x14ac:dyDescent="0.3">
      <c r="A217" s="24">
        <v>177</v>
      </c>
      <c r="B217" s="58" t="s">
        <v>205</v>
      </c>
      <c r="C217" s="69" t="s">
        <v>417</v>
      </c>
      <c r="D217" s="71" t="s">
        <v>29</v>
      </c>
      <c r="E217" s="72">
        <v>5</v>
      </c>
      <c r="F217" s="55">
        <f t="shared" si="4"/>
        <v>45.53</v>
      </c>
      <c r="G217" s="55">
        <v>227.65</v>
      </c>
      <c r="H217" s="68"/>
      <c r="K217" s="84"/>
      <c r="L217" s="84"/>
    </row>
    <row r="218" spans="1:12" s="53" customFormat="1" ht="23.25" customHeight="1" x14ac:dyDescent="0.3">
      <c r="A218" s="24">
        <v>178</v>
      </c>
      <c r="B218" s="58" t="s">
        <v>205</v>
      </c>
      <c r="C218" s="69" t="s">
        <v>418</v>
      </c>
      <c r="D218" s="71" t="s">
        <v>29</v>
      </c>
      <c r="E218" s="72">
        <v>10</v>
      </c>
      <c r="F218" s="55">
        <f t="shared" si="4"/>
        <v>58.94</v>
      </c>
      <c r="G218" s="55">
        <v>589.4</v>
      </c>
      <c r="H218" s="68"/>
      <c r="K218" s="84"/>
      <c r="L218" s="84"/>
    </row>
    <row r="219" spans="1:12" s="53" customFormat="1" ht="23.25" customHeight="1" x14ac:dyDescent="0.3">
      <c r="A219" s="24">
        <v>179</v>
      </c>
      <c r="B219" s="58" t="s">
        <v>205</v>
      </c>
      <c r="C219" s="69" t="s">
        <v>419</v>
      </c>
      <c r="D219" s="71" t="s">
        <v>29</v>
      </c>
      <c r="E219" s="72">
        <v>5</v>
      </c>
      <c r="F219" s="55">
        <f t="shared" si="4"/>
        <v>92.64</v>
      </c>
      <c r="G219" s="55">
        <v>463.2</v>
      </c>
      <c r="H219" s="68"/>
      <c r="K219" s="84"/>
      <c r="L219" s="84"/>
    </row>
    <row r="220" spans="1:12" s="53" customFormat="1" ht="23.25" customHeight="1" x14ac:dyDescent="0.3">
      <c r="A220" s="87"/>
      <c r="B220" s="98" t="s">
        <v>206</v>
      </c>
      <c r="C220" s="87"/>
      <c r="D220" s="87"/>
      <c r="E220" s="99"/>
      <c r="F220" s="90"/>
      <c r="G220" s="90"/>
      <c r="H220" s="68"/>
      <c r="J220" s="84"/>
    </row>
    <row r="221" spans="1:12" s="53" customFormat="1" ht="23.25" customHeight="1" x14ac:dyDescent="0.3">
      <c r="A221" s="24">
        <v>180</v>
      </c>
      <c r="B221" s="61" t="s">
        <v>207</v>
      </c>
      <c r="C221" s="62" t="s">
        <v>208</v>
      </c>
      <c r="D221" s="63" t="s">
        <v>29</v>
      </c>
      <c r="E221" s="64">
        <v>1</v>
      </c>
      <c r="F221" s="55">
        <f t="shared" si="4"/>
        <v>917.98</v>
      </c>
      <c r="G221" s="55">
        <v>917.98</v>
      </c>
      <c r="H221" s="68"/>
      <c r="K221" s="84"/>
      <c r="L221" s="84"/>
    </row>
    <row r="222" spans="1:12" s="53" customFormat="1" ht="23.25" customHeight="1" x14ac:dyDescent="0.3">
      <c r="A222" s="24">
        <v>181</v>
      </c>
      <c r="B222" s="61" t="s">
        <v>209</v>
      </c>
      <c r="C222" s="62" t="s">
        <v>210</v>
      </c>
      <c r="D222" s="63" t="s">
        <v>29</v>
      </c>
      <c r="E222" s="64">
        <v>1</v>
      </c>
      <c r="F222" s="55">
        <f t="shared" si="4"/>
        <v>1463.5</v>
      </c>
      <c r="G222" s="55">
        <v>1463.5</v>
      </c>
      <c r="H222" s="68"/>
      <c r="K222" s="84"/>
      <c r="L222" s="84"/>
    </row>
    <row r="223" spans="1:12" s="53" customFormat="1" ht="23.25" customHeight="1" x14ac:dyDescent="0.3">
      <c r="A223" s="24">
        <v>182</v>
      </c>
      <c r="B223" s="61" t="s">
        <v>211</v>
      </c>
      <c r="C223" s="62" t="s">
        <v>212</v>
      </c>
      <c r="D223" s="63" t="s">
        <v>29</v>
      </c>
      <c r="E223" s="64">
        <v>1</v>
      </c>
      <c r="F223" s="55">
        <f t="shared" si="4"/>
        <v>872.82</v>
      </c>
      <c r="G223" s="55">
        <v>872.82</v>
      </c>
      <c r="H223" s="68"/>
      <c r="K223" s="84"/>
      <c r="L223" s="84"/>
    </row>
    <row r="224" spans="1:12" s="53" customFormat="1" ht="23.25" customHeight="1" x14ac:dyDescent="0.3">
      <c r="A224" s="24">
        <v>183</v>
      </c>
      <c r="B224" s="61" t="s">
        <v>213</v>
      </c>
      <c r="C224" s="62" t="s">
        <v>214</v>
      </c>
      <c r="D224" s="63" t="s">
        <v>29</v>
      </c>
      <c r="E224" s="64">
        <v>12</v>
      </c>
      <c r="F224" s="55">
        <f t="shared" si="4"/>
        <v>1060.94</v>
      </c>
      <c r="G224" s="55">
        <v>12731.28</v>
      </c>
      <c r="H224" s="68"/>
      <c r="K224" s="84"/>
      <c r="L224" s="84"/>
    </row>
    <row r="225" spans="1:12" s="53" customFormat="1" ht="23.25" customHeight="1" x14ac:dyDescent="0.3">
      <c r="A225" s="24">
        <v>184</v>
      </c>
      <c r="B225" s="61" t="s">
        <v>215</v>
      </c>
      <c r="C225" s="62" t="s">
        <v>216</v>
      </c>
      <c r="D225" s="63" t="s">
        <v>29</v>
      </c>
      <c r="E225" s="64">
        <v>12</v>
      </c>
      <c r="F225" s="55">
        <f t="shared" si="4"/>
        <v>237.02</v>
      </c>
      <c r="G225" s="55">
        <v>2844.24</v>
      </c>
      <c r="H225" s="68"/>
      <c r="K225" s="84"/>
      <c r="L225" s="84"/>
    </row>
    <row r="226" spans="1:12" s="53" customFormat="1" ht="23.25" customHeight="1" x14ac:dyDescent="0.3">
      <c r="A226" s="24">
        <v>185</v>
      </c>
      <c r="B226" s="61" t="s">
        <v>217</v>
      </c>
      <c r="C226" s="62" t="s">
        <v>218</v>
      </c>
      <c r="D226" s="63" t="s">
        <v>29</v>
      </c>
      <c r="E226" s="64">
        <v>1</v>
      </c>
      <c r="F226" s="55">
        <f t="shared" si="4"/>
        <v>1076</v>
      </c>
      <c r="G226" s="55">
        <v>1076</v>
      </c>
      <c r="H226" s="68"/>
      <c r="K226" s="84"/>
      <c r="L226" s="84"/>
    </row>
    <row r="227" spans="1:12" s="53" customFormat="1" ht="23.25" customHeight="1" x14ac:dyDescent="0.3">
      <c r="A227" s="24">
        <v>186</v>
      </c>
      <c r="B227" s="61" t="s">
        <v>219</v>
      </c>
      <c r="C227" s="62" t="s">
        <v>220</v>
      </c>
      <c r="D227" s="63" t="s">
        <v>29</v>
      </c>
      <c r="E227" s="64">
        <v>14</v>
      </c>
      <c r="F227" s="55">
        <f t="shared" si="4"/>
        <v>108.68</v>
      </c>
      <c r="G227" s="55">
        <v>1521.52</v>
      </c>
      <c r="H227" s="68"/>
      <c r="K227" s="84"/>
      <c r="L227" s="84"/>
    </row>
    <row r="228" spans="1:12" s="53" customFormat="1" ht="23.25" customHeight="1" x14ac:dyDescent="0.3">
      <c r="A228" s="24">
        <v>187</v>
      </c>
      <c r="B228" s="61" t="s">
        <v>221</v>
      </c>
      <c r="C228" s="62" t="s">
        <v>222</v>
      </c>
      <c r="D228" s="63" t="s">
        <v>29</v>
      </c>
      <c r="E228" s="64">
        <v>14</v>
      </c>
      <c r="F228" s="55">
        <f t="shared" si="4"/>
        <v>33.43</v>
      </c>
      <c r="G228" s="55">
        <v>468.02</v>
      </c>
      <c r="H228" s="68"/>
      <c r="K228" s="84"/>
      <c r="L228" s="84"/>
    </row>
    <row r="229" spans="1:12" s="53" customFormat="1" ht="23.25" customHeight="1" x14ac:dyDescent="0.3">
      <c r="A229" s="87"/>
      <c r="B229" s="98" t="s">
        <v>223</v>
      </c>
      <c r="C229" s="87"/>
      <c r="D229" s="87"/>
      <c r="E229" s="99"/>
      <c r="F229" s="90"/>
      <c r="G229" s="90"/>
      <c r="H229" s="68"/>
      <c r="J229" s="84"/>
    </row>
    <row r="230" spans="1:12" s="53" customFormat="1" ht="23.25" customHeight="1" x14ac:dyDescent="0.3">
      <c r="A230" s="24">
        <v>188</v>
      </c>
      <c r="B230" s="59" t="s">
        <v>224</v>
      </c>
      <c r="C230" s="59" t="s">
        <v>225</v>
      </c>
      <c r="D230" s="73" t="s">
        <v>29</v>
      </c>
      <c r="E230" s="73">
        <v>2</v>
      </c>
      <c r="F230" s="55">
        <f t="shared" si="4"/>
        <v>1933.14</v>
      </c>
      <c r="G230" s="55">
        <v>3866.28</v>
      </c>
      <c r="H230" s="68"/>
      <c r="K230" s="84"/>
      <c r="L230" s="84"/>
    </row>
    <row r="231" spans="1:12" s="53" customFormat="1" ht="23.25" customHeight="1" x14ac:dyDescent="0.3">
      <c r="A231" s="24">
        <v>189</v>
      </c>
      <c r="B231" s="59" t="s">
        <v>226</v>
      </c>
      <c r="C231" s="59" t="s">
        <v>227</v>
      </c>
      <c r="D231" s="73" t="s">
        <v>29</v>
      </c>
      <c r="E231" s="73">
        <v>2</v>
      </c>
      <c r="F231" s="55">
        <f t="shared" si="4"/>
        <v>715.98</v>
      </c>
      <c r="G231" s="55">
        <v>1431.96</v>
      </c>
      <c r="H231" s="68"/>
      <c r="K231" s="84"/>
      <c r="L231" s="84"/>
    </row>
    <row r="232" spans="1:12" s="53" customFormat="1" ht="23.25" customHeight="1" x14ac:dyDescent="0.3">
      <c r="A232" s="87"/>
      <c r="B232" s="98" t="s">
        <v>228</v>
      </c>
      <c r="C232" s="87"/>
      <c r="D232" s="87"/>
      <c r="E232" s="99"/>
      <c r="F232" s="90"/>
      <c r="G232" s="90"/>
      <c r="H232" s="68"/>
      <c r="J232" s="84"/>
    </row>
    <row r="233" spans="1:12" s="53" customFormat="1" ht="23.25" customHeight="1" x14ac:dyDescent="0.3">
      <c r="A233" s="24">
        <v>190</v>
      </c>
      <c r="B233" s="59" t="s">
        <v>229</v>
      </c>
      <c r="C233" s="59" t="s">
        <v>230</v>
      </c>
      <c r="D233" s="73" t="s">
        <v>29</v>
      </c>
      <c r="E233" s="74">
        <v>1</v>
      </c>
      <c r="F233" s="55">
        <f t="shared" si="4"/>
        <v>36658.120000000003</v>
      </c>
      <c r="G233" s="55">
        <v>36658.120000000003</v>
      </c>
      <c r="H233" s="68"/>
      <c r="K233" s="84"/>
      <c r="L233" s="84"/>
    </row>
    <row r="234" spans="1:12" s="53" customFormat="1" ht="23.25" customHeight="1" x14ac:dyDescent="0.3">
      <c r="A234" s="24">
        <v>191</v>
      </c>
      <c r="B234" s="59" t="s">
        <v>231</v>
      </c>
      <c r="C234" s="59" t="s">
        <v>232</v>
      </c>
      <c r="D234" s="73" t="s">
        <v>29</v>
      </c>
      <c r="E234" s="74">
        <v>1</v>
      </c>
      <c r="F234" s="55">
        <f t="shared" si="4"/>
        <v>7117.78</v>
      </c>
      <c r="G234" s="55">
        <v>7117.78</v>
      </c>
      <c r="H234" s="68"/>
      <c r="K234" s="84"/>
      <c r="L234" s="84"/>
    </row>
    <row r="235" spans="1:12" s="53" customFormat="1" ht="23.25" customHeight="1" x14ac:dyDescent="0.3">
      <c r="A235" s="24">
        <v>192</v>
      </c>
      <c r="B235" s="59" t="s">
        <v>231</v>
      </c>
      <c r="C235" s="59" t="s">
        <v>233</v>
      </c>
      <c r="D235" s="73" t="s">
        <v>29</v>
      </c>
      <c r="E235" s="74">
        <v>1</v>
      </c>
      <c r="F235" s="55">
        <f t="shared" si="4"/>
        <v>5903.48</v>
      </c>
      <c r="G235" s="55">
        <v>5903.48</v>
      </c>
      <c r="H235" s="68"/>
      <c r="K235" s="84"/>
      <c r="L235" s="84"/>
    </row>
    <row r="236" spans="1:12" s="53" customFormat="1" ht="23.25" customHeight="1" x14ac:dyDescent="0.3">
      <c r="A236" s="24">
        <v>193</v>
      </c>
      <c r="B236" s="59" t="s">
        <v>234</v>
      </c>
      <c r="C236" s="69"/>
      <c r="D236" s="73" t="s">
        <v>29</v>
      </c>
      <c r="E236" s="74">
        <v>1</v>
      </c>
      <c r="F236" s="55">
        <f t="shared" si="4"/>
        <v>1096.6099999999999</v>
      </c>
      <c r="G236" s="55">
        <v>1096.6099999999999</v>
      </c>
      <c r="H236" s="68"/>
      <c r="K236" s="84"/>
      <c r="L236" s="84"/>
    </row>
    <row r="237" spans="1:12" s="53" customFormat="1" ht="23.25" customHeight="1" x14ac:dyDescent="0.3">
      <c r="A237" s="24">
        <v>194</v>
      </c>
      <c r="B237" s="59" t="s">
        <v>235</v>
      </c>
      <c r="C237" s="69"/>
      <c r="D237" s="73" t="s">
        <v>29</v>
      </c>
      <c r="E237" s="74">
        <v>1</v>
      </c>
      <c r="F237" s="55">
        <f t="shared" si="4"/>
        <v>877.29</v>
      </c>
      <c r="G237" s="55">
        <v>877.29</v>
      </c>
      <c r="H237" s="68"/>
      <c r="K237" s="84"/>
      <c r="L237" s="84"/>
    </row>
    <row r="238" spans="1:12" s="53" customFormat="1" ht="23.25" customHeight="1" x14ac:dyDescent="0.3">
      <c r="A238" s="24">
        <v>195</v>
      </c>
      <c r="B238" s="61" t="s">
        <v>236</v>
      </c>
      <c r="C238" s="24"/>
      <c r="D238" s="73" t="s">
        <v>29</v>
      </c>
      <c r="E238" s="74">
        <v>1</v>
      </c>
      <c r="F238" s="55">
        <f t="shared" si="4"/>
        <v>4895.58</v>
      </c>
      <c r="G238" s="55">
        <v>4895.58</v>
      </c>
      <c r="H238" s="68"/>
      <c r="K238" s="84"/>
      <c r="L238" s="84"/>
    </row>
    <row r="239" spans="1:12" s="53" customFormat="1" ht="23.25" customHeight="1" x14ac:dyDescent="0.3">
      <c r="A239" s="87"/>
      <c r="B239" s="98" t="s">
        <v>237</v>
      </c>
      <c r="C239" s="87"/>
      <c r="D239" s="87"/>
      <c r="E239" s="99"/>
      <c r="F239" s="90"/>
      <c r="G239" s="90"/>
      <c r="H239" s="68"/>
    </row>
    <row r="240" spans="1:12" s="53" customFormat="1" ht="48.75" customHeight="1" x14ac:dyDescent="0.3">
      <c r="A240" s="24">
        <v>196</v>
      </c>
      <c r="B240" s="59" t="s">
        <v>238</v>
      </c>
      <c r="C240" s="24"/>
      <c r="D240" s="73" t="s">
        <v>7</v>
      </c>
      <c r="E240" s="74">
        <v>1</v>
      </c>
      <c r="F240" s="55">
        <f t="shared" si="4"/>
        <v>16451.2</v>
      </c>
      <c r="G240" s="55">
        <v>16451.2</v>
      </c>
      <c r="H240" s="68"/>
    </row>
    <row r="241" spans="1:12" s="53" customFormat="1" ht="23.25" customHeight="1" x14ac:dyDescent="0.3">
      <c r="A241" s="101"/>
      <c r="B241" s="102" t="s">
        <v>239</v>
      </c>
      <c r="C241" s="101"/>
      <c r="D241" s="103"/>
      <c r="E241" s="104"/>
      <c r="F241" s="105"/>
      <c r="G241" s="105"/>
      <c r="H241" s="68"/>
    </row>
    <row r="242" spans="1:12" s="53" customFormat="1" ht="23.25" customHeight="1" x14ac:dyDescent="0.3">
      <c r="A242" s="87"/>
      <c r="B242" s="98" t="s">
        <v>104</v>
      </c>
      <c r="C242" s="91"/>
      <c r="D242" s="87"/>
      <c r="E242" s="89"/>
      <c r="F242" s="90"/>
      <c r="G242" s="90"/>
      <c r="H242" s="68"/>
      <c r="J242" s="84"/>
    </row>
    <row r="243" spans="1:12" s="53" customFormat="1" ht="23.25" customHeight="1" x14ac:dyDescent="0.3">
      <c r="A243" s="24">
        <v>197</v>
      </c>
      <c r="B243" s="61" t="s">
        <v>240</v>
      </c>
      <c r="C243" s="62" t="s">
        <v>241</v>
      </c>
      <c r="D243" s="63" t="s">
        <v>29</v>
      </c>
      <c r="E243" s="64">
        <v>2</v>
      </c>
      <c r="F243" s="55">
        <f t="shared" si="4"/>
        <v>7995.19</v>
      </c>
      <c r="G243" s="55">
        <v>15990.38</v>
      </c>
      <c r="H243" s="68"/>
      <c r="K243" s="84"/>
      <c r="L243" s="84"/>
    </row>
    <row r="244" spans="1:12" s="53" customFormat="1" ht="23.25" customHeight="1" x14ac:dyDescent="0.3">
      <c r="A244" s="24">
        <v>198</v>
      </c>
      <c r="B244" s="61" t="s">
        <v>108</v>
      </c>
      <c r="C244" s="62" t="s">
        <v>242</v>
      </c>
      <c r="D244" s="63" t="s">
        <v>29</v>
      </c>
      <c r="E244" s="64">
        <v>1</v>
      </c>
      <c r="F244" s="55">
        <f t="shared" si="4"/>
        <v>4545.07</v>
      </c>
      <c r="G244" s="55">
        <v>4545.07</v>
      </c>
      <c r="H244" s="68"/>
      <c r="K244" s="84"/>
      <c r="L244" s="84"/>
    </row>
    <row r="245" spans="1:12" s="53" customFormat="1" ht="23.25" customHeight="1" x14ac:dyDescent="0.3">
      <c r="A245" s="24">
        <v>199</v>
      </c>
      <c r="B245" s="61" t="s">
        <v>116</v>
      </c>
      <c r="C245" s="62" t="s">
        <v>243</v>
      </c>
      <c r="D245" s="63" t="s">
        <v>7</v>
      </c>
      <c r="E245" s="75">
        <v>1</v>
      </c>
      <c r="F245" s="55">
        <f t="shared" si="4"/>
        <v>2443.23</v>
      </c>
      <c r="G245" s="55">
        <v>2443.23</v>
      </c>
      <c r="H245" s="68"/>
      <c r="K245" s="84"/>
      <c r="L245" s="84"/>
    </row>
    <row r="246" spans="1:12" s="53" customFormat="1" ht="23.25" customHeight="1" x14ac:dyDescent="0.3">
      <c r="A246" s="24">
        <v>200</v>
      </c>
      <c r="B246" s="61" t="s">
        <v>240</v>
      </c>
      <c r="C246" s="62" t="s">
        <v>241</v>
      </c>
      <c r="D246" s="63" t="s">
        <v>29</v>
      </c>
      <c r="E246" s="64">
        <v>2</v>
      </c>
      <c r="F246" s="55">
        <f t="shared" si="4"/>
        <v>7995.19</v>
      </c>
      <c r="G246" s="55">
        <v>15990.38</v>
      </c>
      <c r="H246" s="68"/>
      <c r="K246" s="84"/>
      <c r="L246" s="84"/>
    </row>
    <row r="247" spans="1:12" s="53" customFormat="1" ht="23.25" customHeight="1" x14ac:dyDescent="0.3">
      <c r="A247" s="24">
        <v>201</v>
      </c>
      <c r="B247" s="61" t="s">
        <v>108</v>
      </c>
      <c r="C247" s="62" t="s">
        <v>242</v>
      </c>
      <c r="D247" s="63" t="s">
        <v>29</v>
      </c>
      <c r="E247" s="64">
        <v>1</v>
      </c>
      <c r="F247" s="55">
        <f t="shared" si="4"/>
        <v>4545.07</v>
      </c>
      <c r="G247" s="55">
        <v>4545.07</v>
      </c>
      <c r="H247" s="68"/>
      <c r="K247" s="84"/>
      <c r="L247" s="84"/>
    </row>
    <row r="248" spans="1:12" s="53" customFormat="1" ht="23.25" customHeight="1" x14ac:dyDescent="0.3">
      <c r="A248" s="24">
        <v>202</v>
      </c>
      <c r="B248" s="61" t="s">
        <v>116</v>
      </c>
      <c r="C248" s="62" t="s">
        <v>243</v>
      </c>
      <c r="D248" s="63" t="s">
        <v>7</v>
      </c>
      <c r="E248" s="75">
        <v>1</v>
      </c>
      <c r="F248" s="55">
        <f t="shared" si="4"/>
        <v>2443.23</v>
      </c>
      <c r="G248" s="55">
        <v>2443.23</v>
      </c>
      <c r="H248" s="68"/>
      <c r="K248" s="84"/>
      <c r="L248" s="84"/>
    </row>
    <row r="249" spans="1:12" s="53" customFormat="1" ht="23.25" customHeight="1" x14ac:dyDescent="0.3">
      <c r="A249" s="24">
        <v>203</v>
      </c>
      <c r="B249" s="61" t="s">
        <v>120</v>
      </c>
      <c r="C249" s="62" t="s">
        <v>244</v>
      </c>
      <c r="D249" s="63" t="s">
        <v>29</v>
      </c>
      <c r="E249" s="64">
        <v>6</v>
      </c>
      <c r="F249" s="55">
        <f t="shared" si="4"/>
        <v>2570.9499999999998</v>
      </c>
      <c r="G249" s="55">
        <v>15425.7</v>
      </c>
      <c r="H249" s="68"/>
      <c r="K249" s="84"/>
      <c r="L249" s="84"/>
    </row>
    <row r="250" spans="1:12" s="53" customFormat="1" ht="23.25" customHeight="1" x14ac:dyDescent="0.3">
      <c r="A250" s="24">
        <v>204</v>
      </c>
      <c r="B250" s="61" t="s">
        <v>245</v>
      </c>
      <c r="C250" s="59" t="s">
        <v>246</v>
      </c>
      <c r="D250" s="63" t="s">
        <v>7</v>
      </c>
      <c r="E250" s="64">
        <v>6</v>
      </c>
      <c r="F250" s="55">
        <f t="shared" si="4"/>
        <v>721.6</v>
      </c>
      <c r="G250" s="55">
        <v>4329.6000000000004</v>
      </c>
      <c r="H250" s="68"/>
      <c r="K250" s="84"/>
      <c r="L250" s="84"/>
    </row>
    <row r="251" spans="1:12" s="53" customFormat="1" ht="23.25" customHeight="1" x14ac:dyDescent="0.3">
      <c r="A251" s="24">
        <v>205</v>
      </c>
      <c r="B251" s="65" t="s">
        <v>123</v>
      </c>
      <c r="C251" s="66" t="s">
        <v>247</v>
      </c>
      <c r="D251" s="63" t="s">
        <v>29</v>
      </c>
      <c r="E251" s="64">
        <v>1</v>
      </c>
      <c r="F251" s="55">
        <f t="shared" si="4"/>
        <v>11246.9</v>
      </c>
      <c r="G251" s="55">
        <v>11246.9</v>
      </c>
      <c r="H251" s="68"/>
      <c r="K251" s="84"/>
      <c r="L251" s="84"/>
    </row>
    <row r="252" spans="1:12" s="53" customFormat="1" ht="23.25" customHeight="1" x14ac:dyDescent="0.3">
      <c r="A252" s="24">
        <v>206</v>
      </c>
      <c r="B252" s="65" t="s">
        <v>127</v>
      </c>
      <c r="C252" s="62" t="s">
        <v>128</v>
      </c>
      <c r="D252" s="63" t="s">
        <v>29</v>
      </c>
      <c r="E252" s="64">
        <v>1</v>
      </c>
      <c r="F252" s="55">
        <f t="shared" si="4"/>
        <v>14325.02</v>
      </c>
      <c r="G252" s="55">
        <v>14325.02</v>
      </c>
      <c r="H252" s="68"/>
      <c r="K252" s="84"/>
      <c r="L252" s="84"/>
    </row>
    <row r="253" spans="1:12" s="53" customFormat="1" ht="23.25" customHeight="1" x14ac:dyDescent="0.3">
      <c r="A253" s="24">
        <v>207</v>
      </c>
      <c r="B253" s="65" t="s">
        <v>248</v>
      </c>
      <c r="C253" s="62" t="s">
        <v>249</v>
      </c>
      <c r="D253" s="63" t="s">
        <v>29</v>
      </c>
      <c r="E253" s="75">
        <v>2</v>
      </c>
      <c r="F253" s="55">
        <f t="shared" si="4"/>
        <v>6888.7</v>
      </c>
      <c r="G253" s="55">
        <v>13777.4</v>
      </c>
      <c r="H253" s="68"/>
      <c r="K253" s="84"/>
      <c r="L253" s="84"/>
    </row>
    <row r="254" spans="1:12" s="53" customFormat="1" ht="23.25" customHeight="1" x14ac:dyDescent="0.3">
      <c r="A254" s="24">
        <v>208</v>
      </c>
      <c r="B254" s="59" t="s">
        <v>250</v>
      </c>
      <c r="C254" s="66" t="s">
        <v>420</v>
      </c>
      <c r="D254" s="63" t="s">
        <v>34</v>
      </c>
      <c r="E254" s="64">
        <v>1</v>
      </c>
      <c r="F254" s="55">
        <f t="shared" si="4"/>
        <v>3799.56</v>
      </c>
      <c r="G254" s="55">
        <v>3799.56</v>
      </c>
      <c r="H254" s="68"/>
      <c r="K254" s="84"/>
      <c r="L254" s="84"/>
    </row>
    <row r="255" spans="1:12" s="53" customFormat="1" ht="23.25" customHeight="1" x14ac:dyDescent="0.3">
      <c r="A255" s="24">
        <v>209</v>
      </c>
      <c r="B255" s="59" t="s">
        <v>132</v>
      </c>
      <c r="C255" s="62" t="s">
        <v>406</v>
      </c>
      <c r="D255" s="63" t="s">
        <v>34</v>
      </c>
      <c r="E255" s="64">
        <v>1</v>
      </c>
      <c r="F255" s="55">
        <f t="shared" si="4"/>
        <v>1039.8800000000001</v>
      </c>
      <c r="G255" s="55">
        <v>1039.8800000000001</v>
      </c>
      <c r="H255" s="68"/>
      <c r="K255" s="84"/>
      <c r="L255" s="84"/>
    </row>
    <row r="256" spans="1:12" s="53" customFormat="1" ht="23.25" customHeight="1" x14ac:dyDescent="0.3">
      <c r="A256" s="24">
        <v>210</v>
      </c>
      <c r="B256" s="65" t="s">
        <v>251</v>
      </c>
      <c r="C256" s="24"/>
      <c r="D256" s="67" t="s">
        <v>7</v>
      </c>
      <c r="E256" s="67">
        <v>1</v>
      </c>
      <c r="F256" s="55">
        <f t="shared" si="4"/>
        <v>851.09</v>
      </c>
      <c r="G256" s="55">
        <v>851.09</v>
      </c>
      <c r="H256" s="68"/>
      <c r="K256" s="84"/>
      <c r="L256" s="84"/>
    </row>
    <row r="257" spans="1:12" s="53" customFormat="1" ht="23.25" customHeight="1" x14ac:dyDescent="0.3">
      <c r="A257" s="87"/>
      <c r="B257" s="98" t="s">
        <v>252</v>
      </c>
      <c r="C257" s="91"/>
      <c r="D257" s="87"/>
      <c r="E257" s="89"/>
      <c r="F257" s="90"/>
      <c r="G257" s="90"/>
      <c r="H257" s="68"/>
      <c r="J257" s="84"/>
    </row>
    <row r="258" spans="1:12" s="53" customFormat="1" ht="23.25" customHeight="1" x14ac:dyDescent="0.3">
      <c r="A258" s="24">
        <v>211</v>
      </c>
      <c r="B258" s="61" t="s">
        <v>134</v>
      </c>
      <c r="C258" s="62" t="s">
        <v>135</v>
      </c>
      <c r="D258" s="63" t="s">
        <v>34</v>
      </c>
      <c r="E258" s="64">
        <v>4</v>
      </c>
      <c r="F258" s="55">
        <f t="shared" si="4"/>
        <v>4174.1000000000004</v>
      </c>
      <c r="G258" s="55">
        <v>16696.400000000001</v>
      </c>
      <c r="H258" s="68"/>
      <c r="K258" s="84"/>
      <c r="L258" s="84"/>
    </row>
    <row r="259" spans="1:12" s="53" customFormat="1" ht="23.25" customHeight="1" x14ac:dyDescent="0.3">
      <c r="A259" s="24">
        <v>212</v>
      </c>
      <c r="B259" s="65" t="s">
        <v>129</v>
      </c>
      <c r="C259" s="68" t="s">
        <v>136</v>
      </c>
      <c r="D259" s="63" t="s">
        <v>29</v>
      </c>
      <c r="E259" s="67">
        <v>1</v>
      </c>
      <c r="F259" s="55">
        <f t="shared" si="4"/>
        <v>10051.74</v>
      </c>
      <c r="G259" s="55">
        <v>10051.74</v>
      </c>
      <c r="H259" s="68"/>
      <c r="K259" s="84"/>
      <c r="L259" s="84"/>
    </row>
    <row r="260" spans="1:12" s="53" customFormat="1" ht="23.25" customHeight="1" x14ac:dyDescent="0.3">
      <c r="A260" s="24">
        <v>213</v>
      </c>
      <c r="B260" s="61" t="s">
        <v>137</v>
      </c>
      <c r="C260" s="68" t="s">
        <v>421</v>
      </c>
      <c r="D260" s="63" t="s">
        <v>29</v>
      </c>
      <c r="E260" s="64">
        <v>1</v>
      </c>
      <c r="F260" s="55">
        <f t="shared" ref="F260:F323" si="5">ROUND(G260/E260,2)</f>
        <v>574.41999999999996</v>
      </c>
      <c r="G260" s="55">
        <v>574.41999999999996</v>
      </c>
      <c r="H260" s="68"/>
      <c r="K260" s="84"/>
      <c r="L260" s="84"/>
    </row>
    <row r="261" spans="1:12" s="53" customFormat="1" ht="23.25" customHeight="1" x14ac:dyDescent="0.3">
      <c r="A261" s="24">
        <v>214</v>
      </c>
      <c r="B261" s="61" t="s">
        <v>138</v>
      </c>
      <c r="C261" s="68" t="s">
        <v>139</v>
      </c>
      <c r="D261" s="63" t="s">
        <v>29</v>
      </c>
      <c r="E261" s="64">
        <v>4</v>
      </c>
      <c r="F261" s="55">
        <f t="shared" si="5"/>
        <v>167.44</v>
      </c>
      <c r="G261" s="55">
        <v>669.76</v>
      </c>
      <c r="H261" s="68"/>
      <c r="K261" s="84"/>
      <c r="L261" s="84"/>
    </row>
    <row r="262" spans="1:12" s="53" customFormat="1" ht="23.25" customHeight="1" x14ac:dyDescent="0.3">
      <c r="A262" s="24">
        <v>215</v>
      </c>
      <c r="B262" s="61" t="s">
        <v>140</v>
      </c>
      <c r="C262" s="68" t="s">
        <v>141</v>
      </c>
      <c r="D262" s="63" t="s">
        <v>29</v>
      </c>
      <c r="E262" s="64">
        <v>4</v>
      </c>
      <c r="F262" s="55">
        <f t="shared" si="5"/>
        <v>113.77</v>
      </c>
      <c r="G262" s="55">
        <v>455.08</v>
      </c>
      <c r="H262" s="68"/>
      <c r="K262" s="84"/>
      <c r="L262" s="84"/>
    </row>
    <row r="263" spans="1:12" s="53" customFormat="1" ht="23.25" customHeight="1" x14ac:dyDescent="0.3">
      <c r="A263" s="24">
        <v>216</v>
      </c>
      <c r="B263" s="58" t="s">
        <v>142</v>
      </c>
      <c r="C263" s="69" t="s">
        <v>408</v>
      </c>
      <c r="D263" s="63" t="s">
        <v>29</v>
      </c>
      <c r="E263" s="64">
        <v>4</v>
      </c>
      <c r="F263" s="55">
        <f t="shared" si="5"/>
        <v>107.21</v>
      </c>
      <c r="G263" s="55">
        <v>428.84</v>
      </c>
      <c r="H263" s="68"/>
      <c r="K263" s="84"/>
      <c r="L263" s="84"/>
    </row>
    <row r="264" spans="1:12" s="53" customFormat="1" ht="23.25" customHeight="1" x14ac:dyDescent="0.3">
      <c r="A264" s="24">
        <v>217</v>
      </c>
      <c r="B264" s="58" t="s">
        <v>142</v>
      </c>
      <c r="C264" s="69" t="s">
        <v>409</v>
      </c>
      <c r="D264" s="63" t="s">
        <v>29</v>
      </c>
      <c r="E264" s="64">
        <v>6</v>
      </c>
      <c r="F264" s="55">
        <f t="shared" si="5"/>
        <v>72.84</v>
      </c>
      <c r="G264" s="55">
        <v>437.04</v>
      </c>
      <c r="H264" s="68"/>
      <c r="K264" s="84"/>
      <c r="L264" s="84"/>
    </row>
    <row r="265" spans="1:12" s="53" customFormat="1" ht="23.25" customHeight="1" x14ac:dyDescent="0.3">
      <c r="A265" s="24">
        <v>218</v>
      </c>
      <c r="B265" s="58" t="s">
        <v>142</v>
      </c>
      <c r="C265" s="69" t="s">
        <v>410</v>
      </c>
      <c r="D265" s="63" t="s">
        <v>29</v>
      </c>
      <c r="E265" s="64">
        <v>4</v>
      </c>
      <c r="F265" s="55">
        <f t="shared" si="5"/>
        <v>52.23</v>
      </c>
      <c r="G265" s="55">
        <v>208.92</v>
      </c>
      <c r="H265" s="68"/>
      <c r="K265" s="84"/>
      <c r="L265" s="84"/>
    </row>
    <row r="266" spans="1:12" s="53" customFormat="1" ht="23.25" customHeight="1" x14ac:dyDescent="0.3">
      <c r="A266" s="24">
        <v>219</v>
      </c>
      <c r="B266" s="59" t="s">
        <v>143</v>
      </c>
      <c r="C266" s="69" t="s">
        <v>411</v>
      </c>
      <c r="D266" s="63" t="s">
        <v>29</v>
      </c>
      <c r="E266" s="64">
        <v>2</v>
      </c>
      <c r="F266" s="55">
        <f t="shared" si="5"/>
        <v>342.64</v>
      </c>
      <c r="G266" s="55">
        <v>685.28</v>
      </c>
      <c r="H266" s="68"/>
      <c r="K266" s="84"/>
      <c r="L266" s="84"/>
    </row>
    <row r="267" spans="1:12" s="53" customFormat="1" ht="23.25" customHeight="1" x14ac:dyDescent="0.3">
      <c r="A267" s="87"/>
      <c r="B267" s="98" t="s">
        <v>253</v>
      </c>
      <c r="C267" s="91"/>
      <c r="D267" s="87"/>
      <c r="E267" s="89"/>
      <c r="F267" s="90"/>
      <c r="G267" s="90"/>
      <c r="H267" s="68"/>
      <c r="J267" s="84"/>
    </row>
    <row r="268" spans="1:12" s="53" customFormat="1" ht="23.25" customHeight="1" x14ac:dyDescent="0.3">
      <c r="A268" s="24">
        <v>220</v>
      </c>
      <c r="B268" s="61" t="s">
        <v>145</v>
      </c>
      <c r="C268" s="69" t="s">
        <v>146</v>
      </c>
      <c r="D268" s="63" t="s">
        <v>29</v>
      </c>
      <c r="E268" s="64">
        <v>1</v>
      </c>
      <c r="F268" s="55">
        <f t="shared" si="5"/>
        <v>50739.56</v>
      </c>
      <c r="G268" s="55">
        <v>50739.56</v>
      </c>
      <c r="H268" s="68"/>
      <c r="K268" s="84"/>
      <c r="L268" s="84"/>
    </row>
    <row r="269" spans="1:12" s="53" customFormat="1" ht="23.25" customHeight="1" x14ac:dyDescent="0.3">
      <c r="A269" s="24">
        <v>221</v>
      </c>
      <c r="B269" s="61" t="s">
        <v>147</v>
      </c>
      <c r="C269" s="68" t="s">
        <v>148</v>
      </c>
      <c r="D269" s="63" t="s">
        <v>29</v>
      </c>
      <c r="E269" s="64">
        <v>1</v>
      </c>
      <c r="F269" s="55">
        <f t="shared" si="5"/>
        <v>1407.75</v>
      </c>
      <c r="G269" s="55">
        <v>1407.75</v>
      </c>
      <c r="H269" s="68"/>
      <c r="K269" s="84"/>
      <c r="L269" s="84"/>
    </row>
    <row r="270" spans="1:12" s="53" customFormat="1" ht="23.25" customHeight="1" x14ac:dyDescent="0.3">
      <c r="A270" s="24">
        <v>222</v>
      </c>
      <c r="B270" s="61" t="s">
        <v>149</v>
      </c>
      <c r="C270" s="68" t="s">
        <v>150</v>
      </c>
      <c r="D270" s="63" t="s">
        <v>29</v>
      </c>
      <c r="E270" s="64">
        <v>1</v>
      </c>
      <c r="F270" s="55">
        <f t="shared" si="5"/>
        <v>1106.02</v>
      </c>
      <c r="G270" s="55">
        <v>1106.02</v>
      </c>
      <c r="H270" s="68"/>
      <c r="K270" s="84"/>
      <c r="L270" s="84"/>
    </row>
    <row r="271" spans="1:12" s="53" customFormat="1" ht="23.25" customHeight="1" x14ac:dyDescent="0.3">
      <c r="A271" s="24">
        <v>223</v>
      </c>
      <c r="B271" s="61" t="s">
        <v>151</v>
      </c>
      <c r="C271" s="68" t="s">
        <v>154</v>
      </c>
      <c r="D271" s="63" t="s">
        <v>29</v>
      </c>
      <c r="E271" s="64">
        <v>3</v>
      </c>
      <c r="F271" s="55">
        <f t="shared" si="5"/>
        <v>2418.85</v>
      </c>
      <c r="G271" s="55">
        <v>7256.55</v>
      </c>
      <c r="H271" s="68"/>
      <c r="K271" s="84"/>
      <c r="L271" s="84"/>
    </row>
    <row r="272" spans="1:12" s="53" customFormat="1" ht="23.25" customHeight="1" x14ac:dyDescent="0.3">
      <c r="A272" s="24">
        <v>224</v>
      </c>
      <c r="B272" s="61" t="s">
        <v>153</v>
      </c>
      <c r="C272" s="69" t="s">
        <v>413</v>
      </c>
      <c r="D272" s="63" t="s">
        <v>29</v>
      </c>
      <c r="E272" s="64">
        <v>3</v>
      </c>
      <c r="F272" s="55">
        <f t="shared" si="5"/>
        <v>601.1</v>
      </c>
      <c r="G272" s="55">
        <v>1803.3</v>
      </c>
      <c r="H272" s="68"/>
      <c r="K272" s="84"/>
      <c r="L272" s="84"/>
    </row>
    <row r="273" spans="1:12" s="53" customFormat="1" ht="23.25" customHeight="1" x14ac:dyDescent="0.3">
      <c r="A273" s="24">
        <v>225</v>
      </c>
      <c r="B273" s="61" t="s">
        <v>155</v>
      </c>
      <c r="C273" s="68" t="s">
        <v>156</v>
      </c>
      <c r="D273" s="63" t="s">
        <v>29</v>
      </c>
      <c r="E273" s="64">
        <v>1</v>
      </c>
      <c r="F273" s="55">
        <f t="shared" si="5"/>
        <v>9321.5400000000009</v>
      </c>
      <c r="G273" s="55">
        <v>9321.5400000000009</v>
      </c>
      <c r="H273" s="68"/>
      <c r="K273" s="84"/>
      <c r="L273" s="84"/>
    </row>
    <row r="274" spans="1:12" s="53" customFormat="1" ht="23.25" customHeight="1" x14ac:dyDescent="0.3">
      <c r="A274" s="24">
        <v>226</v>
      </c>
      <c r="B274" s="61" t="s">
        <v>151</v>
      </c>
      <c r="C274" s="68" t="s">
        <v>161</v>
      </c>
      <c r="D274" s="63" t="s">
        <v>29</v>
      </c>
      <c r="E274" s="64">
        <v>1</v>
      </c>
      <c r="F274" s="55">
        <f t="shared" si="5"/>
        <v>3157.74</v>
      </c>
      <c r="G274" s="55">
        <v>3157.74</v>
      </c>
      <c r="H274" s="68"/>
      <c r="K274" s="84"/>
      <c r="L274" s="84"/>
    </row>
    <row r="275" spans="1:12" s="53" customFormat="1" ht="23.25" customHeight="1" x14ac:dyDescent="0.3">
      <c r="A275" s="24">
        <v>227</v>
      </c>
      <c r="B275" s="61" t="s">
        <v>157</v>
      </c>
      <c r="C275" s="70" t="s">
        <v>158</v>
      </c>
      <c r="D275" s="63" t="s">
        <v>29</v>
      </c>
      <c r="E275" s="64">
        <v>1</v>
      </c>
      <c r="F275" s="55">
        <f t="shared" si="5"/>
        <v>5120.6099999999997</v>
      </c>
      <c r="G275" s="55">
        <v>5120.6099999999997</v>
      </c>
      <c r="H275" s="68"/>
      <c r="K275" s="84"/>
      <c r="L275" s="84"/>
    </row>
    <row r="276" spans="1:12" s="53" customFormat="1" ht="23.25" customHeight="1" x14ac:dyDescent="0.3">
      <c r="A276" s="24">
        <v>228</v>
      </c>
      <c r="B276" s="61" t="s">
        <v>159</v>
      </c>
      <c r="C276" s="61" t="s">
        <v>160</v>
      </c>
      <c r="D276" s="71" t="s">
        <v>29</v>
      </c>
      <c r="E276" s="64">
        <v>3</v>
      </c>
      <c r="F276" s="55">
        <f t="shared" si="5"/>
        <v>470.43</v>
      </c>
      <c r="G276" s="55">
        <v>1411.29</v>
      </c>
      <c r="H276" s="68"/>
      <c r="K276" s="84"/>
      <c r="L276" s="84"/>
    </row>
    <row r="277" spans="1:12" s="53" customFormat="1" ht="23.25" customHeight="1" x14ac:dyDescent="0.3">
      <c r="A277" s="24">
        <v>229</v>
      </c>
      <c r="B277" s="59" t="s">
        <v>162</v>
      </c>
      <c r="C277" s="69" t="s">
        <v>422</v>
      </c>
      <c r="D277" s="63" t="s">
        <v>29</v>
      </c>
      <c r="E277" s="73">
        <v>1</v>
      </c>
      <c r="F277" s="55">
        <f t="shared" si="5"/>
        <v>782.79</v>
      </c>
      <c r="G277" s="55">
        <v>782.79</v>
      </c>
      <c r="H277" s="68"/>
      <c r="K277" s="84"/>
      <c r="L277" s="84"/>
    </row>
    <row r="278" spans="1:12" s="53" customFormat="1" ht="23.25" customHeight="1" x14ac:dyDescent="0.3">
      <c r="A278" s="24">
        <v>230</v>
      </c>
      <c r="B278" s="59" t="s">
        <v>162</v>
      </c>
      <c r="C278" s="69" t="s">
        <v>423</v>
      </c>
      <c r="D278" s="63" t="s">
        <v>29</v>
      </c>
      <c r="E278" s="73">
        <v>1</v>
      </c>
      <c r="F278" s="55">
        <f t="shared" si="5"/>
        <v>782.79</v>
      </c>
      <c r="G278" s="55">
        <v>782.79</v>
      </c>
      <c r="H278" s="68"/>
      <c r="K278" s="84"/>
      <c r="L278" s="84"/>
    </row>
    <row r="279" spans="1:12" s="53" customFormat="1" ht="23.25" customHeight="1" x14ac:dyDescent="0.3">
      <c r="A279" s="24">
        <v>231</v>
      </c>
      <c r="B279" s="58" t="s">
        <v>163</v>
      </c>
      <c r="C279" s="24"/>
      <c r="D279" s="73" t="s">
        <v>7</v>
      </c>
      <c r="E279" s="73">
        <v>1</v>
      </c>
      <c r="F279" s="55">
        <f t="shared" si="5"/>
        <v>794.5</v>
      </c>
      <c r="G279" s="55">
        <v>794.5</v>
      </c>
      <c r="H279" s="68"/>
      <c r="K279" s="84"/>
      <c r="L279" s="84"/>
    </row>
    <row r="280" spans="1:12" s="53" customFormat="1" ht="23.25" customHeight="1" x14ac:dyDescent="0.3">
      <c r="A280" s="87"/>
      <c r="B280" s="88" t="s">
        <v>254</v>
      </c>
      <c r="C280" s="87"/>
      <c r="D280" s="87"/>
      <c r="E280" s="89"/>
      <c r="F280" s="90"/>
      <c r="G280" s="90"/>
      <c r="H280" s="68"/>
      <c r="J280" s="84"/>
    </row>
    <row r="281" spans="1:12" s="53" customFormat="1" ht="23.25" customHeight="1" x14ac:dyDescent="0.3">
      <c r="A281" s="24">
        <v>232</v>
      </c>
      <c r="B281" s="61" t="s">
        <v>255</v>
      </c>
      <c r="C281" s="24"/>
      <c r="D281" s="76" t="s">
        <v>29</v>
      </c>
      <c r="E281" s="76">
        <v>2</v>
      </c>
      <c r="F281" s="55">
        <f t="shared" si="5"/>
        <v>2808.67</v>
      </c>
      <c r="G281" s="55">
        <v>5617.34</v>
      </c>
      <c r="H281" s="68"/>
      <c r="K281" s="84"/>
      <c r="L281" s="84"/>
    </row>
    <row r="282" spans="1:12" s="53" customFormat="1" ht="23.25" customHeight="1" x14ac:dyDescent="0.3">
      <c r="A282" s="24">
        <v>233</v>
      </c>
      <c r="B282" s="61" t="s">
        <v>256</v>
      </c>
      <c r="C282" s="24"/>
      <c r="D282" s="76" t="s">
        <v>29</v>
      </c>
      <c r="E282" s="76">
        <v>2</v>
      </c>
      <c r="F282" s="55">
        <f t="shared" si="5"/>
        <v>754.46</v>
      </c>
      <c r="G282" s="55">
        <v>1508.92</v>
      </c>
      <c r="H282" s="68"/>
      <c r="K282" s="84"/>
      <c r="L282" s="84"/>
    </row>
    <row r="283" spans="1:12" s="53" customFormat="1" ht="23.25" customHeight="1" x14ac:dyDescent="0.3">
      <c r="A283" s="24">
        <v>234</v>
      </c>
      <c r="B283" s="61" t="s">
        <v>167</v>
      </c>
      <c r="C283" s="24"/>
      <c r="D283" s="76" t="s">
        <v>29</v>
      </c>
      <c r="E283" s="76">
        <v>2</v>
      </c>
      <c r="F283" s="55">
        <f t="shared" si="5"/>
        <v>98.93</v>
      </c>
      <c r="G283" s="55">
        <v>197.86</v>
      </c>
      <c r="H283" s="68"/>
      <c r="K283" s="84"/>
      <c r="L283" s="84"/>
    </row>
    <row r="284" spans="1:12" s="53" customFormat="1" ht="23.25" customHeight="1" x14ac:dyDescent="0.3">
      <c r="A284" s="24">
        <v>235</v>
      </c>
      <c r="B284" s="61" t="s">
        <v>257</v>
      </c>
      <c r="C284" s="24"/>
      <c r="D284" s="76" t="s">
        <v>29</v>
      </c>
      <c r="E284" s="76">
        <v>2</v>
      </c>
      <c r="F284" s="55">
        <f t="shared" si="5"/>
        <v>118.69</v>
      </c>
      <c r="G284" s="55">
        <v>237.38</v>
      </c>
      <c r="H284" s="68"/>
      <c r="K284" s="84"/>
      <c r="L284" s="84"/>
    </row>
    <row r="285" spans="1:12" s="53" customFormat="1" ht="23.25" customHeight="1" x14ac:dyDescent="0.3">
      <c r="A285" s="24">
        <v>236</v>
      </c>
      <c r="B285" s="61" t="s">
        <v>168</v>
      </c>
      <c r="C285" s="62" t="s">
        <v>169</v>
      </c>
      <c r="D285" s="63" t="s">
        <v>29</v>
      </c>
      <c r="E285" s="64">
        <v>1</v>
      </c>
      <c r="F285" s="55">
        <f t="shared" si="5"/>
        <v>11977.11</v>
      </c>
      <c r="G285" s="55">
        <v>11977.11</v>
      </c>
      <c r="H285" s="68"/>
      <c r="K285" s="84"/>
      <c r="L285" s="84"/>
    </row>
    <row r="286" spans="1:12" s="53" customFormat="1" ht="23.25" customHeight="1" x14ac:dyDescent="0.3">
      <c r="A286" s="24">
        <v>237</v>
      </c>
      <c r="B286" s="61" t="s">
        <v>170</v>
      </c>
      <c r="C286" s="62" t="s">
        <v>171</v>
      </c>
      <c r="D286" s="63" t="s">
        <v>29</v>
      </c>
      <c r="E286" s="64">
        <v>1</v>
      </c>
      <c r="F286" s="55">
        <f t="shared" si="5"/>
        <v>378.37</v>
      </c>
      <c r="G286" s="55">
        <v>378.37</v>
      </c>
      <c r="H286" s="68"/>
      <c r="K286" s="84"/>
      <c r="L286" s="84"/>
    </row>
    <row r="287" spans="1:12" s="53" customFormat="1" ht="23.25" customHeight="1" x14ac:dyDescent="0.3">
      <c r="A287" s="24">
        <v>238</v>
      </c>
      <c r="B287" s="61" t="s">
        <v>172</v>
      </c>
      <c r="C287" s="62" t="s">
        <v>173</v>
      </c>
      <c r="D287" s="63" t="s">
        <v>29</v>
      </c>
      <c r="E287" s="64">
        <v>2</v>
      </c>
      <c r="F287" s="55">
        <f t="shared" si="5"/>
        <v>4526.21</v>
      </c>
      <c r="G287" s="55">
        <v>9052.42</v>
      </c>
      <c r="H287" s="68"/>
      <c r="K287" s="84"/>
      <c r="L287" s="84"/>
    </row>
    <row r="288" spans="1:12" s="53" customFormat="1" ht="23.25" customHeight="1" x14ac:dyDescent="0.3">
      <c r="A288" s="24">
        <v>239</v>
      </c>
      <c r="B288" s="61" t="s">
        <v>258</v>
      </c>
      <c r="C288" s="62" t="s">
        <v>259</v>
      </c>
      <c r="D288" s="63" t="s">
        <v>29</v>
      </c>
      <c r="E288" s="64">
        <v>2</v>
      </c>
      <c r="F288" s="55">
        <f t="shared" si="5"/>
        <v>1246.73</v>
      </c>
      <c r="G288" s="55">
        <v>2493.46</v>
      </c>
      <c r="H288" s="68"/>
      <c r="K288" s="84"/>
      <c r="L288" s="84"/>
    </row>
    <row r="289" spans="1:12" s="53" customFormat="1" ht="23.25" customHeight="1" x14ac:dyDescent="0.3">
      <c r="A289" s="24">
        <v>240</v>
      </c>
      <c r="B289" s="61" t="s">
        <v>260</v>
      </c>
      <c r="C289" s="62" t="s">
        <v>416</v>
      </c>
      <c r="D289" s="63" t="s">
        <v>34</v>
      </c>
      <c r="E289" s="64">
        <v>1</v>
      </c>
      <c r="F289" s="55">
        <f t="shared" si="5"/>
        <v>5051.55</v>
      </c>
      <c r="G289" s="55">
        <v>5051.55</v>
      </c>
      <c r="H289" s="68"/>
      <c r="K289" s="84"/>
      <c r="L289" s="84"/>
    </row>
    <row r="290" spans="1:12" s="53" customFormat="1" ht="23.25" customHeight="1" x14ac:dyDescent="0.3">
      <c r="A290" s="87"/>
      <c r="B290" s="88" t="s">
        <v>177</v>
      </c>
      <c r="C290" s="91"/>
      <c r="D290" s="87"/>
      <c r="E290" s="92"/>
      <c r="F290" s="90"/>
      <c r="G290" s="90"/>
      <c r="H290" s="68"/>
      <c r="J290" s="84"/>
    </row>
    <row r="291" spans="1:12" s="53" customFormat="1" ht="23.25" customHeight="1" x14ac:dyDescent="0.3">
      <c r="A291" s="24">
        <v>241</v>
      </c>
      <c r="B291" s="59" t="s">
        <v>178</v>
      </c>
      <c r="C291" s="59" t="s">
        <v>179</v>
      </c>
      <c r="D291" s="71" t="s">
        <v>29</v>
      </c>
      <c r="E291" s="72">
        <v>1</v>
      </c>
      <c r="F291" s="55">
        <f t="shared" si="5"/>
        <v>5434.94</v>
      </c>
      <c r="G291" s="55">
        <v>5434.94</v>
      </c>
      <c r="H291" s="68"/>
      <c r="K291" s="84"/>
      <c r="L291" s="84"/>
    </row>
    <row r="292" spans="1:12" s="53" customFormat="1" ht="23.25" customHeight="1" x14ac:dyDescent="0.3">
      <c r="A292" s="24">
        <v>242</v>
      </c>
      <c r="B292" s="59" t="s">
        <v>180</v>
      </c>
      <c r="C292" s="59" t="s">
        <v>181</v>
      </c>
      <c r="D292" s="71" t="s">
        <v>29</v>
      </c>
      <c r="E292" s="72">
        <v>1</v>
      </c>
      <c r="F292" s="55">
        <f t="shared" si="5"/>
        <v>145.4</v>
      </c>
      <c r="G292" s="55">
        <v>145.4</v>
      </c>
      <c r="H292" s="68"/>
      <c r="K292" s="84"/>
      <c r="L292" s="84"/>
    </row>
    <row r="293" spans="1:12" s="53" customFormat="1" ht="23.25" customHeight="1" x14ac:dyDescent="0.3">
      <c r="A293" s="24">
        <v>243</v>
      </c>
      <c r="B293" s="59" t="s">
        <v>182</v>
      </c>
      <c r="C293" s="59" t="s">
        <v>183</v>
      </c>
      <c r="D293" s="71" t="s">
        <v>29</v>
      </c>
      <c r="E293" s="72">
        <v>1</v>
      </c>
      <c r="F293" s="55">
        <f t="shared" si="5"/>
        <v>256.56</v>
      </c>
      <c r="G293" s="55">
        <v>256.56</v>
      </c>
      <c r="H293" s="68"/>
      <c r="K293" s="84"/>
      <c r="L293" s="84"/>
    </row>
    <row r="294" spans="1:12" s="53" customFormat="1" ht="23.25" customHeight="1" x14ac:dyDescent="0.3">
      <c r="A294" s="24">
        <v>244</v>
      </c>
      <c r="B294" s="59" t="s">
        <v>184</v>
      </c>
      <c r="C294" s="59" t="s">
        <v>185</v>
      </c>
      <c r="D294" s="71" t="s">
        <v>29</v>
      </c>
      <c r="E294" s="72">
        <v>3</v>
      </c>
      <c r="F294" s="55">
        <f t="shared" si="5"/>
        <v>1710.44</v>
      </c>
      <c r="G294" s="55">
        <v>5131.32</v>
      </c>
      <c r="H294" s="68"/>
      <c r="K294" s="84"/>
      <c r="L294" s="84"/>
    </row>
    <row r="295" spans="1:12" s="53" customFormat="1" ht="23.25" customHeight="1" x14ac:dyDescent="0.3">
      <c r="A295" s="24">
        <v>245</v>
      </c>
      <c r="B295" s="59" t="s">
        <v>186</v>
      </c>
      <c r="C295" s="59" t="s">
        <v>187</v>
      </c>
      <c r="D295" s="71" t="s">
        <v>29</v>
      </c>
      <c r="E295" s="72">
        <v>4</v>
      </c>
      <c r="F295" s="55">
        <f t="shared" si="5"/>
        <v>3566.28</v>
      </c>
      <c r="G295" s="55">
        <v>14265.12</v>
      </c>
      <c r="H295" s="68"/>
      <c r="K295" s="84"/>
      <c r="L295" s="84"/>
    </row>
    <row r="296" spans="1:12" s="53" customFormat="1" ht="23.25" customHeight="1" x14ac:dyDescent="0.3">
      <c r="A296" s="24">
        <v>246</v>
      </c>
      <c r="B296" s="59" t="s">
        <v>188</v>
      </c>
      <c r="C296" s="59" t="s">
        <v>189</v>
      </c>
      <c r="D296" s="71" t="s">
        <v>29</v>
      </c>
      <c r="E296" s="72">
        <v>8</v>
      </c>
      <c r="F296" s="55">
        <f t="shared" si="5"/>
        <v>102.62</v>
      </c>
      <c r="G296" s="55">
        <v>820.96</v>
      </c>
      <c r="H296" s="68"/>
      <c r="K296" s="84"/>
      <c r="L296" s="84"/>
    </row>
    <row r="297" spans="1:12" s="53" customFormat="1" ht="23.25" customHeight="1" x14ac:dyDescent="0.3">
      <c r="A297" s="24">
        <v>247</v>
      </c>
      <c r="B297" s="59" t="s">
        <v>190</v>
      </c>
      <c r="C297" s="59" t="s">
        <v>191</v>
      </c>
      <c r="D297" s="71" t="s">
        <v>29</v>
      </c>
      <c r="E297" s="72">
        <v>2</v>
      </c>
      <c r="F297" s="55">
        <f t="shared" si="5"/>
        <v>3566.28</v>
      </c>
      <c r="G297" s="55">
        <v>7132.56</v>
      </c>
      <c r="H297" s="68"/>
      <c r="K297" s="84"/>
      <c r="L297" s="84"/>
    </row>
    <row r="298" spans="1:12" s="53" customFormat="1" ht="23.25" customHeight="1" x14ac:dyDescent="0.3">
      <c r="A298" s="24">
        <v>248</v>
      </c>
      <c r="B298" s="59" t="s">
        <v>261</v>
      </c>
      <c r="C298" s="59" t="s">
        <v>194</v>
      </c>
      <c r="D298" s="71" t="s">
        <v>29</v>
      </c>
      <c r="E298" s="72">
        <v>2</v>
      </c>
      <c r="F298" s="55">
        <f t="shared" si="5"/>
        <v>200.98</v>
      </c>
      <c r="G298" s="55">
        <v>401.96</v>
      </c>
      <c r="H298" s="68"/>
      <c r="K298" s="84"/>
      <c r="L298" s="84"/>
    </row>
    <row r="299" spans="1:12" s="53" customFormat="1" ht="23.25" customHeight="1" x14ac:dyDescent="0.3">
      <c r="A299" s="24">
        <v>249</v>
      </c>
      <c r="B299" s="59" t="s">
        <v>193</v>
      </c>
      <c r="C299" s="59" t="s">
        <v>196</v>
      </c>
      <c r="D299" s="71" t="s">
        <v>29</v>
      </c>
      <c r="E299" s="72">
        <v>1</v>
      </c>
      <c r="F299" s="55">
        <f t="shared" si="5"/>
        <v>1203.73</v>
      </c>
      <c r="G299" s="55">
        <v>1203.73</v>
      </c>
      <c r="H299" s="68"/>
      <c r="K299" s="84"/>
      <c r="L299" s="84"/>
    </row>
    <row r="300" spans="1:12" s="53" customFormat="1" ht="23.25" customHeight="1" x14ac:dyDescent="0.3">
      <c r="A300" s="24">
        <v>250</v>
      </c>
      <c r="B300" s="59" t="s">
        <v>195</v>
      </c>
      <c r="C300" s="59" t="s">
        <v>198</v>
      </c>
      <c r="D300" s="71" t="s">
        <v>29</v>
      </c>
      <c r="E300" s="72">
        <v>6</v>
      </c>
      <c r="F300" s="55">
        <f t="shared" si="5"/>
        <v>536.66</v>
      </c>
      <c r="G300" s="55">
        <v>3219.96</v>
      </c>
      <c r="H300" s="68"/>
      <c r="K300" s="84"/>
      <c r="L300" s="84"/>
    </row>
    <row r="301" spans="1:12" s="53" customFormat="1" ht="23.25" customHeight="1" x14ac:dyDescent="0.3">
      <c r="A301" s="24">
        <v>251</v>
      </c>
      <c r="B301" s="59" t="s">
        <v>197</v>
      </c>
      <c r="C301" s="59" t="s">
        <v>200</v>
      </c>
      <c r="D301" s="71" t="s">
        <v>29</v>
      </c>
      <c r="E301" s="72">
        <v>4</v>
      </c>
      <c r="F301" s="55">
        <f t="shared" si="5"/>
        <v>623.03</v>
      </c>
      <c r="G301" s="55">
        <v>2492.12</v>
      </c>
      <c r="H301" s="68"/>
      <c r="K301" s="84"/>
      <c r="L301" s="84"/>
    </row>
    <row r="302" spans="1:12" s="53" customFormat="1" ht="23.25" customHeight="1" x14ac:dyDescent="0.3">
      <c r="A302" s="24">
        <v>252</v>
      </c>
      <c r="B302" s="59" t="s">
        <v>199</v>
      </c>
      <c r="C302" s="61" t="s">
        <v>202</v>
      </c>
      <c r="D302" s="71" t="s">
        <v>29</v>
      </c>
      <c r="E302" s="72">
        <v>10</v>
      </c>
      <c r="F302" s="55">
        <f t="shared" si="5"/>
        <v>148.81</v>
      </c>
      <c r="G302" s="55">
        <v>1488.1</v>
      </c>
      <c r="H302" s="68"/>
      <c r="K302" s="84"/>
      <c r="L302" s="84"/>
    </row>
    <row r="303" spans="1:12" s="53" customFormat="1" ht="23.25" customHeight="1" x14ac:dyDescent="0.3">
      <c r="A303" s="24">
        <v>253</v>
      </c>
      <c r="B303" s="61" t="s">
        <v>201</v>
      </c>
      <c r="C303" s="61" t="s">
        <v>160</v>
      </c>
      <c r="D303" s="71" t="s">
        <v>29</v>
      </c>
      <c r="E303" s="72">
        <v>1</v>
      </c>
      <c r="F303" s="55">
        <f t="shared" si="5"/>
        <v>5111.55</v>
      </c>
      <c r="G303" s="55">
        <v>5111.55</v>
      </c>
      <c r="H303" s="68"/>
      <c r="K303" s="84"/>
      <c r="L303" s="84"/>
    </row>
    <row r="304" spans="1:12" s="53" customFormat="1" ht="23.25" customHeight="1" x14ac:dyDescent="0.3">
      <c r="A304" s="24">
        <v>254</v>
      </c>
      <c r="B304" s="58" t="s">
        <v>205</v>
      </c>
      <c r="C304" s="69" t="s">
        <v>417</v>
      </c>
      <c r="D304" s="71" t="s">
        <v>29</v>
      </c>
      <c r="E304" s="72">
        <v>3</v>
      </c>
      <c r="F304" s="55">
        <f t="shared" si="5"/>
        <v>43.64</v>
      </c>
      <c r="G304" s="55">
        <v>130.91999999999999</v>
      </c>
      <c r="H304" s="68"/>
      <c r="K304" s="84"/>
      <c r="L304" s="84"/>
    </row>
    <row r="305" spans="1:12" s="53" customFormat="1" ht="23.25" customHeight="1" x14ac:dyDescent="0.3">
      <c r="A305" s="24">
        <v>255</v>
      </c>
      <c r="B305" s="58" t="s">
        <v>205</v>
      </c>
      <c r="C305" s="69" t="s">
        <v>418</v>
      </c>
      <c r="D305" s="71" t="s">
        <v>29</v>
      </c>
      <c r="E305" s="72">
        <v>5</v>
      </c>
      <c r="F305" s="55">
        <f t="shared" si="5"/>
        <v>56.49</v>
      </c>
      <c r="G305" s="55">
        <v>282.45</v>
      </c>
      <c r="H305" s="68"/>
      <c r="K305" s="84"/>
      <c r="L305" s="84"/>
    </row>
    <row r="306" spans="1:12" s="53" customFormat="1" ht="23.25" customHeight="1" x14ac:dyDescent="0.3">
      <c r="A306" s="24">
        <v>256</v>
      </c>
      <c r="B306" s="58" t="s">
        <v>205</v>
      </c>
      <c r="C306" s="69" t="s">
        <v>419</v>
      </c>
      <c r="D306" s="71" t="s">
        <v>29</v>
      </c>
      <c r="E306" s="72">
        <v>2</v>
      </c>
      <c r="F306" s="55">
        <f t="shared" si="5"/>
        <v>88.8</v>
      </c>
      <c r="G306" s="55">
        <v>177.6</v>
      </c>
      <c r="H306" s="68"/>
      <c r="K306" s="84"/>
      <c r="L306" s="84"/>
    </row>
    <row r="307" spans="1:12" s="53" customFormat="1" ht="23.25" customHeight="1" x14ac:dyDescent="0.3">
      <c r="A307" s="87"/>
      <c r="B307" s="88" t="s">
        <v>206</v>
      </c>
      <c r="C307" s="91"/>
      <c r="D307" s="87"/>
      <c r="E307" s="92"/>
      <c r="F307" s="90"/>
      <c r="G307" s="90"/>
      <c r="H307" s="68"/>
      <c r="J307" s="84"/>
    </row>
    <row r="308" spans="1:12" s="53" customFormat="1" ht="23.25" customHeight="1" x14ac:dyDescent="0.3">
      <c r="A308" s="24">
        <v>257</v>
      </c>
      <c r="B308" s="61" t="s">
        <v>207</v>
      </c>
      <c r="C308" s="62" t="s">
        <v>208</v>
      </c>
      <c r="D308" s="63" t="s">
        <v>34</v>
      </c>
      <c r="E308" s="64">
        <v>1</v>
      </c>
      <c r="F308" s="55">
        <f t="shared" si="5"/>
        <v>935.02</v>
      </c>
      <c r="G308" s="55">
        <v>935.02</v>
      </c>
      <c r="H308" s="68"/>
      <c r="K308" s="84"/>
      <c r="L308" s="84"/>
    </row>
    <row r="309" spans="1:12" s="53" customFormat="1" ht="23.25" customHeight="1" x14ac:dyDescent="0.3">
      <c r="A309" s="24">
        <v>258</v>
      </c>
      <c r="B309" s="61" t="s">
        <v>209</v>
      </c>
      <c r="C309" s="62" t="s">
        <v>210</v>
      </c>
      <c r="D309" s="63" t="s">
        <v>34</v>
      </c>
      <c r="E309" s="64">
        <v>1</v>
      </c>
      <c r="F309" s="55">
        <f t="shared" si="5"/>
        <v>1490.66</v>
      </c>
      <c r="G309" s="55">
        <v>1490.66</v>
      </c>
      <c r="H309" s="68"/>
      <c r="K309" s="84"/>
      <c r="L309" s="84"/>
    </row>
    <row r="310" spans="1:12" s="53" customFormat="1" ht="23.25" customHeight="1" x14ac:dyDescent="0.3">
      <c r="A310" s="24">
        <v>259</v>
      </c>
      <c r="B310" s="61" t="s">
        <v>211</v>
      </c>
      <c r="C310" s="62" t="s">
        <v>212</v>
      </c>
      <c r="D310" s="63" t="s">
        <v>34</v>
      </c>
      <c r="E310" s="64">
        <v>1</v>
      </c>
      <c r="F310" s="55">
        <f t="shared" si="5"/>
        <v>889.02</v>
      </c>
      <c r="G310" s="55">
        <v>889.02</v>
      </c>
      <c r="H310" s="68"/>
      <c r="K310" s="84"/>
      <c r="L310" s="84"/>
    </row>
    <row r="311" spans="1:12" s="53" customFormat="1" ht="23.25" customHeight="1" x14ac:dyDescent="0.3">
      <c r="A311" s="24">
        <v>260</v>
      </c>
      <c r="B311" s="61" t="s">
        <v>213</v>
      </c>
      <c r="C311" s="62" t="s">
        <v>214</v>
      </c>
      <c r="D311" s="63" t="s">
        <v>34</v>
      </c>
      <c r="E311" s="64">
        <v>8</v>
      </c>
      <c r="F311" s="55">
        <f t="shared" si="5"/>
        <v>1080.6300000000001</v>
      </c>
      <c r="G311" s="55">
        <v>8645.0400000000009</v>
      </c>
      <c r="H311" s="68"/>
      <c r="K311" s="84"/>
      <c r="L311" s="84"/>
    </row>
    <row r="312" spans="1:12" s="53" customFormat="1" ht="23.25" customHeight="1" x14ac:dyDescent="0.3">
      <c r="A312" s="24">
        <v>261</v>
      </c>
      <c r="B312" s="61" t="s">
        <v>215</v>
      </c>
      <c r="C312" s="62" t="s">
        <v>216</v>
      </c>
      <c r="D312" s="63" t="s">
        <v>34</v>
      </c>
      <c r="E312" s="64">
        <v>8</v>
      </c>
      <c r="F312" s="55">
        <f t="shared" si="5"/>
        <v>241.41</v>
      </c>
      <c r="G312" s="55">
        <v>1931.28</v>
      </c>
      <c r="H312" s="68"/>
      <c r="K312" s="84"/>
      <c r="L312" s="84"/>
    </row>
    <row r="313" spans="1:12" s="53" customFormat="1" ht="23.25" customHeight="1" x14ac:dyDescent="0.3">
      <c r="A313" s="24">
        <v>262</v>
      </c>
      <c r="B313" s="61" t="s">
        <v>217</v>
      </c>
      <c r="C313" s="62" t="s">
        <v>218</v>
      </c>
      <c r="D313" s="63" t="s">
        <v>34</v>
      </c>
      <c r="E313" s="64">
        <v>1</v>
      </c>
      <c r="F313" s="55">
        <f t="shared" si="5"/>
        <v>1095.97</v>
      </c>
      <c r="G313" s="55">
        <v>1095.97</v>
      </c>
      <c r="H313" s="68"/>
      <c r="K313" s="84"/>
      <c r="L313" s="84"/>
    </row>
    <row r="314" spans="1:12" s="53" customFormat="1" ht="23.25" customHeight="1" x14ac:dyDescent="0.3">
      <c r="A314" s="24">
        <v>263</v>
      </c>
      <c r="B314" s="61" t="s">
        <v>219</v>
      </c>
      <c r="C314" s="77" t="s">
        <v>220</v>
      </c>
      <c r="D314" s="63" t="s">
        <v>34</v>
      </c>
      <c r="E314" s="64">
        <v>9</v>
      </c>
      <c r="F314" s="55">
        <f t="shared" si="5"/>
        <v>110.7</v>
      </c>
      <c r="G314" s="55">
        <v>996.3</v>
      </c>
      <c r="H314" s="68"/>
      <c r="K314" s="84"/>
      <c r="L314" s="84"/>
    </row>
    <row r="315" spans="1:12" s="53" customFormat="1" ht="23.25" customHeight="1" x14ac:dyDescent="0.3">
      <c r="A315" s="24">
        <v>264</v>
      </c>
      <c r="B315" s="61" t="s">
        <v>221</v>
      </c>
      <c r="C315" s="62" t="s">
        <v>222</v>
      </c>
      <c r="D315" s="63" t="s">
        <v>34</v>
      </c>
      <c r="E315" s="64">
        <v>9</v>
      </c>
      <c r="F315" s="55">
        <f t="shared" si="5"/>
        <v>34.07</v>
      </c>
      <c r="G315" s="55">
        <v>306.63</v>
      </c>
      <c r="H315" s="68"/>
      <c r="K315" s="84"/>
      <c r="L315" s="84"/>
    </row>
    <row r="316" spans="1:12" s="53" customFormat="1" ht="23.25" customHeight="1" x14ac:dyDescent="0.3">
      <c r="A316" s="87"/>
      <c r="B316" s="88" t="s">
        <v>262</v>
      </c>
      <c r="C316" s="91"/>
      <c r="D316" s="87"/>
      <c r="E316" s="92"/>
      <c r="F316" s="90"/>
      <c r="G316" s="90"/>
      <c r="H316" s="68"/>
      <c r="J316" s="84"/>
    </row>
    <row r="317" spans="1:12" s="53" customFormat="1" ht="23.25" customHeight="1" x14ac:dyDescent="0.3">
      <c r="A317" s="24">
        <v>265</v>
      </c>
      <c r="B317" s="59" t="s">
        <v>224</v>
      </c>
      <c r="C317" s="59" t="s">
        <v>225</v>
      </c>
      <c r="D317" s="73" t="s">
        <v>34</v>
      </c>
      <c r="E317" s="73">
        <v>2</v>
      </c>
      <c r="F317" s="55">
        <f t="shared" si="5"/>
        <v>1933.14</v>
      </c>
      <c r="G317" s="55">
        <v>3866.28</v>
      </c>
      <c r="H317" s="68"/>
      <c r="K317" s="84"/>
      <c r="L317" s="84"/>
    </row>
    <row r="318" spans="1:12" s="53" customFormat="1" ht="23.25" customHeight="1" x14ac:dyDescent="0.3">
      <c r="A318" s="24">
        <v>266</v>
      </c>
      <c r="B318" s="59" t="s">
        <v>226</v>
      </c>
      <c r="C318" s="59" t="s">
        <v>227</v>
      </c>
      <c r="D318" s="73" t="s">
        <v>34</v>
      </c>
      <c r="E318" s="73">
        <v>2</v>
      </c>
      <c r="F318" s="55">
        <f t="shared" si="5"/>
        <v>715.99</v>
      </c>
      <c r="G318" s="55">
        <v>1431.98</v>
      </c>
      <c r="H318" s="68"/>
      <c r="K318" s="84"/>
      <c r="L318" s="84"/>
    </row>
    <row r="319" spans="1:12" s="53" customFormat="1" ht="23.25" customHeight="1" x14ac:dyDescent="0.3">
      <c r="A319" s="87"/>
      <c r="B319" s="88" t="s">
        <v>228</v>
      </c>
      <c r="C319" s="91"/>
      <c r="D319" s="87"/>
      <c r="E319" s="92"/>
      <c r="F319" s="90"/>
      <c r="G319" s="90"/>
      <c r="H319" s="68"/>
      <c r="J319" s="84"/>
    </row>
    <row r="320" spans="1:12" s="53" customFormat="1" ht="23.25" customHeight="1" x14ac:dyDescent="0.3">
      <c r="A320" s="24">
        <v>267</v>
      </c>
      <c r="B320" s="59" t="s">
        <v>263</v>
      </c>
      <c r="C320" s="59" t="s">
        <v>264</v>
      </c>
      <c r="D320" s="73" t="s">
        <v>34</v>
      </c>
      <c r="E320" s="74">
        <v>1</v>
      </c>
      <c r="F320" s="55">
        <f t="shared" si="5"/>
        <v>14312.51</v>
      </c>
      <c r="G320" s="55">
        <v>14312.51</v>
      </c>
      <c r="H320" s="68"/>
      <c r="K320" s="84"/>
      <c r="L320" s="84"/>
    </row>
    <row r="321" spans="1:12" s="53" customFormat="1" ht="23.25" customHeight="1" x14ac:dyDescent="0.3">
      <c r="A321" s="24">
        <v>268</v>
      </c>
      <c r="B321" s="59" t="s">
        <v>231</v>
      </c>
      <c r="C321" s="59" t="s">
        <v>265</v>
      </c>
      <c r="D321" s="73" t="s">
        <v>34</v>
      </c>
      <c r="E321" s="74">
        <v>1</v>
      </c>
      <c r="F321" s="55">
        <f t="shared" si="5"/>
        <v>2877.27</v>
      </c>
      <c r="G321" s="55">
        <v>2877.27</v>
      </c>
      <c r="H321" s="68"/>
      <c r="K321" s="84"/>
      <c r="L321" s="84"/>
    </row>
    <row r="322" spans="1:12" s="53" customFormat="1" ht="23.25" customHeight="1" x14ac:dyDescent="0.3">
      <c r="A322" s="24">
        <v>269</v>
      </c>
      <c r="B322" s="59" t="s">
        <v>231</v>
      </c>
      <c r="C322" s="59" t="s">
        <v>266</v>
      </c>
      <c r="D322" s="73" t="s">
        <v>34</v>
      </c>
      <c r="E322" s="74">
        <v>1</v>
      </c>
      <c r="F322" s="55">
        <f t="shared" si="5"/>
        <v>2877.27</v>
      </c>
      <c r="G322" s="55">
        <v>2877.27</v>
      </c>
      <c r="H322" s="68"/>
      <c r="K322" s="84"/>
      <c r="L322" s="84"/>
    </row>
    <row r="323" spans="1:12" s="53" customFormat="1" ht="23.25" customHeight="1" x14ac:dyDescent="0.3">
      <c r="A323" s="24">
        <v>270</v>
      </c>
      <c r="B323" s="59" t="s">
        <v>234</v>
      </c>
      <c r="C323" s="27"/>
      <c r="D323" s="73" t="s">
        <v>29</v>
      </c>
      <c r="E323" s="74">
        <v>1</v>
      </c>
      <c r="F323" s="55">
        <f t="shared" si="5"/>
        <v>1103.48</v>
      </c>
      <c r="G323" s="55">
        <v>1103.48</v>
      </c>
      <c r="H323" s="68"/>
      <c r="K323" s="84"/>
      <c r="L323" s="84"/>
    </row>
    <row r="324" spans="1:12" s="53" customFormat="1" ht="23.25" customHeight="1" x14ac:dyDescent="0.3">
      <c r="A324" s="24">
        <v>271</v>
      </c>
      <c r="B324" s="59" t="s">
        <v>235</v>
      </c>
      <c r="C324" s="27"/>
      <c r="D324" s="73" t="s">
        <v>29</v>
      </c>
      <c r="E324" s="74">
        <v>1</v>
      </c>
      <c r="F324" s="55">
        <f t="shared" ref="F324:F387" si="6">ROUND(G324/E324,2)</f>
        <v>882.79</v>
      </c>
      <c r="G324" s="55">
        <v>882.79</v>
      </c>
      <c r="H324" s="68"/>
      <c r="K324" s="84"/>
      <c r="L324" s="84"/>
    </row>
    <row r="325" spans="1:12" s="53" customFormat="1" ht="23.25" customHeight="1" x14ac:dyDescent="0.3">
      <c r="A325" s="87"/>
      <c r="B325" s="88" t="s">
        <v>237</v>
      </c>
      <c r="C325" s="91"/>
      <c r="D325" s="87"/>
      <c r="E325" s="92"/>
      <c r="F325" s="90"/>
      <c r="G325" s="90"/>
      <c r="H325" s="68"/>
    </row>
    <row r="326" spans="1:12" s="53" customFormat="1" ht="37.5" customHeight="1" x14ac:dyDescent="0.3">
      <c r="A326" s="24">
        <v>272</v>
      </c>
      <c r="B326" s="59" t="s">
        <v>479</v>
      </c>
      <c r="C326" s="24"/>
      <c r="D326" s="73" t="s">
        <v>7</v>
      </c>
      <c r="E326" s="74">
        <v>1</v>
      </c>
      <c r="F326" s="55">
        <f t="shared" si="6"/>
        <v>16348.07</v>
      </c>
      <c r="G326" s="55">
        <v>16348.07</v>
      </c>
      <c r="H326" s="68"/>
    </row>
    <row r="327" spans="1:12" s="53" customFormat="1" ht="23.25" customHeight="1" x14ac:dyDescent="0.3">
      <c r="A327" s="101"/>
      <c r="B327" s="102" t="s">
        <v>267</v>
      </c>
      <c r="C327" s="101"/>
      <c r="D327" s="103"/>
      <c r="E327" s="104"/>
      <c r="F327" s="105"/>
      <c r="G327" s="105"/>
      <c r="H327" s="68"/>
    </row>
    <row r="328" spans="1:12" s="53" customFormat="1" ht="23.25" customHeight="1" x14ac:dyDescent="0.3">
      <c r="A328" s="87"/>
      <c r="B328" s="88" t="s">
        <v>104</v>
      </c>
      <c r="C328" s="91"/>
      <c r="D328" s="87"/>
      <c r="E328" s="92"/>
      <c r="F328" s="90"/>
      <c r="G328" s="90"/>
      <c r="H328" s="68"/>
      <c r="J328" s="84"/>
    </row>
    <row r="329" spans="1:12" s="53" customFormat="1" ht="23.25" customHeight="1" x14ac:dyDescent="0.3">
      <c r="A329" s="24">
        <v>273</v>
      </c>
      <c r="B329" s="61" t="s">
        <v>240</v>
      </c>
      <c r="C329" s="62" t="s">
        <v>268</v>
      </c>
      <c r="D329" s="63" t="s">
        <v>29</v>
      </c>
      <c r="E329" s="64">
        <v>2</v>
      </c>
      <c r="F329" s="55">
        <f t="shared" si="6"/>
        <v>988.11</v>
      </c>
      <c r="G329" s="55">
        <v>1976.22</v>
      </c>
      <c r="H329" s="68"/>
      <c r="K329" s="84"/>
      <c r="L329" s="84"/>
    </row>
    <row r="330" spans="1:12" s="53" customFormat="1" ht="23.25" customHeight="1" x14ac:dyDescent="0.3">
      <c r="A330" s="24">
        <v>274</v>
      </c>
      <c r="B330" s="61" t="s">
        <v>112</v>
      </c>
      <c r="C330" s="62" t="s">
        <v>269</v>
      </c>
      <c r="D330" s="63" t="s">
        <v>29</v>
      </c>
      <c r="E330" s="75">
        <v>2</v>
      </c>
      <c r="F330" s="55">
        <f t="shared" si="6"/>
        <v>361.41</v>
      </c>
      <c r="G330" s="55">
        <v>722.82</v>
      </c>
      <c r="H330" s="68"/>
      <c r="K330" s="84"/>
      <c r="L330" s="84"/>
    </row>
    <row r="331" spans="1:12" s="53" customFormat="1" ht="23.25" customHeight="1" x14ac:dyDescent="0.3">
      <c r="A331" s="24">
        <v>275</v>
      </c>
      <c r="B331" s="61" t="s">
        <v>119</v>
      </c>
      <c r="C331" s="62" t="s">
        <v>270</v>
      </c>
      <c r="D331" s="63" t="s">
        <v>29</v>
      </c>
      <c r="E331" s="64">
        <v>2</v>
      </c>
      <c r="F331" s="55">
        <f t="shared" si="6"/>
        <v>1089.76</v>
      </c>
      <c r="G331" s="55">
        <v>2179.52</v>
      </c>
      <c r="H331" s="68"/>
      <c r="K331" s="84"/>
      <c r="L331" s="84"/>
    </row>
    <row r="332" spans="1:12" s="53" customFormat="1" ht="23.25" customHeight="1" x14ac:dyDescent="0.3">
      <c r="A332" s="24">
        <v>276</v>
      </c>
      <c r="B332" s="61" t="s">
        <v>120</v>
      </c>
      <c r="C332" s="62" t="s">
        <v>271</v>
      </c>
      <c r="D332" s="63" t="s">
        <v>29</v>
      </c>
      <c r="E332" s="64">
        <v>2</v>
      </c>
      <c r="F332" s="55">
        <f t="shared" si="6"/>
        <v>749.82</v>
      </c>
      <c r="G332" s="55">
        <v>1499.64</v>
      </c>
      <c r="H332" s="68"/>
      <c r="K332" s="84"/>
      <c r="L332" s="84"/>
    </row>
    <row r="333" spans="1:12" s="53" customFormat="1" ht="23.25" customHeight="1" x14ac:dyDescent="0.3">
      <c r="A333" s="24">
        <v>277</v>
      </c>
      <c r="B333" s="61" t="s">
        <v>138</v>
      </c>
      <c r="C333" s="62" t="s">
        <v>272</v>
      </c>
      <c r="D333" s="63" t="s">
        <v>29</v>
      </c>
      <c r="E333" s="75">
        <v>2</v>
      </c>
      <c r="F333" s="55">
        <f t="shared" si="6"/>
        <v>194.61</v>
      </c>
      <c r="G333" s="55">
        <v>389.22</v>
      </c>
      <c r="H333" s="68"/>
      <c r="K333" s="84"/>
      <c r="L333" s="84"/>
    </row>
    <row r="334" spans="1:12" s="53" customFormat="1" ht="23.25" customHeight="1" x14ac:dyDescent="0.3">
      <c r="A334" s="24">
        <v>278</v>
      </c>
      <c r="B334" s="61" t="s">
        <v>138</v>
      </c>
      <c r="C334" s="62" t="s">
        <v>273</v>
      </c>
      <c r="D334" s="63" t="s">
        <v>29</v>
      </c>
      <c r="E334" s="75">
        <v>2</v>
      </c>
      <c r="F334" s="55">
        <f t="shared" si="6"/>
        <v>121.13</v>
      </c>
      <c r="G334" s="55">
        <v>242.26</v>
      </c>
      <c r="H334" s="68"/>
      <c r="K334" s="84"/>
      <c r="L334" s="84"/>
    </row>
    <row r="335" spans="1:12" s="53" customFormat="1" ht="23.25" customHeight="1" x14ac:dyDescent="0.3">
      <c r="A335" s="24">
        <v>279</v>
      </c>
      <c r="B335" s="65" t="s">
        <v>123</v>
      </c>
      <c r="C335" s="66" t="s">
        <v>124</v>
      </c>
      <c r="D335" s="63" t="s">
        <v>29</v>
      </c>
      <c r="E335" s="64">
        <v>1</v>
      </c>
      <c r="F335" s="55">
        <f t="shared" si="6"/>
        <v>8129.62</v>
      </c>
      <c r="G335" s="55">
        <v>8129.62</v>
      </c>
      <c r="H335" s="68"/>
      <c r="K335" s="84"/>
      <c r="L335" s="84"/>
    </row>
    <row r="336" spans="1:12" s="53" customFormat="1" ht="23.25" customHeight="1" x14ac:dyDescent="0.3">
      <c r="A336" s="24">
        <v>280</v>
      </c>
      <c r="B336" s="65" t="s">
        <v>248</v>
      </c>
      <c r="C336" s="62" t="s">
        <v>249</v>
      </c>
      <c r="D336" s="63" t="s">
        <v>29</v>
      </c>
      <c r="E336" s="67">
        <v>1</v>
      </c>
      <c r="F336" s="55">
        <f t="shared" si="6"/>
        <v>7355.18</v>
      </c>
      <c r="G336" s="55">
        <v>7355.18</v>
      </c>
      <c r="H336" s="68"/>
      <c r="K336" s="84"/>
      <c r="L336" s="84"/>
    </row>
    <row r="337" spans="1:12" s="53" customFormat="1" ht="23.25" customHeight="1" x14ac:dyDescent="0.3">
      <c r="A337" s="24">
        <v>281</v>
      </c>
      <c r="B337" s="65" t="s">
        <v>129</v>
      </c>
      <c r="C337" s="66" t="s">
        <v>130</v>
      </c>
      <c r="D337" s="63" t="s">
        <v>29</v>
      </c>
      <c r="E337" s="67">
        <v>1</v>
      </c>
      <c r="F337" s="55">
        <f t="shared" si="6"/>
        <v>8710.4500000000007</v>
      </c>
      <c r="G337" s="55">
        <v>8710.4500000000007</v>
      </c>
      <c r="H337" s="68"/>
      <c r="K337" s="84"/>
      <c r="L337" s="84"/>
    </row>
    <row r="338" spans="1:12" s="53" customFormat="1" ht="23.25" customHeight="1" x14ac:dyDescent="0.3">
      <c r="A338" s="24">
        <v>282</v>
      </c>
      <c r="B338" s="59" t="s">
        <v>250</v>
      </c>
      <c r="C338" s="66" t="s">
        <v>420</v>
      </c>
      <c r="D338" s="63" t="s">
        <v>34</v>
      </c>
      <c r="E338" s="64">
        <v>1</v>
      </c>
      <c r="F338" s="55">
        <f t="shared" si="6"/>
        <v>4056.86</v>
      </c>
      <c r="G338" s="55">
        <v>4056.86</v>
      </c>
      <c r="H338" s="68"/>
      <c r="K338" s="84"/>
      <c r="L338" s="84"/>
    </row>
    <row r="339" spans="1:12" s="53" customFormat="1" ht="23.25" customHeight="1" x14ac:dyDescent="0.3">
      <c r="A339" s="24">
        <v>283</v>
      </c>
      <c r="B339" s="59" t="s">
        <v>274</v>
      </c>
      <c r="C339" s="62" t="s">
        <v>406</v>
      </c>
      <c r="D339" s="63" t="s">
        <v>34</v>
      </c>
      <c r="E339" s="64">
        <v>1</v>
      </c>
      <c r="F339" s="55">
        <f t="shared" si="6"/>
        <v>1110.3</v>
      </c>
      <c r="G339" s="55">
        <v>1110.3</v>
      </c>
      <c r="H339" s="68"/>
      <c r="K339" s="84"/>
      <c r="L339" s="84"/>
    </row>
    <row r="340" spans="1:12" s="53" customFormat="1" ht="23.25" customHeight="1" x14ac:dyDescent="0.3">
      <c r="A340" s="24">
        <v>284</v>
      </c>
      <c r="B340" s="65" t="s">
        <v>251</v>
      </c>
      <c r="C340" s="27"/>
      <c r="D340" s="67" t="s">
        <v>7</v>
      </c>
      <c r="E340" s="67">
        <v>1</v>
      </c>
      <c r="F340" s="55">
        <f t="shared" si="6"/>
        <v>427.04</v>
      </c>
      <c r="G340" s="55">
        <v>427.04</v>
      </c>
      <c r="H340" s="68"/>
      <c r="K340" s="84"/>
      <c r="L340" s="84"/>
    </row>
    <row r="341" spans="1:12" s="53" customFormat="1" ht="23.25" customHeight="1" x14ac:dyDescent="0.3">
      <c r="A341" s="87"/>
      <c r="B341" s="88" t="s">
        <v>252</v>
      </c>
      <c r="C341" s="91"/>
      <c r="D341" s="87"/>
      <c r="E341" s="92"/>
      <c r="F341" s="90"/>
      <c r="G341" s="90"/>
      <c r="H341" s="68"/>
      <c r="J341" s="84"/>
    </row>
    <row r="342" spans="1:12" s="53" customFormat="1" ht="23.25" customHeight="1" x14ac:dyDescent="0.3">
      <c r="A342" s="24">
        <v>285</v>
      </c>
      <c r="B342" s="61" t="s">
        <v>275</v>
      </c>
      <c r="C342" s="78" t="s">
        <v>276</v>
      </c>
      <c r="D342" s="63" t="s">
        <v>29</v>
      </c>
      <c r="E342" s="64">
        <v>4</v>
      </c>
      <c r="F342" s="55">
        <f t="shared" si="6"/>
        <v>1999.38</v>
      </c>
      <c r="G342" s="55">
        <v>7997.52</v>
      </c>
      <c r="H342" s="68"/>
      <c r="K342" s="84"/>
      <c r="L342" s="84"/>
    </row>
    <row r="343" spans="1:12" s="53" customFormat="1" ht="23.25" customHeight="1" x14ac:dyDescent="0.3">
      <c r="A343" s="24">
        <v>286</v>
      </c>
      <c r="B343" s="61" t="s">
        <v>140</v>
      </c>
      <c r="C343" s="68" t="s">
        <v>141</v>
      </c>
      <c r="D343" s="63" t="s">
        <v>29</v>
      </c>
      <c r="E343" s="64">
        <v>4</v>
      </c>
      <c r="F343" s="55">
        <f t="shared" si="6"/>
        <v>113.04</v>
      </c>
      <c r="G343" s="55">
        <v>452.16</v>
      </c>
      <c r="H343" s="68"/>
      <c r="K343" s="84"/>
      <c r="L343" s="84"/>
    </row>
    <row r="344" spans="1:12" s="53" customFormat="1" ht="23.25" customHeight="1" x14ac:dyDescent="0.3">
      <c r="A344" s="24">
        <v>287</v>
      </c>
      <c r="B344" s="58" t="s">
        <v>277</v>
      </c>
      <c r="C344" s="69" t="s">
        <v>424</v>
      </c>
      <c r="D344" s="63" t="s">
        <v>29</v>
      </c>
      <c r="E344" s="64">
        <v>4</v>
      </c>
      <c r="F344" s="55">
        <f t="shared" si="6"/>
        <v>34.590000000000003</v>
      </c>
      <c r="G344" s="55">
        <v>138.36000000000001</v>
      </c>
      <c r="H344" s="68"/>
      <c r="K344" s="84"/>
      <c r="L344" s="84"/>
    </row>
    <row r="345" spans="1:12" s="53" customFormat="1" ht="23.25" customHeight="1" x14ac:dyDescent="0.3">
      <c r="A345" s="24">
        <v>288</v>
      </c>
      <c r="B345" s="58" t="s">
        <v>277</v>
      </c>
      <c r="C345" s="69" t="s">
        <v>425</v>
      </c>
      <c r="D345" s="63" t="s">
        <v>29</v>
      </c>
      <c r="E345" s="64">
        <v>2</v>
      </c>
      <c r="F345" s="55">
        <f t="shared" si="6"/>
        <v>28.7</v>
      </c>
      <c r="G345" s="55">
        <v>57.4</v>
      </c>
      <c r="H345" s="68"/>
      <c r="K345" s="84"/>
      <c r="L345" s="84"/>
    </row>
    <row r="346" spans="1:12" s="53" customFormat="1" ht="23.25" customHeight="1" x14ac:dyDescent="0.3">
      <c r="A346" s="24">
        <v>289</v>
      </c>
      <c r="B346" s="58" t="s">
        <v>277</v>
      </c>
      <c r="C346" s="69" t="s">
        <v>426</v>
      </c>
      <c r="D346" s="63" t="s">
        <v>29</v>
      </c>
      <c r="E346" s="64">
        <v>2</v>
      </c>
      <c r="F346" s="55">
        <f t="shared" si="6"/>
        <v>24.21</v>
      </c>
      <c r="G346" s="55">
        <v>48.42</v>
      </c>
      <c r="H346" s="68"/>
      <c r="K346" s="84"/>
      <c r="L346" s="84"/>
    </row>
    <row r="347" spans="1:12" s="53" customFormat="1" ht="23.25" customHeight="1" x14ac:dyDescent="0.3">
      <c r="A347" s="24">
        <v>290</v>
      </c>
      <c r="B347" s="59" t="s">
        <v>143</v>
      </c>
      <c r="C347" s="69" t="s">
        <v>427</v>
      </c>
      <c r="D347" s="63" t="s">
        <v>29</v>
      </c>
      <c r="E347" s="64">
        <v>2</v>
      </c>
      <c r="F347" s="55">
        <f t="shared" si="6"/>
        <v>345.44</v>
      </c>
      <c r="G347" s="55">
        <v>690.88</v>
      </c>
      <c r="H347" s="68"/>
      <c r="K347" s="84"/>
      <c r="L347" s="84"/>
    </row>
    <row r="348" spans="1:12" s="53" customFormat="1" ht="23.25" customHeight="1" x14ac:dyDescent="0.3">
      <c r="A348" s="87"/>
      <c r="B348" s="88" t="s">
        <v>253</v>
      </c>
      <c r="C348" s="91"/>
      <c r="D348" s="87"/>
      <c r="E348" s="92"/>
      <c r="F348" s="90"/>
      <c r="G348" s="90"/>
      <c r="H348" s="68"/>
      <c r="J348" s="84"/>
    </row>
    <row r="349" spans="1:12" s="53" customFormat="1" ht="23.25" customHeight="1" x14ac:dyDescent="0.3">
      <c r="A349" s="24">
        <v>291</v>
      </c>
      <c r="B349" s="61" t="s">
        <v>145</v>
      </c>
      <c r="C349" s="62" t="s">
        <v>278</v>
      </c>
      <c r="D349" s="63" t="s">
        <v>29</v>
      </c>
      <c r="E349" s="64">
        <v>1</v>
      </c>
      <c r="F349" s="55">
        <f t="shared" si="6"/>
        <v>5956.21</v>
      </c>
      <c r="G349" s="55">
        <v>5956.21</v>
      </c>
      <c r="H349" s="68"/>
      <c r="K349" s="84"/>
      <c r="L349" s="84"/>
    </row>
    <row r="350" spans="1:12" s="53" customFormat="1" ht="23.25" customHeight="1" x14ac:dyDescent="0.3">
      <c r="A350" s="24">
        <v>292</v>
      </c>
      <c r="B350" s="61" t="s">
        <v>147</v>
      </c>
      <c r="C350" s="62" t="s">
        <v>279</v>
      </c>
      <c r="D350" s="63" t="s">
        <v>29</v>
      </c>
      <c r="E350" s="64">
        <v>1</v>
      </c>
      <c r="F350" s="55">
        <f t="shared" si="6"/>
        <v>869.72</v>
      </c>
      <c r="G350" s="55">
        <v>869.72</v>
      </c>
      <c r="H350" s="68"/>
      <c r="K350" s="84"/>
      <c r="L350" s="84"/>
    </row>
    <row r="351" spans="1:12" s="53" customFormat="1" ht="23.25" customHeight="1" x14ac:dyDescent="0.3">
      <c r="A351" s="24">
        <v>293</v>
      </c>
      <c r="B351" s="61" t="s">
        <v>149</v>
      </c>
      <c r="C351" s="62" t="s">
        <v>428</v>
      </c>
      <c r="D351" s="63" t="s">
        <v>29</v>
      </c>
      <c r="E351" s="64">
        <v>1</v>
      </c>
      <c r="F351" s="55">
        <f t="shared" si="6"/>
        <v>834.24</v>
      </c>
      <c r="G351" s="55">
        <v>834.24</v>
      </c>
      <c r="H351" s="68"/>
      <c r="K351" s="84"/>
      <c r="L351" s="84"/>
    </row>
    <row r="352" spans="1:12" s="53" customFormat="1" ht="23.25" customHeight="1" x14ac:dyDescent="0.3">
      <c r="A352" s="24">
        <v>294</v>
      </c>
      <c r="B352" s="61" t="s">
        <v>151</v>
      </c>
      <c r="C352" s="62" t="s">
        <v>280</v>
      </c>
      <c r="D352" s="63" t="s">
        <v>29</v>
      </c>
      <c r="E352" s="64">
        <v>1</v>
      </c>
      <c r="F352" s="55">
        <f t="shared" si="6"/>
        <v>2443.2199999999998</v>
      </c>
      <c r="G352" s="55">
        <v>2443.2199999999998</v>
      </c>
      <c r="H352" s="68"/>
      <c r="K352" s="84"/>
      <c r="L352" s="84"/>
    </row>
    <row r="353" spans="1:12" s="53" customFormat="1" ht="23.25" customHeight="1" x14ac:dyDescent="0.3">
      <c r="A353" s="24">
        <v>295</v>
      </c>
      <c r="B353" s="61" t="s">
        <v>153</v>
      </c>
      <c r="C353" s="62" t="s">
        <v>429</v>
      </c>
      <c r="D353" s="63" t="s">
        <v>29</v>
      </c>
      <c r="E353" s="64">
        <v>1</v>
      </c>
      <c r="F353" s="55">
        <f t="shared" si="6"/>
        <v>595.89</v>
      </c>
      <c r="G353" s="55">
        <v>595.89</v>
      </c>
      <c r="H353" s="68"/>
      <c r="K353" s="84"/>
      <c r="L353" s="84"/>
    </row>
    <row r="354" spans="1:12" s="53" customFormat="1" ht="23.25" customHeight="1" x14ac:dyDescent="0.3">
      <c r="A354" s="24">
        <v>296</v>
      </c>
      <c r="B354" s="61" t="s">
        <v>151</v>
      </c>
      <c r="C354" s="62" t="s">
        <v>161</v>
      </c>
      <c r="D354" s="63" t="s">
        <v>29</v>
      </c>
      <c r="E354" s="64">
        <v>1</v>
      </c>
      <c r="F354" s="55">
        <f t="shared" si="6"/>
        <v>3130.38</v>
      </c>
      <c r="G354" s="55">
        <v>3130.38</v>
      </c>
      <c r="H354" s="68"/>
      <c r="K354" s="84"/>
      <c r="L354" s="84"/>
    </row>
    <row r="355" spans="1:12" s="53" customFormat="1" ht="23.25" customHeight="1" x14ac:dyDescent="0.3">
      <c r="A355" s="24">
        <v>297</v>
      </c>
      <c r="B355" s="61" t="s">
        <v>157</v>
      </c>
      <c r="C355" s="62" t="s">
        <v>158</v>
      </c>
      <c r="D355" s="63" t="s">
        <v>29</v>
      </c>
      <c r="E355" s="64">
        <v>1</v>
      </c>
      <c r="F355" s="55">
        <f t="shared" si="6"/>
        <v>5076.25</v>
      </c>
      <c r="G355" s="55">
        <v>5076.25</v>
      </c>
      <c r="H355" s="68"/>
      <c r="K355" s="84"/>
      <c r="L355" s="84"/>
    </row>
    <row r="356" spans="1:12" s="53" customFormat="1" ht="23.25" customHeight="1" x14ac:dyDescent="0.3">
      <c r="A356" s="24">
        <v>298</v>
      </c>
      <c r="B356" s="61" t="s">
        <v>159</v>
      </c>
      <c r="C356" s="61" t="s">
        <v>160</v>
      </c>
      <c r="D356" s="71" t="s">
        <v>29</v>
      </c>
      <c r="E356" s="64">
        <v>1</v>
      </c>
      <c r="F356" s="55">
        <f t="shared" si="6"/>
        <v>466.34</v>
      </c>
      <c r="G356" s="55">
        <v>466.34</v>
      </c>
      <c r="H356" s="68"/>
      <c r="K356" s="84"/>
      <c r="L356" s="84"/>
    </row>
    <row r="357" spans="1:12" s="53" customFormat="1" ht="23.25" customHeight="1" x14ac:dyDescent="0.3">
      <c r="A357" s="24">
        <v>299</v>
      </c>
      <c r="B357" s="59" t="s">
        <v>162</v>
      </c>
      <c r="C357" s="69" t="s">
        <v>422</v>
      </c>
      <c r="D357" s="63" t="s">
        <v>29</v>
      </c>
      <c r="E357" s="73">
        <v>1</v>
      </c>
      <c r="F357" s="55">
        <f t="shared" si="6"/>
        <v>776.01</v>
      </c>
      <c r="G357" s="55">
        <v>776.01</v>
      </c>
      <c r="H357" s="68"/>
      <c r="K357" s="84"/>
      <c r="L357" s="84"/>
    </row>
    <row r="358" spans="1:12" s="53" customFormat="1" ht="23.25" customHeight="1" x14ac:dyDescent="0.3">
      <c r="A358" s="24">
        <v>300</v>
      </c>
      <c r="B358" s="59" t="s">
        <v>162</v>
      </c>
      <c r="C358" s="69" t="s">
        <v>415</v>
      </c>
      <c r="D358" s="63" t="s">
        <v>29</v>
      </c>
      <c r="E358" s="73">
        <v>1</v>
      </c>
      <c r="F358" s="55">
        <f t="shared" si="6"/>
        <v>776.01</v>
      </c>
      <c r="G358" s="55">
        <v>776.01</v>
      </c>
      <c r="H358" s="68"/>
      <c r="K358" s="84"/>
      <c r="L358" s="84"/>
    </row>
    <row r="359" spans="1:12" s="53" customFormat="1" ht="23.25" customHeight="1" x14ac:dyDescent="0.3">
      <c r="A359" s="24">
        <v>301</v>
      </c>
      <c r="B359" s="58" t="s">
        <v>163</v>
      </c>
      <c r="C359" s="27"/>
      <c r="D359" s="73" t="s">
        <v>7</v>
      </c>
      <c r="E359" s="73">
        <v>1</v>
      </c>
      <c r="F359" s="55">
        <f t="shared" si="6"/>
        <v>580.35</v>
      </c>
      <c r="G359" s="55">
        <v>580.35</v>
      </c>
      <c r="H359" s="68"/>
      <c r="K359" s="84"/>
      <c r="L359" s="84"/>
    </row>
    <row r="360" spans="1:12" s="53" customFormat="1" ht="23.25" customHeight="1" x14ac:dyDescent="0.3">
      <c r="A360" s="87"/>
      <c r="B360" s="88" t="s">
        <v>254</v>
      </c>
      <c r="C360" s="91"/>
      <c r="D360" s="87"/>
      <c r="E360" s="92"/>
      <c r="F360" s="90"/>
      <c r="G360" s="90"/>
      <c r="H360" s="68"/>
      <c r="J360" s="84"/>
    </row>
    <row r="361" spans="1:12" s="53" customFormat="1" ht="23.25" customHeight="1" x14ac:dyDescent="0.3">
      <c r="A361" s="24">
        <v>302</v>
      </c>
      <c r="B361" s="61" t="s">
        <v>281</v>
      </c>
      <c r="C361" s="27"/>
      <c r="D361" s="76" t="s">
        <v>29</v>
      </c>
      <c r="E361" s="76">
        <v>1</v>
      </c>
      <c r="F361" s="55">
        <f t="shared" si="6"/>
        <v>2947.31</v>
      </c>
      <c r="G361" s="55">
        <v>2947.31</v>
      </c>
      <c r="H361" s="68"/>
      <c r="K361" s="84"/>
      <c r="L361" s="84"/>
    </row>
    <row r="362" spans="1:12" s="53" customFormat="1" ht="23.25" customHeight="1" x14ac:dyDescent="0.3">
      <c r="A362" s="24">
        <v>303</v>
      </c>
      <c r="B362" s="61" t="s">
        <v>282</v>
      </c>
      <c r="C362" s="27"/>
      <c r="D362" s="76" t="s">
        <v>29</v>
      </c>
      <c r="E362" s="76">
        <v>2</v>
      </c>
      <c r="F362" s="55">
        <f t="shared" si="6"/>
        <v>770.14</v>
      </c>
      <c r="G362" s="55">
        <v>1540.28</v>
      </c>
      <c r="H362" s="68"/>
      <c r="K362" s="84"/>
      <c r="L362" s="84"/>
    </row>
    <row r="363" spans="1:12" s="53" customFormat="1" ht="23.25" customHeight="1" x14ac:dyDescent="0.3">
      <c r="A363" s="24">
        <v>304</v>
      </c>
      <c r="B363" s="61" t="s">
        <v>167</v>
      </c>
      <c r="C363" s="27"/>
      <c r="D363" s="76" t="s">
        <v>29</v>
      </c>
      <c r="E363" s="76">
        <v>1</v>
      </c>
      <c r="F363" s="55">
        <f t="shared" si="6"/>
        <v>101.91</v>
      </c>
      <c r="G363" s="55">
        <v>101.91</v>
      </c>
      <c r="H363" s="68"/>
      <c r="K363" s="84"/>
      <c r="L363" s="84"/>
    </row>
    <row r="364" spans="1:12" s="53" customFormat="1" ht="23.25" customHeight="1" x14ac:dyDescent="0.3">
      <c r="A364" s="24">
        <v>305</v>
      </c>
      <c r="B364" s="61" t="s">
        <v>283</v>
      </c>
      <c r="C364" s="79" t="s">
        <v>284</v>
      </c>
      <c r="D364" s="76" t="s">
        <v>29</v>
      </c>
      <c r="E364" s="76">
        <v>2</v>
      </c>
      <c r="F364" s="55">
        <f t="shared" si="6"/>
        <v>3902.69</v>
      </c>
      <c r="G364" s="55">
        <v>7805.38</v>
      </c>
      <c r="H364" s="68"/>
      <c r="K364" s="84"/>
      <c r="L364" s="84"/>
    </row>
    <row r="365" spans="1:12" s="53" customFormat="1" ht="23.25" customHeight="1" x14ac:dyDescent="0.3">
      <c r="A365" s="24">
        <v>306</v>
      </c>
      <c r="B365" s="61" t="s">
        <v>172</v>
      </c>
      <c r="C365" s="79" t="s">
        <v>285</v>
      </c>
      <c r="D365" s="76" t="s">
        <v>29</v>
      </c>
      <c r="E365" s="76">
        <v>4</v>
      </c>
      <c r="F365" s="55">
        <f t="shared" si="6"/>
        <v>1115.6500000000001</v>
      </c>
      <c r="G365" s="55">
        <v>4462.6000000000004</v>
      </c>
      <c r="H365" s="68"/>
      <c r="K365" s="84"/>
      <c r="L365" s="84"/>
    </row>
    <row r="366" spans="1:12" s="53" customFormat="1" ht="23.25" customHeight="1" x14ac:dyDescent="0.3">
      <c r="A366" s="24">
        <v>307</v>
      </c>
      <c r="B366" s="61" t="s">
        <v>286</v>
      </c>
      <c r="C366" s="79" t="s">
        <v>287</v>
      </c>
      <c r="D366" s="76" t="s">
        <v>29</v>
      </c>
      <c r="E366" s="76">
        <v>4</v>
      </c>
      <c r="F366" s="55">
        <f t="shared" si="6"/>
        <v>270.58999999999997</v>
      </c>
      <c r="G366" s="55">
        <v>1082.3599999999999</v>
      </c>
      <c r="H366" s="68"/>
      <c r="K366" s="84"/>
      <c r="L366" s="84"/>
    </row>
    <row r="367" spans="1:12" s="53" customFormat="1" ht="23.25" customHeight="1" x14ac:dyDescent="0.3">
      <c r="A367" s="24">
        <v>308</v>
      </c>
      <c r="B367" s="61" t="s">
        <v>211</v>
      </c>
      <c r="C367" s="80" t="s">
        <v>288</v>
      </c>
      <c r="D367" s="76" t="s">
        <v>34</v>
      </c>
      <c r="E367" s="76">
        <v>2</v>
      </c>
      <c r="F367" s="55">
        <f t="shared" si="6"/>
        <v>507.33</v>
      </c>
      <c r="G367" s="55">
        <v>1014.66</v>
      </c>
      <c r="H367" s="68"/>
      <c r="K367" s="84"/>
      <c r="L367" s="84"/>
    </row>
    <row r="368" spans="1:12" s="53" customFormat="1" ht="23.25" customHeight="1" x14ac:dyDescent="0.3">
      <c r="A368" s="24">
        <v>309</v>
      </c>
      <c r="B368" s="61" t="s">
        <v>217</v>
      </c>
      <c r="C368" s="80" t="s">
        <v>289</v>
      </c>
      <c r="D368" s="76" t="s">
        <v>34</v>
      </c>
      <c r="E368" s="76">
        <v>2</v>
      </c>
      <c r="F368" s="55">
        <f t="shared" si="6"/>
        <v>597.38</v>
      </c>
      <c r="G368" s="55">
        <v>1194.76</v>
      </c>
      <c r="H368" s="68"/>
      <c r="K368" s="84"/>
      <c r="L368" s="84"/>
    </row>
    <row r="369" spans="1:12" s="53" customFormat="1" ht="23.25" customHeight="1" x14ac:dyDescent="0.3">
      <c r="A369" s="87"/>
      <c r="B369" s="88" t="s">
        <v>177</v>
      </c>
      <c r="C369" s="91"/>
      <c r="D369" s="87"/>
      <c r="E369" s="92"/>
      <c r="F369" s="90"/>
      <c r="G369" s="90"/>
      <c r="H369" s="68"/>
      <c r="J369" s="84"/>
    </row>
    <row r="370" spans="1:12" s="53" customFormat="1" ht="23.25" customHeight="1" x14ac:dyDescent="0.3">
      <c r="A370" s="24">
        <v>310</v>
      </c>
      <c r="B370" s="59" t="s">
        <v>178</v>
      </c>
      <c r="C370" s="59" t="s">
        <v>179</v>
      </c>
      <c r="D370" s="71" t="s">
        <v>29</v>
      </c>
      <c r="E370" s="72">
        <v>1</v>
      </c>
      <c r="F370" s="55">
        <f t="shared" si="6"/>
        <v>5598.86</v>
      </c>
      <c r="G370" s="55">
        <v>5598.86</v>
      </c>
      <c r="H370" s="68"/>
      <c r="K370" s="84"/>
      <c r="L370" s="84"/>
    </row>
    <row r="371" spans="1:12" s="53" customFormat="1" ht="23.25" customHeight="1" x14ac:dyDescent="0.3">
      <c r="A371" s="24">
        <v>311</v>
      </c>
      <c r="B371" s="59" t="s">
        <v>180</v>
      </c>
      <c r="C371" s="59" t="s">
        <v>181</v>
      </c>
      <c r="D371" s="71" t="s">
        <v>29</v>
      </c>
      <c r="E371" s="72">
        <v>1</v>
      </c>
      <c r="F371" s="55">
        <f t="shared" si="6"/>
        <v>149.78</v>
      </c>
      <c r="G371" s="55">
        <v>149.78</v>
      </c>
      <c r="H371" s="68"/>
      <c r="K371" s="84"/>
      <c r="L371" s="84"/>
    </row>
    <row r="372" spans="1:12" s="53" customFormat="1" ht="23.25" customHeight="1" x14ac:dyDescent="0.3">
      <c r="A372" s="24">
        <v>312</v>
      </c>
      <c r="B372" s="59" t="s">
        <v>182</v>
      </c>
      <c r="C372" s="59" t="s">
        <v>183</v>
      </c>
      <c r="D372" s="71" t="s">
        <v>29</v>
      </c>
      <c r="E372" s="72">
        <v>1</v>
      </c>
      <c r="F372" s="55">
        <f t="shared" si="6"/>
        <v>264.3</v>
      </c>
      <c r="G372" s="55">
        <v>264.3</v>
      </c>
      <c r="H372" s="68"/>
      <c r="K372" s="84"/>
      <c r="L372" s="84"/>
    </row>
    <row r="373" spans="1:12" s="53" customFormat="1" ht="23.25" customHeight="1" x14ac:dyDescent="0.3">
      <c r="A373" s="24">
        <v>313</v>
      </c>
      <c r="B373" s="59" t="s">
        <v>184</v>
      </c>
      <c r="C373" s="59" t="s">
        <v>185</v>
      </c>
      <c r="D373" s="71" t="s">
        <v>29</v>
      </c>
      <c r="E373" s="72">
        <v>3</v>
      </c>
      <c r="F373" s="55">
        <f t="shared" si="6"/>
        <v>1762.03</v>
      </c>
      <c r="G373" s="55">
        <v>5286.09</v>
      </c>
      <c r="H373" s="68"/>
      <c r="K373" s="84"/>
      <c r="L373" s="84"/>
    </row>
    <row r="374" spans="1:12" s="53" customFormat="1" ht="23.25" customHeight="1" x14ac:dyDescent="0.3">
      <c r="A374" s="24">
        <v>314</v>
      </c>
      <c r="B374" s="59" t="s">
        <v>195</v>
      </c>
      <c r="C374" s="59" t="s">
        <v>196</v>
      </c>
      <c r="D374" s="71" t="s">
        <v>29</v>
      </c>
      <c r="E374" s="72">
        <v>6</v>
      </c>
      <c r="F374" s="55">
        <f t="shared" si="6"/>
        <v>552.84</v>
      </c>
      <c r="G374" s="55">
        <v>3317.04</v>
      </c>
      <c r="H374" s="68"/>
      <c r="K374" s="84"/>
      <c r="L374" s="84"/>
    </row>
    <row r="375" spans="1:12" s="53" customFormat="1" ht="23.25" customHeight="1" x14ac:dyDescent="0.3">
      <c r="A375" s="24">
        <v>315</v>
      </c>
      <c r="B375" s="59" t="s">
        <v>197</v>
      </c>
      <c r="C375" s="59" t="s">
        <v>198</v>
      </c>
      <c r="D375" s="71" t="s">
        <v>29</v>
      </c>
      <c r="E375" s="72">
        <v>4</v>
      </c>
      <c r="F375" s="55">
        <f t="shared" si="6"/>
        <v>641.83000000000004</v>
      </c>
      <c r="G375" s="55">
        <v>2567.3200000000002</v>
      </c>
      <c r="H375" s="68"/>
      <c r="K375" s="84"/>
      <c r="L375" s="84"/>
    </row>
    <row r="376" spans="1:12" s="53" customFormat="1" ht="23.25" customHeight="1" x14ac:dyDescent="0.3">
      <c r="A376" s="24">
        <v>316</v>
      </c>
      <c r="B376" s="59" t="s">
        <v>199</v>
      </c>
      <c r="C376" s="59" t="s">
        <v>200</v>
      </c>
      <c r="D376" s="71" t="s">
        <v>29</v>
      </c>
      <c r="E376" s="72">
        <v>10</v>
      </c>
      <c r="F376" s="55">
        <f t="shared" si="6"/>
        <v>153.29</v>
      </c>
      <c r="G376" s="55">
        <v>1532.9</v>
      </c>
      <c r="H376" s="68"/>
      <c r="K376" s="84"/>
      <c r="L376" s="84"/>
    </row>
    <row r="377" spans="1:12" s="53" customFormat="1" ht="23.25" customHeight="1" x14ac:dyDescent="0.3">
      <c r="A377" s="24">
        <v>317</v>
      </c>
      <c r="B377" s="61" t="s">
        <v>201</v>
      </c>
      <c r="C377" s="61" t="s">
        <v>202</v>
      </c>
      <c r="D377" s="71" t="s">
        <v>29</v>
      </c>
      <c r="E377" s="72">
        <v>1</v>
      </c>
      <c r="F377" s="55">
        <f t="shared" si="6"/>
        <v>5265.72</v>
      </c>
      <c r="G377" s="55">
        <v>5265.72</v>
      </c>
      <c r="H377" s="68"/>
      <c r="K377" s="84"/>
      <c r="L377" s="84"/>
    </row>
    <row r="378" spans="1:12" s="53" customFormat="1" ht="23.25" customHeight="1" x14ac:dyDescent="0.3">
      <c r="A378" s="24">
        <v>318</v>
      </c>
      <c r="B378" s="61" t="s">
        <v>159</v>
      </c>
      <c r="C378" s="61" t="s">
        <v>160</v>
      </c>
      <c r="D378" s="71" t="s">
        <v>29</v>
      </c>
      <c r="E378" s="72">
        <v>1</v>
      </c>
      <c r="F378" s="55">
        <f t="shared" si="6"/>
        <v>495.57</v>
      </c>
      <c r="G378" s="55">
        <v>495.57</v>
      </c>
      <c r="H378" s="68"/>
      <c r="K378" s="84"/>
      <c r="L378" s="84"/>
    </row>
    <row r="379" spans="1:12" s="53" customFormat="1" ht="23.25" customHeight="1" x14ac:dyDescent="0.3">
      <c r="A379" s="24">
        <v>319</v>
      </c>
      <c r="B379" s="58" t="s">
        <v>205</v>
      </c>
      <c r="C379" s="69" t="s">
        <v>417</v>
      </c>
      <c r="D379" s="71" t="s">
        <v>29</v>
      </c>
      <c r="E379" s="72">
        <v>3</v>
      </c>
      <c r="F379" s="55">
        <f t="shared" si="6"/>
        <v>44.95</v>
      </c>
      <c r="G379" s="55">
        <v>134.85</v>
      </c>
      <c r="H379" s="68"/>
      <c r="K379" s="84"/>
      <c r="L379" s="84"/>
    </row>
    <row r="380" spans="1:12" s="53" customFormat="1" ht="23.25" customHeight="1" x14ac:dyDescent="0.3">
      <c r="A380" s="24">
        <v>320</v>
      </c>
      <c r="B380" s="58" t="s">
        <v>205</v>
      </c>
      <c r="C380" s="69" t="s">
        <v>418</v>
      </c>
      <c r="D380" s="71" t="s">
        <v>29</v>
      </c>
      <c r="E380" s="72">
        <v>5</v>
      </c>
      <c r="F380" s="55">
        <f t="shared" si="6"/>
        <v>58.19</v>
      </c>
      <c r="G380" s="55">
        <v>290.95</v>
      </c>
      <c r="H380" s="68"/>
      <c r="K380" s="84"/>
      <c r="L380" s="84"/>
    </row>
    <row r="381" spans="1:12" s="53" customFormat="1" ht="23.25" customHeight="1" x14ac:dyDescent="0.3">
      <c r="A381" s="24">
        <v>321</v>
      </c>
      <c r="B381" s="58" t="s">
        <v>205</v>
      </c>
      <c r="C381" s="69" t="s">
        <v>419</v>
      </c>
      <c r="D381" s="71" t="s">
        <v>29</v>
      </c>
      <c r="E381" s="72">
        <v>2</v>
      </c>
      <c r="F381" s="55">
        <f t="shared" si="6"/>
        <v>91.48</v>
      </c>
      <c r="G381" s="55">
        <v>182.96</v>
      </c>
      <c r="H381" s="68"/>
      <c r="K381" s="84"/>
      <c r="L381" s="84"/>
    </row>
    <row r="382" spans="1:12" s="53" customFormat="1" ht="23.25" customHeight="1" x14ac:dyDescent="0.3">
      <c r="A382" s="87"/>
      <c r="B382" s="88" t="s">
        <v>206</v>
      </c>
      <c r="C382" s="91"/>
      <c r="D382" s="87"/>
      <c r="E382" s="92"/>
      <c r="F382" s="90"/>
      <c r="G382" s="90"/>
      <c r="H382" s="68"/>
      <c r="J382" s="84"/>
    </row>
    <row r="383" spans="1:12" s="53" customFormat="1" ht="23.25" customHeight="1" x14ac:dyDescent="0.3">
      <c r="A383" s="24">
        <v>322</v>
      </c>
      <c r="B383" s="61" t="s">
        <v>207</v>
      </c>
      <c r="C383" s="62" t="s">
        <v>208</v>
      </c>
      <c r="D383" s="63" t="s">
        <v>29</v>
      </c>
      <c r="E383" s="64">
        <v>1</v>
      </c>
      <c r="F383" s="55">
        <f t="shared" si="6"/>
        <v>964.02</v>
      </c>
      <c r="G383" s="55">
        <v>964.02</v>
      </c>
      <c r="H383" s="68"/>
      <c r="K383" s="84"/>
      <c r="L383" s="84"/>
    </row>
    <row r="384" spans="1:12" s="53" customFormat="1" ht="23.25" customHeight="1" x14ac:dyDescent="0.3">
      <c r="A384" s="24">
        <v>323</v>
      </c>
      <c r="B384" s="61" t="s">
        <v>209</v>
      </c>
      <c r="C384" s="62" t="s">
        <v>210</v>
      </c>
      <c r="D384" s="63" t="s">
        <v>29</v>
      </c>
      <c r="E384" s="64">
        <v>1</v>
      </c>
      <c r="F384" s="55">
        <f t="shared" si="6"/>
        <v>1536.9</v>
      </c>
      <c r="G384" s="55">
        <v>1536.9</v>
      </c>
      <c r="H384" s="68"/>
      <c r="K384" s="84"/>
      <c r="L384" s="84"/>
    </row>
    <row r="385" spans="1:12" s="53" customFormat="1" ht="23.25" customHeight="1" x14ac:dyDescent="0.3">
      <c r="A385" s="24">
        <v>324</v>
      </c>
      <c r="B385" s="61" t="s">
        <v>211</v>
      </c>
      <c r="C385" s="62" t="s">
        <v>212</v>
      </c>
      <c r="D385" s="63" t="s">
        <v>29</v>
      </c>
      <c r="E385" s="64">
        <v>1</v>
      </c>
      <c r="F385" s="55">
        <f t="shared" si="6"/>
        <v>916.6</v>
      </c>
      <c r="G385" s="55">
        <v>916.6</v>
      </c>
      <c r="H385" s="68"/>
      <c r="K385" s="84"/>
      <c r="L385" s="84"/>
    </row>
    <row r="386" spans="1:12" s="53" customFormat="1" ht="23.25" customHeight="1" x14ac:dyDescent="0.3">
      <c r="A386" s="24">
        <v>325</v>
      </c>
      <c r="B386" s="61" t="s">
        <v>213</v>
      </c>
      <c r="C386" s="62" t="s">
        <v>214</v>
      </c>
      <c r="D386" s="63" t="s">
        <v>29</v>
      </c>
      <c r="E386" s="64">
        <v>5</v>
      </c>
      <c r="F386" s="55">
        <f t="shared" si="6"/>
        <v>1114.1500000000001</v>
      </c>
      <c r="G386" s="55">
        <v>5570.75</v>
      </c>
      <c r="H386" s="68"/>
      <c r="K386" s="84"/>
      <c r="L386" s="84"/>
    </row>
    <row r="387" spans="1:12" s="53" customFormat="1" ht="23.25" customHeight="1" x14ac:dyDescent="0.3">
      <c r="A387" s="24">
        <v>326</v>
      </c>
      <c r="B387" s="61" t="s">
        <v>215</v>
      </c>
      <c r="C387" s="62" t="s">
        <v>216</v>
      </c>
      <c r="D387" s="63" t="s">
        <v>29</v>
      </c>
      <c r="E387" s="64">
        <v>5</v>
      </c>
      <c r="F387" s="55">
        <f t="shared" si="6"/>
        <v>248.9</v>
      </c>
      <c r="G387" s="55">
        <v>1244.5</v>
      </c>
      <c r="H387" s="68"/>
      <c r="K387" s="84"/>
      <c r="L387" s="84"/>
    </row>
    <row r="388" spans="1:12" s="53" customFormat="1" ht="23.25" customHeight="1" x14ac:dyDescent="0.3">
      <c r="A388" s="24">
        <v>327</v>
      </c>
      <c r="B388" s="61" t="s">
        <v>217</v>
      </c>
      <c r="C388" s="62" t="s">
        <v>218</v>
      </c>
      <c r="D388" s="63" t="s">
        <v>29</v>
      </c>
      <c r="E388" s="64">
        <v>1</v>
      </c>
      <c r="F388" s="55">
        <f t="shared" ref="F388:F451" si="7">ROUND(G388/E388,2)</f>
        <v>1129.97</v>
      </c>
      <c r="G388" s="55">
        <v>1129.97</v>
      </c>
      <c r="H388" s="68"/>
      <c r="K388" s="84"/>
      <c r="L388" s="84"/>
    </row>
    <row r="389" spans="1:12" s="53" customFormat="1" ht="23.25" customHeight="1" x14ac:dyDescent="0.3">
      <c r="A389" s="24">
        <v>328</v>
      </c>
      <c r="B389" s="61" t="s">
        <v>219</v>
      </c>
      <c r="C389" s="62" t="s">
        <v>220</v>
      </c>
      <c r="D389" s="63" t="s">
        <v>29</v>
      </c>
      <c r="E389" s="64">
        <v>6</v>
      </c>
      <c r="F389" s="55">
        <f t="shared" si="7"/>
        <v>114.13</v>
      </c>
      <c r="G389" s="55">
        <v>684.78</v>
      </c>
      <c r="H389" s="68"/>
      <c r="K389" s="84"/>
      <c r="L389" s="84"/>
    </row>
    <row r="390" spans="1:12" s="53" customFormat="1" ht="23.25" customHeight="1" x14ac:dyDescent="0.3">
      <c r="A390" s="24">
        <v>329</v>
      </c>
      <c r="B390" s="61" t="s">
        <v>221</v>
      </c>
      <c r="C390" s="62" t="s">
        <v>222</v>
      </c>
      <c r="D390" s="63" t="s">
        <v>29</v>
      </c>
      <c r="E390" s="64">
        <v>6</v>
      </c>
      <c r="F390" s="55">
        <f t="shared" si="7"/>
        <v>35.119999999999997</v>
      </c>
      <c r="G390" s="55">
        <v>210.72</v>
      </c>
      <c r="H390" s="68"/>
      <c r="K390" s="84"/>
      <c r="L390" s="84"/>
    </row>
    <row r="391" spans="1:12" s="53" customFormat="1" ht="23.25" customHeight="1" x14ac:dyDescent="0.3">
      <c r="A391" s="87"/>
      <c r="B391" s="88" t="s">
        <v>290</v>
      </c>
      <c r="C391" s="91"/>
      <c r="D391" s="87"/>
      <c r="E391" s="92"/>
      <c r="F391" s="90"/>
      <c r="G391" s="90"/>
      <c r="H391" s="68"/>
      <c r="J391" s="84"/>
    </row>
    <row r="392" spans="1:12" s="53" customFormat="1" ht="23.25" customHeight="1" x14ac:dyDescent="0.3">
      <c r="A392" s="24">
        <v>330</v>
      </c>
      <c r="B392" s="59" t="s">
        <v>224</v>
      </c>
      <c r="C392" s="59" t="s">
        <v>225</v>
      </c>
      <c r="D392" s="73" t="s">
        <v>34</v>
      </c>
      <c r="E392" s="73">
        <v>2</v>
      </c>
      <c r="F392" s="55">
        <f t="shared" si="7"/>
        <v>1933.14</v>
      </c>
      <c r="G392" s="55">
        <v>3866.28</v>
      </c>
      <c r="H392" s="68"/>
      <c r="K392" s="84"/>
      <c r="L392" s="84"/>
    </row>
    <row r="393" spans="1:12" s="53" customFormat="1" ht="23.25" customHeight="1" x14ac:dyDescent="0.3">
      <c r="A393" s="24">
        <v>331</v>
      </c>
      <c r="B393" s="59" t="s">
        <v>226</v>
      </c>
      <c r="C393" s="59" t="s">
        <v>227</v>
      </c>
      <c r="D393" s="73" t="s">
        <v>34</v>
      </c>
      <c r="E393" s="73">
        <v>2</v>
      </c>
      <c r="F393" s="55">
        <f t="shared" si="7"/>
        <v>715.99</v>
      </c>
      <c r="G393" s="55">
        <v>1431.98</v>
      </c>
      <c r="H393" s="68"/>
      <c r="K393" s="84"/>
      <c r="L393" s="84"/>
    </row>
    <row r="394" spans="1:12" s="53" customFormat="1" ht="23.25" customHeight="1" x14ac:dyDescent="0.3">
      <c r="A394" s="87"/>
      <c r="B394" s="88" t="s">
        <v>291</v>
      </c>
      <c r="C394" s="91"/>
      <c r="D394" s="87"/>
      <c r="E394" s="92"/>
      <c r="F394" s="90"/>
      <c r="G394" s="90"/>
      <c r="H394" s="68"/>
      <c r="J394" s="84"/>
    </row>
    <row r="395" spans="1:12" s="53" customFormat="1" ht="23.25" customHeight="1" x14ac:dyDescent="0.3">
      <c r="A395" s="24">
        <v>332</v>
      </c>
      <c r="B395" s="59" t="s">
        <v>263</v>
      </c>
      <c r="C395" s="59" t="s">
        <v>264</v>
      </c>
      <c r="D395" s="73" t="s">
        <v>29</v>
      </c>
      <c r="E395" s="74">
        <v>1</v>
      </c>
      <c r="F395" s="55">
        <f t="shared" si="7"/>
        <v>14237.8</v>
      </c>
      <c r="G395" s="55">
        <v>14237.8</v>
      </c>
      <c r="H395" s="68"/>
      <c r="K395" s="84"/>
      <c r="L395" s="84"/>
    </row>
    <row r="396" spans="1:12" s="53" customFormat="1" ht="23.25" customHeight="1" x14ac:dyDescent="0.3">
      <c r="A396" s="24">
        <v>333</v>
      </c>
      <c r="B396" s="59" t="s">
        <v>231</v>
      </c>
      <c r="C396" s="59" t="s">
        <v>265</v>
      </c>
      <c r="D396" s="73" t="s">
        <v>29</v>
      </c>
      <c r="E396" s="74">
        <v>1</v>
      </c>
      <c r="F396" s="55">
        <f t="shared" si="7"/>
        <v>2862.25</v>
      </c>
      <c r="G396" s="55">
        <v>2862.25</v>
      </c>
      <c r="H396" s="68"/>
      <c r="K396" s="84"/>
      <c r="L396" s="84"/>
    </row>
    <row r="397" spans="1:12" s="53" customFormat="1" ht="23.25" customHeight="1" x14ac:dyDescent="0.3">
      <c r="A397" s="24">
        <v>334</v>
      </c>
      <c r="B397" s="59" t="s">
        <v>231</v>
      </c>
      <c r="C397" s="59" t="s">
        <v>266</v>
      </c>
      <c r="D397" s="73" t="s">
        <v>29</v>
      </c>
      <c r="E397" s="74">
        <v>1</v>
      </c>
      <c r="F397" s="55">
        <f t="shared" si="7"/>
        <v>2862.25</v>
      </c>
      <c r="G397" s="55">
        <v>2862.25</v>
      </c>
      <c r="H397" s="68"/>
      <c r="K397" s="84"/>
      <c r="L397" s="84"/>
    </row>
    <row r="398" spans="1:12" s="53" customFormat="1" ht="23.25" customHeight="1" x14ac:dyDescent="0.3">
      <c r="A398" s="24">
        <v>335</v>
      </c>
      <c r="B398" s="59" t="s">
        <v>234</v>
      </c>
      <c r="C398" s="24"/>
      <c r="D398" s="73" t="s">
        <v>29</v>
      </c>
      <c r="E398" s="74">
        <v>1</v>
      </c>
      <c r="F398" s="55">
        <f t="shared" si="7"/>
        <v>1470.18</v>
      </c>
      <c r="G398" s="55">
        <v>1470.18</v>
      </c>
      <c r="H398" s="68"/>
      <c r="K398" s="84"/>
      <c r="L398" s="84"/>
    </row>
    <row r="399" spans="1:12" s="53" customFormat="1" ht="23.25" customHeight="1" x14ac:dyDescent="0.3">
      <c r="A399" s="24">
        <v>336</v>
      </c>
      <c r="B399" s="59" t="s">
        <v>235</v>
      </c>
      <c r="C399" s="24"/>
      <c r="D399" s="73" t="s">
        <v>29</v>
      </c>
      <c r="E399" s="74">
        <v>1</v>
      </c>
      <c r="F399" s="55">
        <f t="shared" si="7"/>
        <v>1097.72</v>
      </c>
      <c r="G399" s="55">
        <v>1097.72</v>
      </c>
      <c r="H399" s="68"/>
      <c r="K399" s="84"/>
      <c r="L399" s="84"/>
    </row>
    <row r="400" spans="1:12" s="53" customFormat="1" ht="23.25" customHeight="1" x14ac:dyDescent="0.3">
      <c r="A400" s="87"/>
      <c r="B400" s="88" t="s">
        <v>237</v>
      </c>
      <c r="C400" s="91"/>
      <c r="D400" s="87"/>
      <c r="E400" s="92"/>
      <c r="F400" s="90"/>
      <c r="G400" s="90"/>
      <c r="H400" s="68"/>
    </row>
    <row r="401" spans="1:12" s="53" customFormat="1" ht="33" customHeight="1" x14ac:dyDescent="0.3">
      <c r="A401" s="24">
        <v>337</v>
      </c>
      <c r="B401" s="59" t="s">
        <v>480</v>
      </c>
      <c r="C401" s="24"/>
      <c r="D401" s="73" t="s">
        <v>7</v>
      </c>
      <c r="E401" s="74">
        <v>1</v>
      </c>
      <c r="F401" s="55">
        <f t="shared" si="7"/>
        <v>7981.62</v>
      </c>
      <c r="G401" s="55">
        <v>7981.62</v>
      </c>
      <c r="H401" s="68"/>
    </row>
    <row r="402" spans="1:12" s="53" customFormat="1" ht="23.25" customHeight="1" x14ac:dyDescent="0.3">
      <c r="A402" s="93"/>
      <c r="B402" s="94" t="s">
        <v>292</v>
      </c>
      <c r="C402" s="93"/>
      <c r="D402" s="95"/>
      <c r="E402" s="96"/>
      <c r="F402" s="97"/>
      <c r="G402" s="97"/>
      <c r="H402" s="68"/>
      <c r="J402" s="84"/>
    </row>
    <row r="403" spans="1:12" s="53" customFormat="1" ht="23.25" customHeight="1" x14ac:dyDescent="0.3">
      <c r="A403" s="87"/>
      <c r="B403" s="88" t="s">
        <v>293</v>
      </c>
      <c r="C403" s="91"/>
      <c r="D403" s="87"/>
      <c r="E403" s="92"/>
      <c r="F403" s="90"/>
      <c r="G403" s="90"/>
      <c r="H403" s="68"/>
    </row>
    <row r="404" spans="1:12" s="53" customFormat="1" ht="23.25" customHeight="1" x14ac:dyDescent="0.3">
      <c r="A404" s="24">
        <v>338</v>
      </c>
      <c r="B404" s="65" t="s">
        <v>294</v>
      </c>
      <c r="C404" s="24"/>
      <c r="D404" s="67" t="s">
        <v>29</v>
      </c>
      <c r="E404" s="67">
        <v>1</v>
      </c>
      <c r="F404" s="55">
        <f t="shared" si="7"/>
        <v>5266.04</v>
      </c>
      <c r="G404" s="55">
        <v>5266.04</v>
      </c>
      <c r="H404" s="68"/>
      <c r="K404" s="84"/>
      <c r="L404" s="84"/>
    </row>
    <row r="405" spans="1:12" s="53" customFormat="1" ht="23.25" customHeight="1" x14ac:dyDescent="0.3">
      <c r="A405" s="24">
        <v>339</v>
      </c>
      <c r="B405" s="61" t="s">
        <v>295</v>
      </c>
      <c r="C405" s="62" t="s">
        <v>296</v>
      </c>
      <c r="D405" s="67" t="s">
        <v>29</v>
      </c>
      <c r="E405" s="67">
        <v>4</v>
      </c>
      <c r="F405" s="55">
        <f t="shared" si="7"/>
        <v>4473.8900000000003</v>
      </c>
      <c r="G405" s="55">
        <v>17895.560000000001</v>
      </c>
      <c r="H405" s="68"/>
      <c r="K405" s="84"/>
      <c r="L405" s="84"/>
    </row>
    <row r="406" spans="1:12" s="53" customFormat="1" ht="23.25" customHeight="1" x14ac:dyDescent="0.3">
      <c r="A406" s="24">
        <v>340</v>
      </c>
      <c r="B406" s="65" t="s">
        <v>297</v>
      </c>
      <c r="C406" s="65" t="s">
        <v>298</v>
      </c>
      <c r="D406" s="67" t="s">
        <v>29</v>
      </c>
      <c r="E406" s="67">
        <v>2</v>
      </c>
      <c r="F406" s="55">
        <f t="shared" si="7"/>
        <v>1150.6500000000001</v>
      </c>
      <c r="G406" s="55">
        <v>2301.3000000000002</v>
      </c>
      <c r="H406" s="68"/>
      <c r="K406" s="84"/>
      <c r="L406" s="84"/>
    </row>
    <row r="407" spans="1:12" s="53" customFormat="1" ht="23.25" customHeight="1" x14ac:dyDescent="0.3">
      <c r="A407" s="24">
        <v>341</v>
      </c>
      <c r="B407" s="65" t="s">
        <v>299</v>
      </c>
      <c r="C407" s="65" t="s">
        <v>300</v>
      </c>
      <c r="D407" s="67" t="s">
        <v>29</v>
      </c>
      <c r="E407" s="67">
        <v>5</v>
      </c>
      <c r="F407" s="55">
        <f t="shared" si="7"/>
        <v>1136.45</v>
      </c>
      <c r="G407" s="55">
        <v>5682.25</v>
      </c>
      <c r="H407" s="68"/>
      <c r="K407" s="84"/>
      <c r="L407" s="84"/>
    </row>
    <row r="408" spans="1:12" s="53" customFormat="1" ht="23.25" customHeight="1" x14ac:dyDescent="0.3">
      <c r="A408" s="24">
        <v>342</v>
      </c>
      <c r="B408" s="65" t="s">
        <v>299</v>
      </c>
      <c r="C408" s="65" t="s">
        <v>300</v>
      </c>
      <c r="D408" s="67" t="s">
        <v>29</v>
      </c>
      <c r="E408" s="67">
        <v>6</v>
      </c>
      <c r="F408" s="55">
        <f t="shared" si="7"/>
        <v>1411.15</v>
      </c>
      <c r="G408" s="55">
        <v>8466.9</v>
      </c>
      <c r="H408" s="68"/>
      <c r="K408" s="84"/>
      <c r="L408" s="84"/>
    </row>
    <row r="409" spans="1:12" s="53" customFormat="1" ht="23.25" customHeight="1" x14ac:dyDescent="0.3">
      <c r="A409" s="24">
        <v>343</v>
      </c>
      <c r="B409" s="65" t="s">
        <v>301</v>
      </c>
      <c r="C409" s="65" t="s">
        <v>302</v>
      </c>
      <c r="D409" s="67" t="s">
        <v>29</v>
      </c>
      <c r="E409" s="67">
        <v>2</v>
      </c>
      <c r="F409" s="55">
        <f t="shared" si="7"/>
        <v>1303.72</v>
      </c>
      <c r="G409" s="55">
        <v>2607.44</v>
      </c>
      <c r="H409" s="68"/>
      <c r="K409" s="84"/>
      <c r="L409" s="84"/>
    </row>
    <row r="410" spans="1:12" s="53" customFormat="1" ht="23.25" customHeight="1" x14ac:dyDescent="0.3">
      <c r="A410" s="24">
        <v>344</v>
      </c>
      <c r="B410" s="65" t="s">
        <v>301</v>
      </c>
      <c r="C410" s="65" t="s">
        <v>302</v>
      </c>
      <c r="D410" s="67" t="s">
        <v>29</v>
      </c>
      <c r="E410" s="67">
        <v>5</v>
      </c>
      <c r="F410" s="55">
        <f t="shared" si="7"/>
        <v>1735.4</v>
      </c>
      <c r="G410" s="55">
        <v>8677</v>
      </c>
      <c r="H410" s="68"/>
      <c r="K410" s="84"/>
      <c r="L410" s="84"/>
    </row>
    <row r="411" spans="1:12" s="53" customFormat="1" ht="23.25" customHeight="1" x14ac:dyDescent="0.3">
      <c r="A411" s="24">
        <v>345</v>
      </c>
      <c r="B411" s="65" t="s">
        <v>303</v>
      </c>
      <c r="C411" s="65" t="s">
        <v>304</v>
      </c>
      <c r="D411" s="67" t="s">
        <v>29</v>
      </c>
      <c r="E411" s="67">
        <v>1</v>
      </c>
      <c r="F411" s="55">
        <f t="shared" si="7"/>
        <v>1874.32</v>
      </c>
      <c r="G411" s="55">
        <v>1874.32</v>
      </c>
      <c r="H411" s="68"/>
      <c r="K411" s="84"/>
      <c r="L411" s="84"/>
    </row>
    <row r="412" spans="1:12" s="53" customFormat="1" ht="23.25" customHeight="1" x14ac:dyDescent="0.3">
      <c r="A412" s="24">
        <v>346</v>
      </c>
      <c r="B412" s="65" t="s">
        <v>303</v>
      </c>
      <c r="C412" s="65" t="s">
        <v>304</v>
      </c>
      <c r="D412" s="67" t="s">
        <v>29</v>
      </c>
      <c r="E412" s="67">
        <v>1</v>
      </c>
      <c r="F412" s="55">
        <f t="shared" si="7"/>
        <v>2656.85</v>
      </c>
      <c r="G412" s="55">
        <v>2656.85</v>
      </c>
      <c r="H412" s="68"/>
      <c r="K412" s="84"/>
      <c r="L412" s="84"/>
    </row>
    <row r="413" spans="1:12" s="53" customFormat="1" ht="23.25" customHeight="1" x14ac:dyDescent="0.3">
      <c r="A413" s="24">
        <v>347</v>
      </c>
      <c r="B413" s="65" t="s">
        <v>305</v>
      </c>
      <c r="C413" s="65" t="s">
        <v>306</v>
      </c>
      <c r="D413" s="67" t="s">
        <v>29</v>
      </c>
      <c r="E413" s="67">
        <v>3</v>
      </c>
      <c r="F413" s="55">
        <f t="shared" si="7"/>
        <v>1275.51</v>
      </c>
      <c r="G413" s="55">
        <v>3826.53</v>
      </c>
      <c r="H413" s="68"/>
      <c r="K413" s="84"/>
      <c r="L413" s="84"/>
    </row>
    <row r="414" spans="1:12" s="53" customFormat="1" ht="23.25" customHeight="1" x14ac:dyDescent="0.3">
      <c r="A414" s="24">
        <v>348</v>
      </c>
      <c r="B414" s="65" t="s">
        <v>305</v>
      </c>
      <c r="C414" s="65" t="s">
        <v>306</v>
      </c>
      <c r="D414" s="67" t="s">
        <v>29</v>
      </c>
      <c r="E414" s="67">
        <v>2</v>
      </c>
      <c r="F414" s="55">
        <f t="shared" si="7"/>
        <v>1478.76</v>
      </c>
      <c r="G414" s="55">
        <v>2957.52</v>
      </c>
      <c r="H414" s="68"/>
      <c r="K414" s="84"/>
      <c r="L414" s="84"/>
    </row>
    <row r="415" spans="1:12" s="53" customFormat="1" ht="23.25" customHeight="1" x14ac:dyDescent="0.3">
      <c r="A415" s="24">
        <v>349</v>
      </c>
      <c r="B415" s="65" t="s">
        <v>307</v>
      </c>
      <c r="C415" s="65" t="s">
        <v>308</v>
      </c>
      <c r="D415" s="67" t="s">
        <v>29</v>
      </c>
      <c r="E415" s="67">
        <v>2</v>
      </c>
      <c r="F415" s="55">
        <f t="shared" si="7"/>
        <v>6122.76</v>
      </c>
      <c r="G415" s="55">
        <v>12245.52</v>
      </c>
      <c r="H415" s="68"/>
      <c r="K415" s="84"/>
      <c r="L415" s="84"/>
    </row>
    <row r="416" spans="1:12" s="53" customFormat="1" ht="23.25" customHeight="1" x14ac:dyDescent="0.3">
      <c r="A416" s="24">
        <v>350</v>
      </c>
      <c r="B416" s="61" t="s">
        <v>309</v>
      </c>
      <c r="C416" s="61" t="s">
        <v>202</v>
      </c>
      <c r="D416" s="67" t="s">
        <v>29</v>
      </c>
      <c r="E416" s="67">
        <v>2</v>
      </c>
      <c r="F416" s="55">
        <f t="shared" si="7"/>
        <v>5732.02</v>
      </c>
      <c r="G416" s="55">
        <v>11464.04</v>
      </c>
      <c r="H416" s="68"/>
      <c r="K416" s="84"/>
      <c r="L416" s="84"/>
    </row>
    <row r="417" spans="1:12" s="53" customFormat="1" ht="23.25" customHeight="1" x14ac:dyDescent="0.3">
      <c r="A417" s="24">
        <v>351</v>
      </c>
      <c r="B417" s="61" t="s">
        <v>309</v>
      </c>
      <c r="C417" s="61" t="s">
        <v>202</v>
      </c>
      <c r="D417" s="67" t="s">
        <v>29</v>
      </c>
      <c r="E417" s="67">
        <v>3</v>
      </c>
      <c r="F417" s="55">
        <f t="shared" si="7"/>
        <v>7138.79</v>
      </c>
      <c r="G417" s="55">
        <v>21416.37</v>
      </c>
      <c r="H417" s="68"/>
      <c r="K417" s="84"/>
      <c r="L417" s="84"/>
    </row>
    <row r="418" spans="1:12" s="53" customFormat="1" ht="23.25" customHeight="1" x14ac:dyDescent="0.3">
      <c r="A418" s="24">
        <v>352</v>
      </c>
      <c r="B418" s="61" t="s">
        <v>159</v>
      </c>
      <c r="C418" s="61" t="s">
        <v>160</v>
      </c>
      <c r="D418" s="71" t="s">
        <v>29</v>
      </c>
      <c r="E418" s="72">
        <v>6</v>
      </c>
      <c r="F418" s="55">
        <f t="shared" si="7"/>
        <v>539.46</v>
      </c>
      <c r="G418" s="55">
        <v>3236.76</v>
      </c>
      <c r="H418" s="68"/>
      <c r="K418" s="84"/>
      <c r="L418" s="84"/>
    </row>
    <row r="419" spans="1:12" s="53" customFormat="1" ht="23.25" customHeight="1" x14ac:dyDescent="0.3">
      <c r="A419" s="24">
        <v>353</v>
      </c>
      <c r="B419" s="61" t="s">
        <v>310</v>
      </c>
      <c r="C419" s="61" t="s">
        <v>311</v>
      </c>
      <c r="D419" s="71" t="s">
        <v>29</v>
      </c>
      <c r="E419" s="72">
        <v>6</v>
      </c>
      <c r="F419" s="55">
        <f t="shared" si="7"/>
        <v>85.94</v>
      </c>
      <c r="G419" s="55">
        <v>515.64</v>
      </c>
      <c r="H419" s="68"/>
      <c r="K419" s="84"/>
      <c r="L419" s="84"/>
    </row>
    <row r="420" spans="1:12" s="53" customFormat="1" ht="23.25" customHeight="1" x14ac:dyDescent="0.3">
      <c r="A420" s="24">
        <v>354</v>
      </c>
      <c r="B420" s="61" t="s">
        <v>310</v>
      </c>
      <c r="C420" s="61" t="s">
        <v>311</v>
      </c>
      <c r="D420" s="71" t="s">
        <v>29</v>
      </c>
      <c r="E420" s="72">
        <v>14</v>
      </c>
      <c r="F420" s="55">
        <f t="shared" si="7"/>
        <v>108.75</v>
      </c>
      <c r="G420" s="55">
        <v>1522.5</v>
      </c>
      <c r="H420" s="68"/>
      <c r="K420" s="84"/>
      <c r="L420" s="84"/>
    </row>
    <row r="421" spans="1:12" s="53" customFormat="1" ht="23.25" customHeight="1" x14ac:dyDescent="0.3">
      <c r="A421" s="24">
        <v>355</v>
      </c>
      <c r="B421" s="65" t="s">
        <v>312</v>
      </c>
      <c r="C421" s="65" t="s">
        <v>313</v>
      </c>
      <c r="D421" s="71" t="s">
        <v>29</v>
      </c>
      <c r="E421" s="67">
        <v>51</v>
      </c>
      <c r="F421" s="55">
        <f t="shared" si="7"/>
        <v>220.19</v>
      </c>
      <c r="G421" s="55">
        <v>11229.69</v>
      </c>
      <c r="H421" s="68"/>
      <c r="K421" s="84"/>
      <c r="L421" s="84"/>
    </row>
    <row r="422" spans="1:12" s="53" customFormat="1" ht="23.25" customHeight="1" x14ac:dyDescent="0.3">
      <c r="A422" s="24">
        <v>356</v>
      </c>
      <c r="B422" s="65" t="s">
        <v>312</v>
      </c>
      <c r="C422" s="65" t="s">
        <v>313</v>
      </c>
      <c r="D422" s="71" t="s">
        <v>29</v>
      </c>
      <c r="E422" s="67">
        <v>50</v>
      </c>
      <c r="F422" s="55">
        <f t="shared" si="7"/>
        <v>277.93</v>
      </c>
      <c r="G422" s="55">
        <v>13896.5</v>
      </c>
      <c r="H422" s="68"/>
      <c r="K422" s="84"/>
      <c r="L422" s="84"/>
    </row>
    <row r="423" spans="1:12" s="53" customFormat="1" ht="23.25" customHeight="1" x14ac:dyDescent="0.3">
      <c r="A423" s="24">
        <v>357</v>
      </c>
      <c r="B423" s="65" t="s">
        <v>312</v>
      </c>
      <c r="C423" s="65" t="s">
        <v>314</v>
      </c>
      <c r="D423" s="71" t="s">
        <v>29</v>
      </c>
      <c r="E423" s="67">
        <v>14</v>
      </c>
      <c r="F423" s="55">
        <f t="shared" si="7"/>
        <v>256.85000000000002</v>
      </c>
      <c r="G423" s="55">
        <v>3595.9</v>
      </c>
      <c r="H423" s="68"/>
      <c r="K423" s="84"/>
      <c r="L423" s="84"/>
    </row>
    <row r="424" spans="1:12" s="53" customFormat="1" ht="23.25" customHeight="1" x14ac:dyDescent="0.3">
      <c r="A424" s="24">
        <v>358</v>
      </c>
      <c r="B424" s="65" t="s">
        <v>312</v>
      </c>
      <c r="C424" s="65" t="s">
        <v>315</v>
      </c>
      <c r="D424" s="71" t="s">
        <v>29</v>
      </c>
      <c r="E424" s="67">
        <v>1</v>
      </c>
      <c r="F424" s="55">
        <f t="shared" si="7"/>
        <v>506.21</v>
      </c>
      <c r="G424" s="55">
        <v>506.21</v>
      </c>
      <c r="H424" s="68"/>
      <c r="K424" s="84"/>
      <c r="L424" s="84"/>
    </row>
    <row r="425" spans="1:12" s="53" customFormat="1" ht="23.25" customHeight="1" x14ac:dyDescent="0.3">
      <c r="A425" s="24">
        <v>359</v>
      </c>
      <c r="B425" s="61" t="s">
        <v>138</v>
      </c>
      <c r="C425" s="65" t="s">
        <v>316</v>
      </c>
      <c r="D425" s="71" t="s">
        <v>29</v>
      </c>
      <c r="E425" s="67">
        <v>12</v>
      </c>
      <c r="F425" s="55">
        <f t="shared" si="7"/>
        <v>120.83</v>
      </c>
      <c r="G425" s="55">
        <f>1450-0.04</f>
        <v>1449.96</v>
      </c>
      <c r="H425" s="68"/>
      <c r="K425" s="84"/>
      <c r="L425" s="84"/>
    </row>
    <row r="426" spans="1:12" s="53" customFormat="1" ht="23.25" customHeight="1" x14ac:dyDescent="0.3">
      <c r="A426" s="24">
        <v>360</v>
      </c>
      <c r="B426" s="65" t="s">
        <v>317</v>
      </c>
      <c r="C426" s="65" t="s">
        <v>318</v>
      </c>
      <c r="D426" s="71" t="s">
        <v>29</v>
      </c>
      <c r="E426" s="67">
        <v>6</v>
      </c>
      <c r="F426" s="55">
        <f t="shared" si="7"/>
        <v>2226.11</v>
      </c>
      <c r="G426" s="55">
        <v>13356.66</v>
      </c>
      <c r="H426" s="68"/>
      <c r="K426" s="84"/>
      <c r="L426" s="84"/>
    </row>
    <row r="427" spans="1:12" s="53" customFormat="1" ht="23.25" customHeight="1" x14ac:dyDescent="0.3">
      <c r="A427" s="24">
        <v>361</v>
      </c>
      <c r="B427" s="65" t="s">
        <v>317</v>
      </c>
      <c r="C427" s="65" t="s">
        <v>318</v>
      </c>
      <c r="D427" s="71" t="s">
        <v>29</v>
      </c>
      <c r="E427" s="67">
        <v>2</v>
      </c>
      <c r="F427" s="55">
        <f t="shared" si="7"/>
        <v>2705.26</v>
      </c>
      <c r="G427" s="55">
        <v>5410.52</v>
      </c>
      <c r="H427" s="68"/>
      <c r="K427" s="84"/>
      <c r="L427" s="84"/>
    </row>
    <row r="428" spans="1:12" s="53" customFormat="1" ht="23.25" customHeight="1" x14ac:dyDescent="0.3">
      <c r="A428" s="24">
        <v>362</v>
      </c>
      <c r="B428" s="61" t="s">
        <v>319</v>
      </c>
      <c r="C428" s="62" t="s">
        <v>320</v>
      </c>
      <c r="D428" s="71" t="s">
        <v>29</v>
      </c>
      <c r="E428" s="64">
        <v>4</v>
      </c>
      <c r="F428" s="55">
        <f t="shared" si="7"/>
        <v>1201.68</v>
      </c>
      <c r="G428" s="55">
        <v>4806.72</v>
      </c>
      <c r="H428" s="68"/>
      <c r="K428" s="84"/>
      <c r="L428" s="84"/>
    </row>
    <row r="429" spans="1:12" s="53" customFormat="1" ht="23.25" customHeight="1" x14ac:dyDescent="0.3">
      <c r="A429" s="24">
        <v>363</v>
      </c>
      <c r="B429" s="61" t="s">
        <v>321</v>
      </c>
      <c r="C429" s="62" t="s">
        <v>322</v>
      </c>
      <c r="D429" s="67" t="s">
        <v>7</v>
      </c>
      <c r="E429" s="64">
        <v>3</v>
      </c>
      <c r="F429" s="55">
        <f t="shared" si="7"/>
        <v>1510.47</v>
      </c>
      <c r="G429" s="55">
        <v>4531.41</v>
      </c>
      <c r="H429" s="68"/>
      <c r="K429" s="84"/>
      <c r="L429" s="84"/>
    </row>
    <row r="430" spans="1:12" s="53" customFormat="1" ht="23.25" customHeight="1" x14ac:dyDescent="0.3">
      <c r="A430" s="24">
        <v>364</v>
      </c>
      <c r="B430" s="61" t="s">
        <v>319</v>
      </c>
      <c r="C430" s="24"/>
      <c r="D430" s="67" t="s">
        <v>29</v>
      </c>
      <c r="E430" s="67">
        <v>18</v>
      </c>
      <c r="F430" s="55">
        <f t="shared" si="7"/>
        <v>482.78</v>
      </c>
      <c r="G430" s="55">
        <v>8690.0400000000009</v>
      </c>
      <c r="H430" s="68"/>
    </row>
    <row r="431" spans="1:12" s="53" customFormat="1" ht="23.25" customHeight="1" x14ac:dyDescent="0.3">
      <c r="A431" s="87"/>
      <c r="B431" s="88" t="s">
        <v>323</v>
      </c>
      <c r="C431" s="91"/>
      <c r="D431" s="87"/>
      <c r="E431" s="92"/>
      <c r="F431" s="90"/>
      <c r="G431" s="90"/>
      <c r="H431" s="68"/>
    </row>
    <row r="432" spans="1:12" s="53" customFormat="1" ht="23.25" customHeight="1" x14ac:dyDescent="0.3">
      <c r="A432" s="24">
        <v>365</v>
      </c>
      <c r="B432" s="59" t="s">
        <v>324</v>
      </c>
      <c r="C432" s="59" t="s">
        <v>325</v>
      </c>
      <c r="D432" s="71" t="s">
        <v>29</v>
      </c>
      <c r="E432" s="74">
        <v>1</v>
      </c>
      <c r="F432" s="55">
        <f t="shared" si="7"/>
        <v>382.29</v>
      </c>
      <c r="G432" s="55">
        <v>382.29</v>
      </c>
      <c r="H432" s="68"/>
    </row>
    <row r="433" spans="1:12" s="53" customFormat="1" ht="23.25" customHeight="1" x14ac:dyDescent="0.3">
      <c r="A433" s="24">
        <v>366</v>
      </c>
      <c r="B433" s="59" t="s">
        <v>326</v>
      </c>
      <c r="C433" s="59" t="s">
        <v>430</v>
      </c>
      <c r="D433" s="71" t="s">
        <v>29</v>
      </c>
      <c r="E433" s="74">
        <v>1</v>
      </c>
      <c r="F433" s="55">
        <f t="shared" si="7"/>
        <v>2925.71</v>
      </c>
      <c r="G433" s="55">
        <v>2925.71</v>
      </c>
      <c r="H433" s="68"/>
    </row>
    <row r="434" spans="1:12" s="53" customFormat="1" ht="23.25" customHeight="1" x14ac:dyDescent="0.3">
      <c r="A434" s="24">
        <v>367</v>
      </c>
      <c r="B434" s="59" t="s">
        <v>327</v>
      </c>
      <c r="C434" s="59" t="s">
        <v>328</v>
      </c>
      <c r="D434" s="71" t="s">
        <v>29</v>
      </c>
      <c r="E434" s="74">
        <v>7</v>
      </c>
      <c r="F434" s="55">
        <f t="shared" si="7"/>
        <v>914.53</v>
      </c>
      <c r="G434" s="55">
        <v>6401.71</v>
      </c>
      <c r="H434" s="68"/>
    </row>
    <row r="435" spans="1:12" s="53" customFormat="1" ht="23.25" customHeight="1" x14ac:dyDescent="0.3">
      <c r="A435" s="24">
        <v>368</v>
      </c>
      <c r="B435" s="59" t="s">
        <v>329</v>
      </c>
      <c r="C435" s="59" t="s">
        <v>330</v>
      </c>
      <c r="D435" s="71" t="s">
        <v>29</v>
      </c>
      <c r="E435" s="74">
        <v>11</v>
      </c>
      <c r="F435" s="55">
        <f t="shared" si="7"/>
        <v>1032.19</v>
      </c>
      <c r="G435" s="55">
        <v>11354.09</v>
      </c>
      <c r="H435" s="68"/>
    </row>
    <row r="436" spans="1:12" s="53" customFormat="1" ht="23.25" customHeight="1" x14ac:dyDescent="0.3">
      <c r="A436" s="24">
        <v>369</v>
      </c>
      <c r="B436" s="59" t="s">
        <v>331</v>
      </c>
      <c r="C436" s="59" t="s">
        <v>332</v>
      </c>
      <c r="D436" s="71" t="s">
        <v>29</v>
      </c>
      <c r="E436" s="74">
        <v>35</v>
      </c>
      <c r="F436" s="55">
        <f t="shared" si="7"/>
        <v>1032.19</v>
      </c>
      <c r="G436" s="55">
        <v>36126.65</v>
      </c>
      <c r="H436" s="68"/>
    </row>
    <row r="437" spans="1:12" s="53" customFormat="1" ht="23.25" customHeight="1" x14ac:dyDescent="0.3">
      <c r="A437" s="24">
        <v>370</v>
      </c>
      <c r="B437" s="59" t="s">
        <v>333</v>
      </c>
      <c r="C437" s="59" t="s">
        <v>325</v>
      </c>
      <c r="D437" s="71" t="s">
        <v>29</v>
      </c>
      <c r="E437" s="74">
        <v>15</v>
      </c>
      <c r="F437" s="55">
        <f t="shared" si="7"/>
        <v>382.29</v>
      </c>
      <c r="G437" s="55">
        <v>5734.35</v>
      </c>
      <c r="H437" s="68"/>
    </row>
    <row r="438" spans="1:12" s="53" customFormat="1" ht="23.25" customHeight="1" x14ac:dyDescent="0.3">
      <c r="A438" s="24">
        <v>371</v>
      </c>
      <c r="B438" s="59" t="s">
        <v>334</v>
      </c>
      <c r="C438" s="59" t="s">
        <v>335</v>
      </c>
      <c r="D438" s="71" t="s">
        <v>29</v>
      </c>
      <c r="E438" s="74">
        <v>15</v>
      </c>
      <c r="F438" s="55">
        <f t="shared" si="7"/>
        <v>36.47</v>
      </c>
      <c r="G438" s="55">
        <v>547.04999999999995</v>
      </c>
      <c r="H438" s="68"/>
    </row>
    <row r="439" spans="1:12" s="53" customFormat="1" ht="23.25" customHeight="1" x14ac:dyDescent="0.3">
      <c r="A439" s="24">
        <v>372</v>
      </c>
      <c r="B439" s="59" t="s">
        <v>336</v>
      </c>
      <c r="C439" s="59" t="s">
        <v>337</v>
      </c>
      <c r="D439" s="71" t="s">
        <v>29</v>
      </c>
      <c r="E439" s="74">
        <v>9</v>
      </c>
      <c r="F439" s="55">
        <f t="shared" si="7"/>
        <v>1085.6300000000001</v>
      </c>
      <c r="G439" s="55">
        <v>9770.67</v>
      </c>
      <c r="H439" s="68"/>
    </row>
    <row r="440" spans="1:12" s="53" customFormat="1" ht="23.25" customHeight="1" x14ac:dyDescent="0.3">
      <c r="A440" s="24">
        <v>373</v>
      </c>
      <c r="B440" s="59" t="s">
        <v>334</v>
      </c>
      <c r="C440" s="59" t="s">
        <v>338</v>
      </c>
      <c r="D440" s="71" t="s">
        <v>29</v>
      </c>
      <c r="E440" s="74">
        <v>9</v>
      </c>
      <c r="F440" s="55">
        <f t="shared" si="7"/>
        <v>79.38</v>
      </c>
      <c r="G440" s="55">
        <v>714.42</v>
      </c>
      <c r="H440" s="68"/>
    </row>
    <row r="441" spans="1:12" s="53" customFormat="1" ht="23.25" customHeight="1" x14ac:dyDescent="0.3">
      <c r="A441" s="24">
        <v>374</v>
      </c>
      <c r="B441" s="59" t="s">
        <v>339</v>
      </c>
      <c r="C441" s="59" t="s">
        <v>431</v>
      </c>
      <c r="D441" s="71" t="s">
        <v>29</v>
      </c>
      <c r="E441" s="74">
        <v>1</v>
      </c>
      <c r="F441" s="55">
        <f t="shared" si="7"/>
        <v>2925.7</v>
      </c>
      <c r="G441" s="55">
        <v>2925.7</v>
      </c>
      <c r="H441" s="68"/>
    </row>
    <row r="442" spans="1:12" s="53" customFormat="1" ht="23.25" customHeight="1" x14ac:dyDescent="0.3">
      <c r="A442" s="87"/>
      <c r="B442" s="88" t="s">
        <v>340</v>
      </c>
      <c r="C442" s="91"/>
      <c r="D442" s="87"/>
      <c r="E442" s="92"/>
      <c r="F442" s="90"/>
      <c r="G442" s="90"/>
      <c r="H442" s="68"/>
      <c r="J442" s="84"/>
    </row>
    <row r="443" spans="1:12" s="53" customFormat="1" ht="23.25" customHeight="1" x14ac:dyDescent="0.3">
      <c r="A443" s="24">
        <v>375</v>
      </c>
      <c r="B443" s="59" t="s">
        <v>324</v>
      </c>
      <c r="C443" s="59" t="s">
        <v>325</v>
      </c>
      <c r="D443" s="71" t="s">
        <v>29</v>
      </c>
      <c r="E443" s="74">
        <v>1</v>
      </c>
      <c r="F443" s="55">
        <f t="shared" si="7"/>
        <v>400.3</v>
      </c>
      <c r="G443" s="55">
        <v>400.3</v>
      </c>
      <c r="H443" s="68"/>
      <c r="K443" s="84"/>
      <c r="L443" s="84"/>
    </row>
    <row r="444" spans="1:12" s="53" customFormat="1" ht="23.25" customHeight="1" x14ac:dyDescent="0.3">
      <c r="A444" s="24">
        <v>376</v>
      </c>
      <c r="B444" s="59" t="s">
        <v>341</v>
      </c>
      <c r="C444" s="59" t="s">
        <v>432</v>
      </c>
      <c r="D444" s="71" t="s">
        <v>29</v>
      </c>
      <c r="E444" s="74">
        <v>1</v>
      </c>
      <c r="F444" s="55">
        <f t="shared" si="7"/>
        <v>3063.56</v>
      </c>
      <c r="G444" s="55">
        <v>3063.56</v>
      </c>
      <c r="H444" s="68"/>
      <c r="K444" s="84"/>
      <c r="L444" s="84"/>
    </row>
    <row r="445" spans="1:12" s="53" customFormat="1" ht="23.25" customHeight="1" x14ac:dyDescent="0.3">
      <c r="A445" s="24">
        <v>377</v>
      </c>
      <c r="B445" s="59" t="s">
        <v>342</v>
      </c>
      <c r="C445" s="59" t="s">
        <v>433</v>
      </c>
      <c r="D445" s="71" t="s">
        <v>29</v>
      </c>
      <c r="E445" s="74">
        <v>2</v>
      </c>
      <c r="F445" s="55">
        <f t="shared" si="7"/>
        <v>1530.25</v>
      </c>
      <c r="G445" s="55">
        <v>3060.5</v>
      </c>
      <c r="H445" s="68"/>
      <c r="K445" s="84"/>
      <c r="L445" s="84"/>
    </row>
    <row r="446" spans="1:12" s="53" customFormat="1" ht="23.25" customHeight="1" x14ac:dyDescent="0.3">
      <c r="A446" s="24">
        <v>378</v>
      </c>
      <c r="B446" s="59" t="s">
        <v>342</v>
      </c>
      <c r="C446" s="59" t="s">
        <v>433</v>
      </c>
      <c r="D446" s="71" t="s">
        <v>29</v>
      </c>
      <c r="E446" s="74">
        <v>2</v>
      </c>
      <c r="F446" s="55">
        <f t="shared" si="7"/>
        <v>1311.21</v>
      </c>
      <c r="G446" s="55">
        <v>2622.42</v>
      </c>
      <c r="H446" s="68"/>
      <c r="K446" s="84"/>
      <c r="L446" s="84"/>
    </row>
    <row r="447" spans="1:12" s="53" customFormat="1" ht="23.25" customHeight="1" x14ac:dyDescent="0.3">
      <c r="A447" s="24">
        <v>379</v>
      </c>
      <c r="B447" s="59" t="s">
        <v>336</v>
      </c>
      <c r="C447" s="59" t="s">
        <v>337</v>
      </c>
      <c r="D447" s="71" t="s">
        <v>29</v>
      </c>
      <c r="E447" s="74">
        <v>9</v>
      </c>
      <c r="F447" s="55">
        <f t="shared" si="7"/>
        <v>1136.78</v>
      </c>
      <c r="G447" s="55">
        <v>10231.02</v>
      </c>
      <c r="H447" s="68"/>
      <c r="K447" s="84"/>
      <c r="L447" s="84"/>
    </row>
    <row r="448" spans="1:12" s="53" customFormat="1" ht="23.25" customHeight="1" x14ac:dyDescent="0.3">
      <c r="A448" s="24">
        <v>380</v>
      </c>
      <c r="B448" s="59" t="s">
        <v>343</v>
      </c>
      <c r="C448" s="59" t="s">
        <v>344</v>
      </c>
      <c r="D448" s="71" t="s">
        <v>29</v>
      </c>
      <c r="E448" s="74">
        <v>9</v>
      </c>
      <c r="F448" s="55">
        <f t="shared" si="7"/>
        <v>339.24</v>
      </c>
      <c r="G448" s="55">
        <v>3053.16</v>
      </c>
      <c r="H448" s="68"/>
      <c r="K448" s="84"/>
      <c r="L448" s="84"/>
    </row>
    <row r="449" spans="1:12" s="53" customFormat="1" ht="23.25" customHeight="1" x14ac:dyDescent="0.3">
      <c r="A449" s="87"/>
      <c r="B449" s="88" t="s">
        <v>345</v>
      </c>
      <c r="C449" s="91"/>
      <c r="D449" s="87"/>
      <c r="E449" s="92"/>
      <c r="F449" s="90"/>
      <c r="G449" s="90"/>
      <c r="H449" s="68"/>
      <c r="J449" s="84"/>
    </row>
    <row r="450" spans="1:12" s="53" customFormat="1" ht="23.25" customHeight="1" x14ac:dyDescent="0.3">
      <c r="A450" s="24">
        <v>381</v>
      </c>
      <c r="B450" s="61" t="s">
        <v>346</v>
      </c>
      <c r="C450" s="62" t="s">
        <v>347</v>
      </c>
      <c r="D450" s="71" t="s">
        <v>29</v>
      </c>
      <c r="E450" s="64">
        <v>1</v>
      </c>
      <c r="F450" s="55">
        <f t="shared" si="7"/>
        <v>1449.21</v>
      </c>
      <c r="G450" s="55">
        <v>1449.21</v>
      </c>
      <c r="H450" s="68"/>
      <c r="K450" s="84"/>
      <c r="L450" s="84"/>
    </row>
    <row r="451" spans="1:12" s="53" customFormat="1" ht="23.25" customHeight="1" x14ac:dyDescent="0.3">
      <c r="A451" s="24">
        <v>382</v>
      </c>
      <c r="B451" s="65" t="s">
        <v>348</v>
      </c>
      <c r="C451" s="66" t="s">
        <v>349</v>
      </c>
      <c r="D451" s="71" t="s">
        <v>29</v>
      </c>
      <c r="E451" s="64">
        <v>1</v>
      </c>
      <c r="F451" s="55">
        <f t="shared" si="7"/>
        <v>1825.18</v>
      </c>
      <c r="G451" s="55">
        <v>1825.18</v>
      </c>
      <c r="H451" s="68"/>
      <c r="K451" s="84"/>
      <c r="L451" s="84"/>
    </row>
    <row r="452" spans="1:12" s="53" customFormat="1" ht="23.25" customHeight="1" x14ac:dyDescent="0.3">
      <c r="A452" s="24">
        <v>383</v>
      </c>
      <c r="B452" s="61" t="s">
        <v>350</v>
      </c>
      <c r="C452" s="62" t="s">
        <v>351</v>
      </c>
      <c r="D452" s="71" t="s">
        <v>29</v>
      </c>
      <c r="E452" s="64">
        <v>1</v>
      </c>
      <c r="F452" s="55">
        <f t="shared" ref="F452:F479" si="8">ROUND(G452/E452,2)</f>
        <v>622.48</v>
      </c>
      <c r="G452" s="55">
        <v>622.48</v>
      </c>
      <c r="H452" s="68"/>
      <c r="K452" s="84"/>
      <c r="L452" s="84"/>
    </row>
    <row r="453" spans="1:12" s="53" customFormat="1" ht="23.25" customHeight="1" x14ac:dyDescent="0.3">
      <c r="A453" s="24">
        <v>384</v>
      </c>
      <c r="B453" s="61" t="s">
        <v>157</v>
      </c>
      <c r="C453" s="62" t="s">
        <v>158</v>
      </c>
      <c r="D453" s="71" t="s">
        <v>29</v>
      </c>
      <c r="E453" s="64">
        <v>1</v>
      </c>
      <c r="F453" s="55">
        <f t="shared" si="8"/>
        <v>5073.4399999999996</v>
      </c>
      <c r="G453" s="55">
        <v>5073.4399999999996</v>
      </c>
      <c r="H453" s="68"/>
      <c r="K453" s="84"/>
      <c r="L453" s="84"/>
    </row>
    <row r="454" spans="1:12" s="53" customFormat="1" ht="23.25" customHeight="1" x14ac:dyDescent="0.3">
      <c r="A454" s="24">
        <v>385</v>
      </c>
      <c r="B454" s="61" t="s">
        <v>159</v>
      </c>
      <c r="C454" s="61" t="s">
        <v>160</v>
      </c>
      <c r="D454" s="71" t="s">
        <v>29</v>
      </c>
      <c r="E454" s="64">
        <v>1</v>
      </c>
      <c r="F454" s="55">
        <f t="shared" si="8"/>
        <v>466.08</v>
      </c>
      <c r="G454" s="55">
        <v>466.08</v>
      </c>
      <c r="H454" s="68"/>
      <c r="K454" s="84"/>
      <c r="L454" s="84"/>
    </row>
    <row r="455" spans="1:12" s="53" customFormat="1" ht="23.25" customHeight="1" x14ac:dyDescent="0.3">
      <c r="A455" s="24">
        <v>386</v>
      </c>
      <c r="B455" s="61" t="s">
        <v>352</v>
      </c>
      <c r="C455" s="62" t="s">
        <v>353</v>
      </c>
      <c r="D455" s="71" t="s">
        <v>29</v>
      </c>
      <c r="E455" s="64">
        <v>2</v>
      </c>
      <c r="F455" s="55">
        <f t="shared" si="8"/>
        <v>1460.17</v>
      </c>
      <c r="G455" s="55">
        <v>2920.34</v>
      </c>
      <c r="H455" s="68"/>
      <c r="K455" s="84"/>
      <c r="L455" s="84"/>
    </row>
    <row r="456" spans="1:12" s="53" customFormat="1" ht="23.25" customHeight="1" x14ac:dyDescent="0.3">
      <c r="A456" s="24">
        <v>387</v>
      </c>
      <c r="B456" s="61" t="s">
        <v>354</v>
      </c>
      <c r="C456" s="62" t="s">
        <v>355</v>
      </c>
      <c r="D456" s="71" t="s">
        <v>29</v>
      </c>
      <c r="E456" s="64">
        <v>2</v>
      </c>
      <c r="F456" s="55">
        <f t="shared" si="8"/>
        <v>241.94</v>
      </c>
      <c r="G456" s="55">
        <v>483.88</v>
      </c>
      <c r="H456" s="68"/>
      <c r="K456" s="84"/>
      <c r="L456" s="84"/>
    </row>
    <row r="457" spans="1:12" s="53" customFormat="1" ht="23.25" customHeight="1" x14ac:dyDescent="0.3">
      <c r="A457" s="24">
        <v>388</v>
      </c>
      <c r="B457" s="61" t="s">
        <v>356</v>
      </c>
      <c r="C457" s="62" t="s">
        <v>357</v>
      </c>
      <c r="D457" s="71" t="s">
        <v>29</v>
      </c>
      <c r="E457" s="64">
        <v>4</v>
      </c>
      <c r="F457" s="55">
        <f t="shared" si="8"/>
        <v>748.23</v>
      </c>
      <c r="G457" s="55">
        <v>2992.92</v>
      </c>
      <c r="H457" s="68"/>
      <c r="K457" s="84"/>
      <c r="L457" s="84"/>
    </row>
    <row r="458" spans="1:12" s="53" customFormat="1" ht="23.25" customHeight="1" x14ac:dyDescent="0.3">
      <c r="A458" s="24">
        <v>389</v>
      </c>
      <c r="B458" s="61" t="s">
        <v>358</v>
      </c>
      <c r="C458" s="27"/>
      <c r="D458" s="71" t="s">
        <v>29</v>
      </c>
      <c r="E458" s="64">
        <v>1</v>
      </c>
      <c r="F458" s="55">
        <f t="shared" si="8"/>
        <v>6214.53</v>
      </c>
      <c r="G458" s="55">
        <v>6214.53</v>
      </c>
      <c r="H458" s="68"/>
      <c r="K458" s="84"/>
      <c r="L458" s="84"/>
    </row>
    <row r="459" spans="1:12" s="53" customFormat="1" ht="23.25" customHeight="1" x14ac:dyDescent="0.3">
      <c r="A459" s="24">
        <v>390</v>
      </c>
      <c r="B459" s="61" t="s">
        <v>359</v>
      </c>
      <c r="C459" s="27"/>
      <c r="D459" s="71" t="s">
        <v>29</v>
      </c>
      <c r="E459" s="64">
        <v>1</v>
      </c>
      <c r="F459" s="55">
        <f t="shared" si="8"/>
        <v>2485.81</v>
      </c>
      <c r="G459" s="55">
        <v>2485.81</v>
      </c>
      <c r="H459" s="68"/>
      <c r="K459" s="84"/>
      <c r="L459" s="84"/>
    </row>
    <row r="460" spans="1:12" s="53" customFormat="1" ht="23.25" customHeight="1" x14ac:dyDescent="0.3">
      <c r="A460" s="93"/>
      <c r="B460" s="94" t="s">
        <v>360</v>
      </c>
      <c r="C460" s="93"/>
      <c r="D460" s="95"/>
      <c r="E460" s="96"/>
      <c r="F460" s="97"/>
      <c r="G460" s="97"/>
      <c r="H460" s="68"/>
    </row>
    <row r="461" spans="1:12" s="53" customFormat="1" ht="23.25" customHeight="1" x14ac:dyDescent="0.3">
      <c r="A461" s="87"/>
      <c r="B461" s="88" t="s">
        <v>361</v>
      </c>
      <c r="C461" s="91"/>
      <c r="D461" s="87"/>
      <c r="E461" s="92"/>
      <c r="F461" s="90"/>
      <c r="G461" s="90"/>
      <c r="H461" s="68"/>
      <c r="J461" s="84"/>
    </row>
    <row r="462" spans="1:12" s="53" customFormat="1" ht="23.25" customHeight="1" x14ac:dyDescent="0.3">
      <c r="A462" s="24">
        <v>391</v>
      </c>
      <c r="B462" s="61" t="s">
        <v>120</v>
      </c>
      <c r="C462" s="62" t="s">
        <v>362</v>
      </c>
      <c r="D462" s="63" t="s">
        <v>29</v>
      </c>
      <c r="E462" s="64">
        <v>2</v>
      </c>
      <c r="F462" s="55">
        <f t="shared" si="8"/>
        <v>1319.89</v>
      </c>
      <c r="G462" s="55">
        <v>2639.78</v>
      </c>
      <c r="H462" s="68"/>
      <c r="K462" s="84"/>
      <c r="L462" s="84"/>
    </row>
    <row r="463" spans="1:12" s="53" customFormat="1" ht="23.25" customHeight="1" x14ac:dyDescent="0.3">
      <c r="A463" s="24">
        <v>392</v>
      </c>
      <c r="B463" s="61" t="s">
        <v>119</v>
      </c>
      <c r="C463" s="62" t="s">
        <v>363</v>
      </c>
      <c r="D463" s="63" t="s">
        <v>29</v>
      </c>
      <c r="E463" s="64">
        <v>2</v>
      </c>
      <c r="F463" s="55">
        <f t="shared" si="8"/>
        <v>1388.75</v>
      </c>
      <c r="G463" s="55">
        <v>2777.5</v>
      </c>
      <c r="H463" s="68"/>
      <c r="K463" s="84"/>
      <c r="L463" s="84"/>
    </row>
    <row r="464" spans="1:12" s="53" customFormat="1" ht="23.25" customHeight="1" x14ac:dyDescent="0.3">
      <c r="A464" s="24">
        <v>393</v>
      </c>
      <c r="B464" s="61" t="s">
        <v>364</v>
      </c>
      <c r="C464" s="62" t="s">
        <v>141</v>
      </c>
      <c r="D464" s="63" t="s">
        <v>29</v>
      </c>
      <c r="E464" s="64">
        <v>2</v>
      </c>
      <c r="F464" s="55">
        <f t="shared" si="8"/>
        <v>116.11</v>
      </c>
      <c r="G464" s="55">
        <v>232.22</v>
      </c>
      <c r="H464" s="68"/>
      <c r="K464" s="84"/>
      <c r="L464" s="84"/>
    </row>
    <row r="465" spans="1:12" s="53" customFormat="1" ht="23.25" customHeight="1" x14ac:dyDescent="0.3">
      <c r="A465" s="24">
        <v>394</v>
      </c>
      <c r="B465" s="61" t="s">
        <v>364</v>
      </c>
      <c r="C465" s="62" t="s">
        <v>365</v>
      </c>
      <c r="D465" s="63" t="s">
        <v>29</v>
      </c>
      <c r="E465" s="64">
        <v>2</v>
      </c>
      <c r="F465" s="55">
        <f t="shared" si="8"/>
        <v>177.37</v>
      </c>
      <c r="G465" s="55">
        <v>354.74</v>
      </c>
      <c r="H465" s="68"/>
      <c r="K465" s="84"/>
      <c r="L465" s="84"/>
    </row>
    <row r="466" spans="1:12" s="53" customFormat="1" ht="23.25" customHeight="1" x14ac:dyDescent="0.3">
      <c r="A466" s="24">
        <v>395</v>
      </c>
      <c r="B466" s="61" t="s">
        <v>145</v>
      </c>
      <c r="C466" s="62" t="s">
        <v>366</v>
      </c>
      <c r="D466" s="63" t="s">
        <v>29</v>
      </c>
      <c r="E466" s="64">
        <v>1</v>
      </c>
      <c r="F466" s="55">
        <f t="shared" si="8"/>
        <v>4252.3</v>
      </c>
      <c r="G466" s="55">
        <v>4252.3</v>
      </c>
      <c r="H466" s="68"/>
      <c r="K466" s="84"/>
      <c r="L466" s="84"/>
    </row>
    <row r="467" spans="1:12" s="53" customFormat="1" ht="23.25" customHeight="1" x14ac:dyDescent="0.3">
      <c r="A467" s="24">
        <v>396</v>
      </c>
      <c r="B467" s="61" t="s">
        <v>147</v>
      </c>
      <c r="C467" s="62" t="s">
        <v>279</v>
      </c>
      <c r="D467" s="63" t="s">
        <v>29</v>
      </c>
      <c r="E467" s="64">
        <v>1</v>
      </c>
      <c r="F467" s="55">
        <f t="shared" si="8"/>
        <v>863.09</v>
      </c>
      <c r="G467" s="55">
        <v>863.09</v>
      </c>
      <c r="H467" s="68"/>
      <c r="K467" s="84"/>
      <c r="L467" s="84"/>
    </row>
    <row r="468" spans="1:12" s="53" customFormat="1" ht="23.25" customHeight="1" x14ac:dyDescent="0.3">
      <c r="A468" s="24">
        <v>397</v>
      </c>
      <c r="B468" s="61" t="s">
        <v>149</v>
      </c>
      <c r="C468" s="62" t="s">
        <v>434</v>
      </c>
      <c r="D468" s="63" t="s">
        <v>29</v>
      </c>
      <c r="E468" s="64">
        <v>1</v>
      </c>
      <c r="F468" s="55">
        <f t="shared" si="8"/>
        <v>1088.08</v>
      </c>
      <c r="G468" s="55">
        <v>1088.08</v>
      </c>
      <c r="H468" s="68"/>
      <c r="K468" s="84"/>
      <c r="L468" s="84"/>
    </row>
    <row r="469" spans="1:12" s="53" customFormat="1" ht="23.25" customHeight="1" x14ac:dyDescent="0.3">
      <c r="A469" s="24">
        <v>398</v>
      </c>
      <c r="B469" s="61" t="s">
        <v>151</v>
      </c>
      <c r="C469" s="62" t="s">
        <v>280</v>
      </c>
      <c r="D469" s="63" t="s">
        <v>29</v>
      </c>
      <c r="E469" s="64">
        <v>1</v>
      </c>
      <c r="F469" s="55">
        <f t="shared" si="8"/>
        <v>2424.58</v>
      </c>
      <c r="G469" s="55">
        <v>2424.58</v>
      </c>
      <c r="H469" s="68"/>
      <c r="K469" s="84"/>
      <c r="L469" s="84"/>
    </row>
    <row r="470" spans="1:12" s="53" customFormat="1" ht="23.25" customHeight="1" x14ac:dyDescent="0.3">
      <c r="A470" s="24">
        <v>399</v>
      </c>
      <c r="B470" s="61" t="s">
        <v>153</v>
      </c>
      <c r="C470" s="62" t="s">
        <v>429</v>
      </c>
      <c r="D470" s="63" t="s">
        <v>29</v>
      </c>
      <c r="E470" s="64">
        <v>1</v>
      </c>
      <c r="F470" s="55">
        <f t="shared" si="8"/>
        <v>591.34</v>
      </c>
      <c r="G470" s="55">
        <v>591.34</v>
      </c>
      <c r="H470" s="68"/>
      <c r="K470" s="84"/>
      <c r="L470" s="84"/>
    </row>
    <row r="471" spans="1:12" s="53" customFormat="1" ht="23.25" customHeight="1" x14ac:dyDescent="0.3">
      <c r="A471" s="24">
        <v>400</v>
      </c>
      <c r="B471" s="61" t="s">
        <v>283</v>
      </c>
      <c r="C471" s="79" t="s">
        <v>367</v>
      </c>
      <c r="D471" s="76" t="s">
        <v>29</v>
      </c>
      <c r="E471" s="76">
        <v>1</v>
      </c>
      <c r="F471" s="55">
        <f t="shared" si="8"/>
        <v>1101.44</v>
      </c>
      <c r="G471" s="55">
        <v>1101.44</v>
      </c>
      <c r="H471" s="68"/>
      <c r="K471" s="84"/>
      <c r="L471" s="84"/>
    </row>
    <row r="472" spans="1:12" s="53" customFormat="1" ht="23.25" customHeight="1" x14ac:dyDescent="0.3">
      <c r="A472" s="24">
        <v>401</v>
      </c>
      <c r="B472" s="61" t="s">
        <v>368</v>
      </c>
      <c r="C472" s="79" t="s">
        <v>369</v>
      </c>
      <c r="D472" s="76" t="s">
        <v>29</v>
      </c>
      <c r="E472" s="76">
        <v>2</v>
      </c>
      <c r="F472" s="55">
        <f t="shared" si="8"/>
        <v>486.04</v>
      </c>
      <c r="G472" s="55">
        <v>972.08</v>
      </c>
      <c r="H472" s="68"/>
      <c r="K472" s="84"/>
      <c r="L472" s="84"/>
    </row>
    <row r="473" spans="1:12" s="53" customFormat="1" ht="23.25" customHeight="1" x14ac:dyDescent="0.3">
      <c r="A473" s="24">
        <v>402</v>
      </c>
      <c r="B473" s="61" t="s">
        <v>370</v>
      </c>
      <c r="C473" s="62" t="s">
        <v>435</v>
      </c>
      <c r="D473" s="76" t="s">
        <v>29</v>
      </c>
      <c r="E473" s="67">
        <v>1</v>
      </c>
      <c r="F473" s="55">
        <f t="shared" si="8"/>
        <v>226.05</v>
      </c>
      <c r="G473" s="55">
        <v>226.05</v>
      </c>
      <c r="H473" s="68"/>
      <c r="K473" s="84"/>
      <c r="L473" s="84"/>
    </row>
    <row r="474" spans="1:12" s="53" customFormat="1" ht="23.25" customHeight="1" x14ac:dyDescent="0.3">
      <c r="A474" s="24">
        <v>403</v>
      </c>
      <c r="B474" s="61" t="s">
        <v>371</v>
      </c>
      <c r="C474" s="62" t="s">
        <v>436</v>
      </c>
      <c r="D474" s="76" t="s">
        <v>29</v>
      </c>
      <c r="E474" s="67">
        <v>1</v>
      </c>
      <c r="F474" s="55">
        <f t="shared" si="8"/>
        <v>802.17</v>
      </c>
      <c r="G474" s="55">
        <v>802.17</v>
      </c>
      <c r="H474" s="68"/>
      <c r="K474" s="84"/>
      <c r="L474" s="84"/>
    </row>
    <row r="475" spans="1:12" s="53" customFormat="1" ht="23.25" customHeight="1" x14ac:dyDescent="0.3">
      <c r="A475" s="24">
        <v>404</v>
      </c>
      <c r="B475" s="65" t="s">
        <v>372</v>
      </c>
      <c r="C475" s="66" t="s">
        <v>437</v>
      </c>
      <c r="D475" s="76" t="s">
        <v>29</v>
      </c>
      <c r="E475" s="67">
        <v>2</v>
      </c>
      <c r="F475" s="55">
        <f t="shared" si="8"/>
        <v>1036.6500000000001</v>
      </c>
      <c r="G475" s="55">
        <v>2073.3000000000002</v>
      </c>
      <c r="H475" s="68"/>
      <c r="K475" s="84"/>
      <c r="L475" s="84"/>
    </row>
    <row r="476" spans="1:12" s="53" customFormat="1" ht="23.25" customHeight="1" x14ac:dyDescent="0.3">
      <c r="A476" s="24">
        <v>405</v>
      </c>
      <c r="B476" s="61" t="s">
        <v>373</v>
      </c>
      <c r="C476" s="78" t="s">
        <v>374</v>
      </c>
      <c r="D476" s="67" t="s">
        <v>7</v>
      </c>
      <c r="E476" s="64">
        <v>1</v>
      </c>
      <c r="F476" s="55">
        <f t="shared" si="8"/>
        <v>5142.1099999999997</v>
      </c>
      <c r="G476" s="55">
        <v>5142.1099999999997</v>
      </c>
      <c r="H476" s="68"/>
      <c r="K476" s="84"/>
      <c r="L476" s="84"/>
    </row>
    <row r="477" spans="1:12" s="53" customFormat="1" ht="23.25" customHeight="1" x14ac:dyDescent="0.3">
      <c r="A477" s="24">
        <v>406</v>
      </c>
      <c r="B477" s="58" t="s">
        <v>142</v>
      </c>
      <c r="C477" s="69" t="s">
        <v>438</v>
      </c>
      <c r="D477" s="63" t="s">
        <v>29</v>
      </c>
      <c r="E477" s="64">
        <v>2</v>
      </c>
      <c r="F477" s="55">
        <f t="shared" si="8"/>
        <v>301.77</v>
      </c>
      <c r="G477" s="55">
        <v>603.54</v>
      </c>
      <c r="H477" s="68"/>
      <c r="K477" s="84"/>
      <c r="L477" s="84"/>
    </row>
    <row r="478" spans="1:12" s="53" customFormat="1" ht="23.25" customHeight="1" x14ac:dyDescent="0.3">
      <c r="A478" s="24">
        <v>407</v>
      </c>
      <c r="B478" s="58" t="s">
        <v>142</v>
      </c>
      <c r="C478" s="69" t="s">
        <v>439</v>
      </c>
      <c r="D478" s="63" t="s">
        <v>29</v>
      </c>
      <c r="E478" s="64">
        <v>2</v>
      </c>
      <c r="F478" s="55">
        <f t="shared" si="8"/>
        <v>246.65</v>
      </c>
      <c r="G478" s="55">
        <v>493.3</v>
      </c>
      <c r="H478" s="68"/>
      <c r="K478" s="84"/>
      <c r="L478" s="84"/>
    </row>
    <row r="479" spans="1:12" s="53" customFormat="1" ht="23.25" customHeight="1" x14ac:dyDescent="0.3">
      <c r="A479" s="24">
        <v>408</v>
      </c>
      <c r="B479" s="58" t="s">
        <v>142</v>
      </c>
      <c r="C479" s="69" t="s">
        <v>440</v>
      </c>
      <c r="D479" s="63" t="s">
        <v>29</v>
      </c>
      <c r="E479" s="64">
        <v>2</v>
      </c>
      <c r="F479" s="55">
        <f t="shared" si="8"/>
        <v>115.93</v>
      </c>
      <c r="G479" s="55">
        <v>231.86</v>
      </c>
      <c r="H479" s="68"/>
      <c r="K479" s="84"/>
      <c r="L479" s="84"/>
    </row>
    <row r="480" spans="1:12" s="53" customFormat="1" ht="23.25" customHeight="1" x14ac:dyDescent="0.3">
      <c r="A480" s="87"/>
      <c r="B480" s="88" t="s">
        <v>375</v>
      </c>
      <c r="C480" s="91"/>
      <c r="D480" s="87"/>
      <c r="E480" s="92"/>
      <c r="F480" s="90"/>
      <c r="G480" s="90"/>
      <c r="H480" s="68"/>
      <c r="J480" s="84"/>
    </row>
    <row r="481" spans="1:12" s="53" customFormat="1" ht="23.25" customHeight="1" x14ac:dyDescent="0.3">
      <c r="A481" s="24">
        <v>409</v>
      </c>
      <c r="B481" s="61" t="s">
        <v>120</v>
      </c>
      <c r="C481" s="62" t="s">
        <v>376</v>
      </c>
      <c r="D481" s="63" t="s">
        <v>29</v>
      </c>
      <c r="E481" s="64">
        <v>2</v>
      </c>
      <c r="F481" s="55">
        <f t="shared" ref="F481:F507" si="9">ROUND(G481/E481,2)</f>
        <v>1068.3900000000001</v>
      </c>
      <c r="G481" s="55">
        <v>2136.7800000000002</v>
      </c>
      <c r="H481" s="68"/>
      <c r="K481" s="84"/>
      <c r="L481" s="84"/>
    </row>
    <row r="482" spans="1:12" s="53" customFormat="1" ht="23.25" customHeight="1" x14ac:dyDescent="0.3">
      <c r="A482" s="24">
        <v>410</v>
      </c>
      <c r="B482" s="61" t="s">
        <v>364</v>
      </c>
      <c r="C482" s="62" t="s">
        <v>141</v>
      </c>
      <c r="D482" s="63" t="s">
        <v>29</v>
      </c>
      <c r="E482" s="64">
        <v>2</v>
      </c>
      <c r="F482" s="55">
        <f t="shared" si="9"/>
        <v>116.82</v>
      </c>
      <c r="G482" s="55">
        <v>233.64</v>
      </c>
      <c r="H482" s="68"/>
      <c r="K482" s="84"/>
      <c r="L482" s="84"/>
    </row>
    <row r="483" spans="1:12" s="53" customFormat="1" ht="23.25" customHeight="1" x14ac:dyDescent="0.3">
      <c r="A483" s="24">
        <v>411</v>
      </c>
      <c r="B483" s="61" t="s">
        <v>145</v>
      </c>
      <c r="C483" s="62" t="s">
        <v>366</v>
      </c>
      <c r="D483" s="63" t="s">
        <v>29</v>
      </c>
      <c r="E483" s="64">
        <v>1</v>
      </c>
      <c r="F483" s="55">
        <f t="shared" si="9"/>
        <v>4278.57</v>
      </c>
      <c r="G483" s="55">
        <v>4278.57</v>
      </c>
      <c r="H483" s="68"/>
      <c r="K483" s="84"/>
      <c r="L483" s="84"/>
    </row>
    <row r="484" spans="1:12" s="53" customFormat="1" ht="23.25" customHeight="1" x14ac:dyDescent="0.3">
      <c r="A484" s="24">
        <v>412</v>
      </c>
      <c r="B484" s="61" t="s">
        <v>147</v>
      </c>
      <c r="C484" s="62" t="s">
        <v>279</v>
      </c>
      <c r="D484" s="63" t="s">
        <v>29</v>
      </c>
      <c r="E484" s="64">
        <v>1</v>
      </c>
      <c r="F484" s="55">
        <f t="shared" si="9"/>
        <v>868.42</v>
      </c>
      <c r="G484" s="55">
        <v>868.42</v>
      </c>
      <c r="H484" s="68"/>
      <c r="K484" s="84"/>
      <c r="L484" s="84"/>
    </row>
    <row r="485" spans="1:12" s="53" customFormat="1" ht="23.25" customHeight="1" x14ac:dyDescent="0.3">
      <c r="A485" s="24">
        <v>413</v>
      </c>
      <c r="B485" s="61" t="s">
        <v>149</v>
      </c>
      <c r="C485" s="62" t="s">
        <v>434</v>
      </c>
      <c r="D485" s="63" t="s">
        <v>29</v>
      </c>
      <c r="E485" s="64">
        <v>1</v>
      </c>
      <c r="F485" s="55">
        <f t="shared" si="9"/>
        <v>1094.8</v>
      </c>
      <c r="G485" s="55">
        <v>1094.8</v>
      </c>
      <c r="H485" s="68"/>
      <c r="K485" s="84"/>
      <c r="L485" s="84"/>
    </row>
    <row r="486" spans="1:12" s="53" customFormat="1" ht="23.25" customHeight="1" x14ac:dyDescent="0.3">
      <c r="A486" s="24">
        <v>414</v>
      </c>
      <c r="B486" s="61" t="s">
        <v>151</v>
      </c>
      <c r="C486" s="62" t="s">
        <v>280</v>
      </c>
      <c r="D486" s="63" t="s">
        <v>29</v>
      </c>
      <c r="E486" s="64">
        <v>1</v>
      </c>
      <c r="F486" s="55">
        <f t="shared" si="9"/>
        <v>2439.56</v>
      </c>
      <c r="G486" s="55">
        <v>2439.56</v>
      </c>
      <c r="H486" s="68"/>
      <c r="K486" s="84"/>
      <c r="L486" s="84"/>
    </row>
    <row r="487" spans="1:12" s="53" customFormat="1" ht="23.25" customHeight="1" x14ac:dyDescent="0.3">
      <c r="A487" s="24">
        <v>415</v>
      </c>
      <c r="B487" s="61" t="s">
        <v>153</v>
      </c>
      <c r="C487" s="62" t="s">
        <v>429</v>
      </c>
      <c r="D487" s="63" t="s">
        <v>29</v>
      </c>
      <c r="E487" s="64">
        <v>1</v>
      </c>
      <c r="F487" s="55">
        <f t="shared" si="9"/>
        <v>595</v>
      </c>
      <c r="G487" s="55">
        <v>595</v>
      </c>
      <c r="H487" s="68"/>
      <c r="K487" s="84"/>
      <c r="L487" s="84"/>
    </row>
    <row r="488" spans="1:12" s="53" customFormat="1" ht="23.25" customHeight="1" x14ac:dyDescent="0.3">
      <c r="A488" s="24">
        <v>416</v>
      </c>
      <c r="B488" s="61" t="s">
        <v>370</v>
      </c>
      <c r="C488" s="62" t="s">
        <v>441</v>
      </c>
      <c r="D488" s="76" t="s">
        <v>29</v>
      </c>
      <c r="E488" s="67">
        <v>1</v>
      </c>
      <c r="F488" s="55">
        <f t="shared" si="9"/>
        <v>227.45</v>
      </c>
      <c r="G488" s="55">
        <v>227.45</v>
      </c>
      <c r="H488" s="68"/>
      <c r="K488" s="84"/>
      <c r="L488" s="84"/>
    </row>
    <row r="489" spans="1:12" s="53" customFormat="1" ht="23.25" customHeight="1" x14ac:dyDescent="0.3">
      <c r="A489" s="24">
        <v>417</v>
      </c>
      <c r="B489" s="61" t="s">
        <v>371</v>
      </c>
      <c r="C489" s="62" t="s">
        <v>442</v>
      </c>
      <c r="D489" s="76" t="s">
        <v>29</v>
      </c>
      <c r="E489" s="67">
        <v>1</v>
      </c>
      <c r="F489" s="55">
        <f t="shared" si="9"/>
        <v>807.12</v>
      </c>
      <c r="G489" s="55">
        <v>807.12</v>
      </c>
      <c r="H489" s="68"/>
      <c r="K489" s="84"/>
      <c r="L489" s="84"/>
    </row>
    <row r="490" spans="1:12" s="53" customFormat="1" ht="23.25" customHeight="1" x14ac:dyDescent="0.3">
      <c r="A490" s="24">
        <v>418</v>
      </c>
      <c r="B490" s="65" t="s">
        <v>372</v>
      </c>
      <c r="C490" s="66" t="s">
        <v>443</v>
      </c>
      <c r="D490" s="76" t="s">
        <v>29</v>
      </c>
      <c r="E490" s="67">
        <v>2</v>
      </c>
      <c r="F490" s="55">
        <f t="shared" si="9"/>
        <v>1043.05</v>
      </c>
      <c r="G490" s="55">
        <v>2086.1</v>
      </c>
      <c r="H490" s="68"/>
      <c r="K490" s="84"/>
      <c r="L490" s="84"/>
    </row>
    <row r="491" spans="1:12" s="53" customFormat="1" ht="23.25" customHeight="1" x14ac:dyDescent="0.3">
      <c r="A491" s="24">
        <v>419</v>
      </c>
      <c r="B491" s="61" t="s">
        <v>373</v>
      </c>
      <c r="C491" s="78" t="s">
        <v>374</v>
      </c>
      <c r="D491" s="67" t="s">
        <v>7</v>
      </c>
      <c r="E491" s="64">
        <v>1</v>
      </c>
      <c r="F491" s="55">
        <f t="shared" si="9"/>
        <v>3104.33</v>
      </c>
      <c r="G491" s="55">
        <v>3104.33</v>
      </c>
      <c r="H491" s="68"/>
      <c r="K491" s="84"/>
      <c r="L491" s="84"/>
    </row>
    <row r="492" spans="1:12" s="53" customFormat="1" ht="23.25" customHeight="1" x14ac:dyDescent="0.3">
      <c r="A492" s="24">
        <v>420</v>
      </c>
      <c r="B492" s="58" t="s">
        <v>142</v>
      </c>
      <c r="C492" s="69" t="s">
        <v>439</v>
      </c>
      <c r="D492" s="63" t="s">
        <v>29</v>
      </c>
      <c r="E492" s="64">
        <v>2</v>
      </c>
      <c r="F492" s="55">
        <f t="shared" si="9"/>
        <v>248.17</v>
      </c>
      <c r="G492" s="55">
        <v>496.34</v>
      </c>
      <c r="H492" s="68"/>
      <c r="K492" s="84"/>
      <c r="L492" s="84"/>
    </row>
    <row r="493" spans="1:12" s="53" customFormat="1" ht="23.25" customHeight="1" x14ac:dyDescent="0.3">
      <c r="A493" s="24">
        <v>421</v>
      </c>
      <c r="B493" s="58" t="s">
        <v>142</v>
      </c>
      <c r="C493" s="69" t="s">
        <v>440</v>
      </c>
      <c r="D493" s="63" t="s">
        <v>29</v>
      </c>
      <c r="E493" s="64">
        <v>2</v>
      </c>
      <c r="F493" s="55">
        <f t="shared" si="9"/>
        <v>137.24</v>
      </c>
      <c r="G493" s="55">
        <v>274.48</v>
      </c>
      <c r="H493" s="68"/>
      <c r="K493" s="84"/>
      <c r="L493" s="84"/>
    </row>
    <row r="494" spans="1:12" s="53" customFormat="1" ht="23.25" customHeight="1" x14ac:dyDescent="0.3">
      <c r="A494" s="87"/>
      <c r="B494" s="88" t="s">
        <v>377</v>
      </c>
      <c r="C494" s="91"/>
      <c r="D494" s="87"/>
      <c r="E494" s="92"/>
      <c r="F494" s="90"/>
      <c r="G494" s="90"/>
      <c r="H494" s="68"/>
      <c r="J494" s="84"/>
    </row>
    <row r="495" spans="1:12" s="53" customFormat="1" ht="23.25" customHeight="1" x14ac:dyDescent="0.3">
      <c r="A495" s="24">
        <v>450</v>
      </c>
      <c r="B495" s="61" t="s">
        <v>120</v>
      </c>
      <c r="C495" s="62" t="s">
        <v>376</v>
      </c>
      <c r="D495" s="63" t="s">
        <v>29</v>
      </c>
      <c r="E495" s="64">
        <v>2</v>
      </c>
      <c r="F495" s="55">
        <f t="shared" si="9"/>
        <v>1082.56</v>
      </c>
      <c r="G495" s="55">
        <v>2165.12</v>
      </c>
      <c r="H495" s="68"/>
      <c r="K495" s="84"/>
      <c r="L495" s="84"/>
    </row>
    <row r="496" spans="1:12" s="53" customFormat="1" ht="23.25" customHeight="1" x14ac:dyDescent="0.3">
      <c r="A496" s="24">
        <v>451</v>
      </c>
      <c r="B496" s="61" t="s">
        <v>364</v>
      </c>
      <c r="C496" s="62" t="s">
        <v>141</v>
      </c>
      <c r="D496" s="63" t="s">
        <v>29</v>
      </c>
      <c r="E496" s="64">
        <v>2</v>
      </c>
      <c r="F496" s="55">
        <f t="shared" si="9"/>
        <v>118.37</v>
      </c>
      <c r="G496" s="55">
        <v>236.74</v>
      </c>
      <c r="H496" s="68"/>
      <c r="K496" s="84"/>
      <c r="L496" s="84"/>
    </row>
    <row r="497" spans="1:12" s="53" customFormat="1" ht="23.25" customHeight="1" x14ac:dyDescent="0.3">
      <c r="A497" s="24">
        <v>452</v>
      </c>
      <c r="B497" s="61" t="s">
        <v>378</v>
      </c>
      <c r="C497" s="62" t="s">
        <v>379</v>
      </c>
      <c r="D497" s="63" t="s">
        <v>29</v>
      </c>
      <c r="E497" s="64">
        <v>1</v>
      </c>
      <c r="F497" s="55">
        <f t="shared" si="9"/>
        <v>1316.41</v>
      </c>
      <c r="G497" s="55">
        <v>1316.41</v>
      </c>
      <c r="H497" s="68"/>
      <c r="K497" s="84"/>
      <c r="L497" s="84"/>
    </row>
    <row r="498" spans="1:12" s="53" customFormat="1" ht="23.25" customHeight="1" x14ac:dyDescent="0.3">
      <c r="A498" s="24">
        <v>453</v>
      </c>
      <c r="B498" s="61" t="s">
        <v>147</v>
      </c>
      <c r="C498" s="62" t="s">
        <v>279</v>
      </c>
      <c r="D498" s="63" t="s">
        <v>29</v>
      </c>
      <c r="E498" s="64">
        <v>1</v>
      </c>
      <c r="F498" s="55">
        <f t="shared" si="9"/>
        <v>879.94</v>
      </c>
      <c r="G498" s="55">
        <v>879.94</v>
      </c>
      <c r="H498" s="68"/>
      <c r="K498" s="84"/>
      <c r="L498" s="84"/>
    </row>
    <row r="499" spans="1:12" s="53" customFormat="1" ht="23.25" customHeight="1" x14ac:dyDescent="0.3">
      <c r="A499" s="24">
        <v>454</v>
      </c>
      <c r="B499" s="61" t="s">
        <v>149</v>
      </c>
      <c r="C499" s="68"/>
      <c r="D499" s="63" t="s">
        <v>29</v>
      </c>
      <c r="E499" s="64">
        <v>1</v>
      </c>
      <c r="F499" s="55">
        <f t="shared" si="9"/>
        <v>602.89</v>
      </c>
      <c r="G499" s="55">
        <v>602.89</v>
      </c>
      <c r="H499" s="68"/>
      <c r="K499" s="84"/>
      <c r="L499" s="84"/>
    </row>
    <row r="500" spans="1:12" s="53" customFormat="1" ht="23.25" customHeight="1" x14ac:dyDescent="0.3">
      <c r="A500" s="24">
        <v>455</v>
      </c>
      <c r="B500" s="61" t="s">
        <v>151</v>
      </c>
      <c r="C500" s="62" t="s">
        <v>280</v>
      </c>
      <c r="D500" s="63" t="s">
        <v>29</v>
      </c>
      <c r="E500" s="64">
        <v>1</v>
      </c>
      <c r="F500" s="55">
        <f t="shared" si="9"/>
        <v>2471.92</v>
      </c>
      <c r="G500" s="55">
        <v>2471.92</v>
      </c>
      <c r="H500" s="68"/>
      <c r="K500" s="84"/>
      <c r="L500" s="84"/>
    </row>
    <row r="501" spans="1:12" s="53" customFormat="1" ht="23.25" customHeight="1" x14ac:dyDescent="0.3">
      <c r="A501" s="24">
        <v>456</v>
      </c>
      <c r="B501" s="61" t="s">
        <v>153</v>
      </c>
      <c r="C501" s="62" t="s">
        <v>444</v>
      </c>
      <c r="D501" s="63" t="s">
        <v>29</v>
      </c>
      <c r="E501" s="64">
        <v>1</v>
      </c>
      <c r="F501" s="55">
        <f t="shared" si="9"/>
        <v>602.89</v>
      </c>
      <c r="G501" s="55">
        <v>602.89</v>
      </c>
      <c r="H501" s="68"/>
      <c r="K501" s="84"/>
      <c r="L501" s="84"/>
    </row>
    <row r="502" spans="1:12" s="53" customFormat="1" ht="23.25" customHeight="1" x14ac:dyDescent="0.3">
      <c r="A502" s="24">
        <v>457</v>
      </c>
      <c r="B502" s="61" t="s">
        <v>370</v>
      </c>
      <c r="C502" s="62" t="s">
        <v>441</v>
      </c>
      <c r="D502" s="76" t="s">
        <v>29</v>
      </c>
      <c r="E502" s="67">
        <v>1</v>
      </c>
      <c r="F502" s="55">
        <f t="shared" si="9"/>
        <v>230.47</v>
      </c>
      <c r="G502" s="55">
        <v>230.47</v>
      </c>
      <c r="H502" s="68"/>
      <c r="K502" s="84"/>
      <c r="L502" s="84"/>
    </row>
    <row r="503" spans="1:12" s="53" customFormat="1" ht="23.25" customHeight="1" x14ac:dyDescent="0.3">
      <c r="A503" s="24">
        <v>458</v>
      </c>
      <c r="B503" s="61" t="s">
        <v>371</v>
      </c>
      <c r="C503" s="62" t="s">
        <v>445</v>
      </c>
      <c r="D503" s="76" t="s">
        <v>29</v>
      </c>
      <c r="E503" s="67">
        <v>1</v>
      </c>
      <c r="F503" s="55">
        <f t="shared" si="9"/>
        <v>817.83</v>
      </c>
      <c r="G503" s="55">
        <v>817.83</v>
      </c>
      <c r="H503" s="68"/>
      <c r="K503" s="84"/>
      <c r="L503" s="84"/>
    </row>
    <row r="504" spans="1:12" s="53" customFormat="1" ht="23.25" customHeight="1" x14ac:dyDescent="0.3">
      <c r="A504" s="24">
        <v>459</v>
      </c>
      <c r="B504" s="65" t="s">
        <v>372</v>
      </c>
      <c r="C504" s="66" t="s">
        <v>437</v>
      </c>
      <c r="D504" s="76" t="s">
        <v>29</v>
      </c>
      <c r="E504" s="67">
        <v>2</v>
      </c>
      <c r="F504" s="55">
        <f t="shared" si="9"/>
        <v>1056.8900000000001</v>
      </c>
      <c r="G504" s="55">
        <v>2113.7800000000002</v>
      </c>
      <c r="H504" s="68"/>
      <c r="K504" s="84"/>
      <c r="L504" s="84"/>
    </row>
    <row r="505" spans="1:12" s="53" customFormat="1" ht="23.25" customHeight="1" x14ac:dyDescent="0.3">
      <c r="A505" s="24">
        <v>460</v>
      </c>
      <c r="B505" s="61" t="s">
        <v>373</v>
      </c>
      <c r="C505" s="78" t="s">
        <v>380</v>
      </c>
      <c r="D505" s="67" t="s">
        <v>7</v>
      </c>
      <c r="E505" s="64">
        <v>1</v>
      </c>
      <c r="F505" s="55">
        <f t="shared" si="9"/>
        <v>3145.52</v>
      </c>
      <c r="G505" s="55">
        <v>3145.52</v>
      </c>
      <c r="H505" s="68"/>
      <c r="K505" s="84"/>
      <c r="L505" s="84"/>
    </row>
    <row r="506" spans="1:12" s="53" customFormat="1" ht="23.25" customHeight="1" x14ac:dyDescent="0.3">
      <c r="A506" s="24">
        <v>461</v>
      </c>
      <c r="B506" s="58" t="s">
        <v>142</v>
      </c>
      <c r="C506" s="69" t="s">
        <v>439</v>
      </c>
      <c r="D506" s="63" t="s">
        <v>29</v>
      </c>
      <c r="E506" s="64">
        <v>2</v>
      </c>
      <c r="F506" s="55">
        <f t="shared" si="9"/>
        <v>251.47</v>
      </c>
      <c r="G506" s="55">
        <v>502.94</v>
      </c>
      <c r="H506" s="68"/>
      <c r="K506" s="84"/>
      <c r="L506" s="84"/>
    </row>
    <row r="507" spans="1:12" s="53" customFormat="1" ht="23.25" customHeight="1" x14ac:dyDescent="0.3">
      <c r="A507" s="24">
        <v>462</v>
      </c>
      <c r="B507" s="58" t="s">
        <v>142</v>
      </c>
      <c r="C507" s="69" t="s">
        <v>440</v>
      </c>
      <c r="D507" s="63" t="s">
        <v>29</v>
      </c>
      <c r="E507" s="64">
        <v>2</v>
      </c>
      <c r="F507" s="55">
        <f t="shared" si="9"/>
        <v>132.24</v>
      </c>
      <c r="G507" s="55">
        <v>264.48</v>
      </c>
      <c r="H507" s="68"/>
      <c r="K507" s="84"/>
      <c r="L507" s="84"/>
    </row>
    <row r="508" spans="1:12" ht="30" customHeight="1" x14ac:dyDescent="0.25">
      <c r="A508" s="86"/>
      <c r="B508" s="81"/>
      <c r="C508" s="35"/>
      <c r="D508" s="37"/>
      <c r="E508" s="38"/>
      <c r="F508" s="38" t="s">
        <v>40</v>
      </c>
      <c r="G508" s="82">
        <f>SUM(G7:G507)</f>
        <v>3124154.5799999945</v>
      </c>
      <c r="H508" s="124" t="s">
        <v>495</v>
      </c>
    </row>
    <row r="509" spans="1:12" x14ac:dyDescent="0.25">
      <c r="E509" s="47"/>
    </row>
    <row r="510" spans="1:12" x14ac:dyDescent="0.25">
      <c r="A510" s="48"/>
      <c r="B510" s="52"/>
      <c r="C510" s="48"/>
      <c r="D510" s="48"/>
      <c r="E510" s="49"/>
    </row>
  </sheetData>
  <autoFilter ref="A3:I508" xr:uid="{BCED9379-26B6-4695-83AB-F4F5F42A492B}"/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"/>
  <sheetViews>
    <sheetView zoomScale="106" zoomScaleNormal="106" workbookViewId="0">
      <selection activeCell="I3" sqref="I3"/>
    </sheetView>
  </sheetViews>
  <sheetFormatPr defaultColWidth="9.109375" defaultRowHeight="13.8" x14ac:dyDescent="0.25"/>
  <cols>
    <col min="1" max="1" width="9.109375" style="2"/>
    <col min="2" max="2" width="47.44140625" style="2" customWidth="1"/>
    <col min="3" max="4" width="9.109375" style="2"/>
    <col min="5" max="5" width="11.6640625" style="2" customWidth="1"/>
    <col min="6" max="6" width="13.5546875" style="2" customWidth="1"/>
    <col min="7" max="16384" width="9.109375" style="2"/>
  </cols>
  <sheetData>
    <row r="1" spans="1:6" ht="21.75" customHeight="1" x14ac:dyDescent="0.25">
      <c r="A1" s="177" t="s">
        <v>476</v>
      </c>
      <c r="B1" s="177"/>
      <c r="C1" s="177"/>
      <c r="D1" s="177"/>
      <c r="E1" s="177"/>
      <c r="F1" s="177"/>
    </row>
    <row r="2" spans="1:6" ht="15.6" x14ac:dyDescent="0.3">
      <c r="A2" s="4"/>
      <c r="B2" s="5"/>
      <c r="C2" s="6"/>
      <c r="D2" s="4"/>
      <c r="E2" s="8"/>
      <c r="F2" s="7"/>
    </row>
    <row r="3" spans="1:6" ht="43.5" customHeight="1" x14ac:dyDescent="0.25">
      <c r="A3" s="18" t="s">
        <v>0</v>
      </c>
      <c r="B3" s="18" t="s">
        <v>1</v>
      </c>
      <c r="C3" s="17" t="s">
        <v>2</v>
      </c>
      <c r="D3" s="18" t="s">
        <v>393</v>
      </c>
      <c r="E3" s="18" t="s">
        <v>489</v>
      </c>
      <c r="F3" s="18" t="s">
        <v>490</v>
      </c>
    </row>
    <row r="4" spans="1:6" x14ac:dyDescent="0.25">
      <c r="A4" s="111">
        <v>1</v>
      </c>
      <c r="B4" s="107" t="s">
        <v>381</v>
      </c>
      <c r="C4" s="106" t="s">
        <v>34</v>
      </c>
      <c r="D4" s="57">
        <v>3</v>
      </c>
      <c r="E4" s="55">
        <f>ROUND(F4/D4,2)</f>
        <v>3400.55</v>
      </c>
      <c r="F4" s="26">
        <v>10201.65</v>
      </c>
    </row>
    <row r="5" spans="1:6" x14ac:dyDescent="0.25">
      <c r="A5" s="111">
        <v>2</v>
      </c>
      <c r="B5" s="107" t="s">
        <v>382</v>
      </c>
      <c r="C5" s="106" t="s">
        <v>34</v>
      </c>
      <c r="D5" s="57">
        <v>3</v>
      </c>
      <c r="E5" s="55">
        <f t="shared" ref="E5:E12" si="0">ROUND(F5/D5,2)</f>
        <v>2697.9</v>
      </c>
      <c r="F5" s="26">
        <v>8093.7</v>
      </c>
    </row>
    <row r="6" spans="1:6" x14ac:dyDescent="0.25">
      <c r="A6" s="111">
        <v>3</v>
      </c>
      <c r="B6" s="107" t="s">
        <v>383</v>
      </c>
      <c r="C6" s="106" t="s">
        <v>34</v>
      </c>
      <c r="D6" s="57">
        <v>3</v>
      </c>
      <c r="E6" s="55">
        <f t="shared" si="0"/>
        <v>463.15</v>
      </c>
      <c r="F6" s="26">
        <v>1389.45</v>
      </c>
    </row>
    <row r="7" spans="1:6" x14ac:dyDescent="0.25">
      <c r="A7" s="111">
        <v>4</v>
      </c>
      <c r="B7" s="107" t="s">
        <v>384</v>
      </c>
      <c r="C7" s="106" t="s">
        <v>34</v>
      </c>
      <c r="D7" s="57">
        <v>2</v>
      </c>
      <c r="E7" s="55">
        <f t="shared" si="0"/>
        <v>1157.76</v>
      </c>
      <c r="F7" s="26">
        <v>2315.52</v>
      </c>
    </row>
    <row r="8" spans="1:6" ht="26.4" x14ac:dyDescent="0.25">
      <c r="A8" s="111">
        <v>5</v>
      </c>
      <c r="B8" s="108" t="s">
        <v>385</v>
      </c>
      <c r="C8" s="109" t="s">
        <v>7</v>
      </c>
      <c r="D8" s="110">
        <v>4</v>
      </c>
      <c r="E8" s="55">
        <f t="shared" si="0"/>
        <v>352.4</v>
      </c>
      <c r="F8" s="26">
        <v>1409.6</v>
      </c>
    </row>
    <row r="9" spans="1:6" x14ac:dyDescent="0.25">
      <c r="A9" s="24">
        <v>6</v>
      </c>
      <c r="B9" s="28" t="s">
        <v>386</v>
      </c>
      <c r="C9" s="109" t="s">
        <v>29</v>
      </c>
      <c r="D9" s="25">
        <v>29</v>
      </c>
      <c r="E9" s="55">
        <f t="shared" si="0"/>
        <v>303.5</v>
      </c>
      <c r="F9" s="26">
        <v>8801.5</v>
      </c>
    </row>
    <row r="10" spans="1:6" x14ac:dyDescent="0.25">
      <c r="A10" s="24">
        <v>7</v>
      </c>
      <c r="B10" s="28" t="s">
        <v>387</v>
      </c>
      <c r="C10" s="24"/>
      <c r="D10" s="25"/>
      <c r="E10" s="55"/>
      <c r="F10" s="26">
        <v>0</v>
      </c>
    </row>
    <row r="11" spans="1:6" x14ac:dyDescent="0.25">
      <c r="A11" s="24" t="s">
        <v>447</v>
      </c>
      <c r="B11" s="28" t="s">
        <v>388</v>
      </c>
      <c r="C11" s="109" t="s">
        <v>29</v>
      </c>
      <c r="D11" s="25">
        <v>106</v>
      </c>
      <c r="E11" s="55">
        <f t="shared" si="0"/>
        <v>195</v>
      </c>
      <c r="F11" s="26">
        <v>20670</v>
      </c>
    </row>
    <row r="12" spans="1:6" x14ac:dyDescent="0.25">
      <c r="A12" s="24" t="s">
        <v>448</v>
      </c>
      <c r="B12" s="28" t="s">
        <v>389</v>
      </c>
      <c r="C12" s="109" t="s">
        <v>29</v>
      </c>
      <c r="D12" s="25">
        <v>106</v>
      </c>
      <c r="E12" s="55">
        <f t="shared" si="0"/>
        <v>162.44</v>
      </c>
      <c r="F12" s="26">
        <f>17219.12-0.48</f>
        <v>17218.64</v>
      </c>
    </row>
    <row r="13" spans="1:6" s="14" customFormat="1" x14ac:dyDescent="0.25">
      <c r="A13" s="30"/>
      <c r="B13" s="31"/>
      <c r="C13" s="32"/>
      <c r="D13" s="33"/>
      <c r="E13" s="112" t="s">
        <v>40</v>
      </c>
      <c r="F13" s="34">
        <f>SUM(F4:F12)</f>
        <v>70100.06</v>
      </c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"/>
  <sheetViews>
    <sheetView zoomScale="106" zoomScaleNormal="106" workbookViewId="0">
      <selection activeCell="B11" sqref="B11"/>
    </sheetView>
  </sheetViews>
  <sheetFormatPr defaultColWidth="9.109375" defaultRowHeight="13.8" x14ac:dyDescent="0.25"/>
  <cols>
    <col min="1" max="1" width="9.6640625" style="2" customWidth="1"/>
    <col min="2" max="2" width="36.5546875" style="2" customWidth="1"/>
    <col min="3" max="3" width="9.109375" style="2"/>
    <col min="4" max="4" width="9.33203125" style="2" bestFit="1" customWidth="1"/>
    <col min="5" max="5" width="9.33203125" style="2" customWidth="1"/>
    <col min="6" max="6" width="12" style="2" customWidth="1"/>
    <col min="7" max="9" width="11.109375" style="2" bestFit="1" customWidth="1"/>
    <col min="10" max="16384" width="9.109375" style="2"/>
  </cols>
  <sheetData>
    <row r="1" spans="1:9" ht="23.25" customHeight="1" x14ac:dyDescent="0.25">
      <c r="A1" s="178" t="s">
        <v>450</v>
      </c>
      <c r="B1" s="178"/>
      <c r="C1" s="178"/>
      <c r="D1" s="178"/>
      <c r="E1" s="178"/>
      <c r="F1" s="178"/>
    </row>
    <row r="2" spans="1:9" x14ac:dyDescent="0.25">
      <c r="F2" s="7"/>
    </row>
    <row r="3" spans="1:9" s="14" customFormat="1" ht="47.4" customHeight="1" x14ac:dyDescent="0.25">
      <c r="A3" s="17" t="s">
        <v>0</v>
      </c>
      <c r="B3" s="17" t="s">
        <v>1</v>
      </c>
      <c r="C3" s="17" t="s">
        <v>2</v>
      </c>
      <c r="D3" s="18" t="s">
        <v>393</v>
      </c>
      <c r="E3" s="18" t="s">
        <v>492</v>
      </c>
      <c r="F3" s="18" t="s">
        <v>490</v>
      </c>
    </row>
    <row r="4" spans="1:9" x14ac:dyDescent="0.25">
      <c r="A4" s="115"/>
      <c r="B4" s="116" t="s">
        <v>390</v>
      </c>
      <c r="C4" s="117"/>
      <c r="D4" s="117"/>
      <c r="E4" s="117"/>
      <c r="F4" s="117"/>
    </row>
    <row r="5" spans="1:9" x14ac:dyDescent="0.25">
      <c r="A5" s="118">
        <v>1</v>
      </c>
      <c r="B5" s="28" t="s">
        <v>391</v>
      </c>
      <c r="C5" s="118" t="s">
        <v>34</v>
      </c>
      <c r="D5" s="114">
        <v>7</v>
      </c>
      <c r="E5" s="113">
        <f>ROUND(F5/D5,2)</f>
        <v>217.62</v>
      </c>
      <c r="F5" s="26">
        <v>1523.34</v>
      </c>
      <c r="H5" s="10"/>
      <c r="I5" s="10"/>
    </row>
    <row r="6" spans="1:9" x14ac:dyDescent="0.25">
      <c r="A6" s="118">
        <v>2</v>
      </c>
      <c r="B6" s="28" t="s">
        <v>392</v>
      </c>
      <c r="C6" s="118" t="s">
        <v>34</v>
      </c>
      <c r="D6" s="114">
        <v>14</v>
      </c>
      <c r="E6" s="113">
        <f t="shared" ref="E6" si="0">ROUND(F6/D6,2)</f>
        <v>259.05</v>
      </c>
      <c r="F6" s="26">
        <v>3626.7</v>
      </c>
      <c r="H6" s="10"/>
      <c r="I6" s="10"/>
    </row>
    <row r="7" spans="1:9" x14ac:dyDescent="0.25">
      <c r="A7" s="30"/>
      <c r="B7" s="31"/>
      <c r="C7" s="32"/>
      <c r="D7" s="33" t="s">
        <v>40</v>
      </c>
      <c r="E7" s="33" t="s">
        <v>40</v>
      </c>
      <c r="F7" s="34">
        <f>SUM(F5:F6)</f>
        <v>5150.04</v>
      </c>
      <c r="I7" s="10"/>
    </row>
    <row r="8" spans="1:9" x14ac:dyDescent="0.25">
      <c r="G8" s="44"/>
    </row>
  </sheetData>
  <mergeCells count="1"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B98BB4B34F2884EBFE5D98E9C8C082A" ma:contentTypeVersion="19" ma:contentTypeDescription="Izveidot jaunu dokumentu." ma:contentTypeScope="" ma:versionID="1b4ceac82fab64cbaa2ae07099c65bd4">
  <xsd:schema xmlns:xsd="http://www.w3.org/2001/XMLSchema" xmlns:xs="http://www.w3.org/2001/XMLSchema" xmlns:p="http://schemas.microsoft.com/office/2006/metadata/properties" xmlns:ns2="b46cec30-3c96-49ba-8e80-c1db7ce5db41" xmlns:ns3="bf9c787b-86fa-46b7-82b5-b5a01fd7d54d" targetNamespace="http://schemas.microsoft.com/office/2006/metadata/properties" ma:root="true" ma:fieldsID="310afabd7709555e9439b6e5fc150aee" ns2:_="" ns3:_="">
    <xsd:import namespace="b46cec30-3c96-49ba-8e80-c1db7ce5db41"/>
    <xsd:import namespace="bf9c787b-86fa-46b7-82b5-b5a01fd7d54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6cec30-3c96-49ba-8e80-c1db7ce5db4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f5df50f-fd52-48f7-a593-cd827f66359d}" ma:internalName="TaxCatchAll" ma:showField="CatchAllData" ma:web="b46cec30-3c96-49ba-8e80-c1db7ce5db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787b-86fa-46b7-82b5-b5a01fd7d5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cbc571fe-a37c-43d1-b765-14afe1eb77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46cec30-3c96-49ba-8e80-c1db7ce5db41" xsi:nil="true"/>
    <lcf76f155ced4ddcb4097134ff3c332f xmlns="bf9c787b-86fa-46b7-82b5-b5a01fd7d54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97CF2B-25DE-414A-B855-385BC800ED96}"/>
</file>

<file path=customXml/itemProps2.xml><?xml version="1.0" encoding="utf-8"?>
<ds:datastoreItem xmlns:ds="http://schemas.openxmlformats.org/officeDocument/2006/customXml" ds:itemID="{66250F8E-2E6B-4322-9324-1F4A330CBC6A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45137a6a-9baa-41f1-9709-4399cf1b1990"/>
    <ds:schemaRef ds:uri="http://purl.org/dc/elements/1.1/"/>
    <ds:schemaRef ds:uri="d73c6baf-9cf2-4cf2-a117-76c67141543a"/>
    <ds:schemaRef ds:uri="http://www.w3.org/XML/1998/namespace"/>
    <ds:schemaRef ds:uri="http://purl.org/dc/dcmitype/"/>
    <ds:schemaRef ds:uri="30f27a67-e3d9-46c1-b96c-c174a62fd7b5"/>
    <ds:schemaRef ds:uri="b46cec30-3c96-49ba-8e80-c1db7ce5db41"/>
    <ds:schemaRef ds:uri="bf9c787b-86fa-46b7-82b5-b5a01fd7d54d"/>
  </ds:schemaRefs>
</ds:datastoreItem>
</file>

<file path=customXml/itemProps3.xml><?xml version="1.0" encoding="utf-8"?>
<ds:datastoreItem xmlns:ds="http://schemas.openxmlformats.org/officeDocument/2006/customXml" ds:itemID="{F0D2130C-2A95-47A5-99CF-D4F2DF2361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5</vt:i4>
      </vt:variant>
      <vt:variant>
        <vt:lpstr>Diapazoni ar nosaukumiem</vt:lpstr>
      </vt:variant>
      <vt:variant>
        <vt:i4>1</vt:i4>
      </vt:variant>
    </vt:vector>
  </HeadingPairs>
  <TitlesOfParts>
    <vt:vector size="6" baseType="lpstr">
      <vt:lpstr>Kopsavilkums</vt:lpstr>
      <vt:lpstr>1_Pielikums</vt:lpstr>
      <vt:lpstr>2_pielikums</vt:lpstr>
      <vt:lpstr>3_pielikums</vt:lpstr>
      <vt:lpstr>4_Pielikums</vt:lpstr>
      <vt:lpstr>Kopsavilkums!Drukas_apgabals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Toms Andersons</dc:creator>
  <cp:keywords/>
  <dc:description/>
  <cp:lastModifiedBy>Madara Linde</cp:lastModifiedBy>
  <cp:revision/>
  <dcterms:created xsi:type="dcterms:W3CDTF">2023-11-22T09:19:50Z</dcterms:created>
  <dcterms:modified xsi:type="dcterms:W3CDTF">2025-11-28T07:04:35Z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0x0101007B98BB4B34F2884EBFE5D98E9C8C082A</vt:lpwstr>
  </property>
</Properties>
</file>