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8"/>
  <workbookPr/>
  <mc:AlternateContent xmlns:mc="http://schemas.openxmlformats.org/markup-compatibility/2006">
    <mc:Choice Requires="x15">
      <x15ac:absPath xmlns:x15ac="http://schemas.microsoft.com/office/spreadsheetml/2010/11/ac" url="C:\Users\gita.grinfelde-funka\Documents\Maksas pakalpojumi\Sagataves\Iesniegšanai\"/>
    </mc:Choice>
  </mc:AlternateContent>
  <xr:revisionPtr revIDLastSave="0" documentId="13_ncr:1_{09FBCBAE-70D6-46DD-82B3-04356E40C2FE}" xr6:coauthVersionLast="36" xr6:coauthVersionMax="36" xr10:uidLastSave="{00000000-0000-0000-0000-000000000000}"/>
  <bookViews>
    <workbookView xWindow="0" yWindow="0" windowWidth="23040" windowHeight="8475" xr2:uid="{00000000-000D-0000-FFFF-FFFF00000000}"/>
  </bookViews>
  <sheets>
    <sheet name="4.pielikum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" i="1" l="1"/>
  <c r="E10" i="1"/>
  <c r="E11" i="1"/>
  <c r="E12" i="1"/>
  <c r="E13" i="1"/>
  <c r="E14" i="1"/>
  <c r="E15" i="1"/>
  <c r="E16" i="1"/>
  <c r="E17" i="1"/>
  <c r="E18" i="1"/>
  <c r="D9" i="1"/>
  <c r="D10" i="1"/>
  <c r="D11" i="1"/>
  <c r="D12" i="1"/>
  <c r="D13" i="1"/>
  <c r="D14" i="1"/>
  <c r="D15" i="1"/>
  <c r="D16" i="1"/>
  <c r="D17" i="1"/>
  <c r="D18" i="1"/>
  <c r="D8" i="1"/>
  <c r="E8" i="1"/>
  <c r="D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J59" i="1" l="1"/>
  <c r="I59" i="1"/>
  <c r="H55" i="1"/>
  <c r="H56" i="1"/>
  <c r="H57" i="1"/>
  <c r="H58" i="1"/>
  <c r="H9" i="1" l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8" i="1" l="1"/>
  <c r="H59" i="1" s="1"/>
</calcChain>
</file>

<file path=xl/sharedStrings.xml><?xml version="1.0" encoding="utf-8"?>
<sst xmlns="http://schemas.openxmlformats.org/spreadsheetml/2006/main" count="121" uniqueCount="72">
  <si>
    <t>4. pielikums</t>
  </si>
  <si>
    <t>Pakalpojuma veids</t>
  </si>
  <si>
    <t>Prognozētais</t>
  </si>
  <si>
    <t>bez PVN</t>
  </si>
  <si>
    <t>PVN</t>
  </si>
  <si>
    <t>ar PVN</t>
  </si>
  <si>
    <t>apjoms</t>
  </si>
  <si>
    <t>mērvienība</t>
  </si>
  <si>
    <t>stunda</t>
  </si>
  <si>
    <t>Ieņēmumu prognoze no maksas pakalpojumiem</t>
  </si>
  <si>
    <t>2024. gads</t>
  </si>
  <si>
    <r>
      <t>Vienas vienības cena (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>)</t>
    </r>
  </si>
  <si>
    <r>
      <t>Prognozētie ieņēmumi (</t>
    </r>
    <r>
      <rPr>
        <i/>
        <sz val="11"/>
        <color rgb="FF000000"/>
        <rFont val="Times New Roman"/>
        <family val="1"/>
        <charset val="186"/>
      </rPr>
      <t>euro</t>
    </r>
    <r>
      <rPr>
        <sz val="11"/>
        <color rgb="FF000000"/>
        <rFont val="Times New Roman"/>
        <family val="1"/>
        <charset val="186"/>
      </rPr>
      <t>)</t>
    </r>
  </si>
  <si>
    <t>Sporta zāles noma Bāriņu ielā 3, Liepājā</t>
  </si>
  <si>
    <t>sporta zāles noma grupai līdz 15 cilvēkiem</t>
  </si>
  <si>
    <t>sporta zāles noma grupai, kurā ir 16 cilvēki un vairāk</t>
  </si>
  <si>
    <t>Sporta zāles noma A.Pumpura ielā 105B, Daugavpilī</t>
  </si>
  <si>
    <t>Aktu zāles noma nekustamajā īpašumā "Bundulīši", Muceniekos, Ropažu novadā</t>
  </si>
  <si>
    <t>aktu zāles noma</t>
  </si>
  <si>
    <t>garderobes noma</t>
  </si>
  <si>
    <t>Semināru zāles noma Piestātnes ielā 14, k-1, Jūrmalā</t>
  </si>
  <si>
    <t>Pirts, saunas ar dušu noma Piestātnes ielā 14, k-3, Jūrmalā</t>
  </si>
  <si>
    <t>Nedzīvojamo telpu noma Ugunsdrošības un civilās aizsardzības koledžā Ķengaraga ielā 3, k-1, Rīgā</t>
  </si>
  <si>
    <t>auditorijas noma</t>
  </si>
  <si>
    <t>liels vienistabas divvietīgs numurs (telpa Nr. 7, 8, 10)</t>
  </si>
  <si>
    <t>vienistabas divvietīgs numurs (telpa Nr. 9, 33, 46)</t>
  </si>
  <si>
    <t>vienistabas divvietīgs numurs (telpa Nr. 15, 27, 28)</t>
  </si>
  <si>
    <t>divistabu divvietīgs numurs (telpa Nr.1, 2, 3, 4, 6, 11, 12, 13, 14, 16, 17, 18, 19, 20, 21, 22, 23, 24, 25, 26)</t>
  </si>
  <si>
    <t>trīsistabu četrvietīgs numurs (telpa Nr. 5, 29)</t>
  </si>
  <si>
    <t>vienistabas divvietīgs numurs (telpa Nr. 2, 5)</t>
  </si>
  <si>
    <t>divistabu divvietīgs numurs (telpa Nr. 3)</t>
  </si>
  <si>
    <t>trīsistabu divvietīgs numurs (telpa Nr. 1, 4, 6)</t>
  </si>
  <si>
    <t>vienistabas numurs ar vienu gultas vietu (telpa Nr. 3, 8)</t>
  </si>
  <si>
    <t>vienistabas numurs ar divām gultas vietām (telpa Nr. 1, 2, 7)</t>
  </si>
  <si>
    <t>vienistabas numurs ar trīs gultas vietām (telpa Nr. 4, 5, 6, 9, 10)</t>
  </si>
  <si>
    <t>standarta vienistabas divvietīgs numurs (telpa Nr. 1, 2, 3, 4, 5, 6, 7, 9, 10, 11, 12, 13, 14, 15)</t>
  </si>
  <si>
    <t>liels vienistabas divvietīgs numurs (telpa Nr. 8, 16)</t>
  </si>
  <si>
    <t>Papildu vieta viesnīcā Piestātnes ielā 14, Jūrmalā</t>
  </si>
  <si>
    <t>standarta vienvietīga istaba ar papildu ērtībām (Nr. 201, 235)</t>
  </si>
  <si>
    <t>liela vienvietīga istaba ar papildu ērtībām (Nr. 201a, 235a)</t>
  </si>
  <si>
    <t>standarta divvietīga istaba (Nr. 205, 216)</t>
  </si>
  <si>
    <t>trīsvietīga istaba (2. un 3. stāvs)</t>
  </si>
  <si>
    <t>piecvietīga istaba (Nr. 224, 228, 229, 230)</t>
  </si>
  <si>
    <t>divistabu divvietīgs numurs ar papildu ērtībām (5.stāvs)</t>
  </si>
  <si>
    <t>papildu vieta divistabu divvietīgā numurā (5.stāvs)</t>
  </si>
  <si>
    <t>divvietīga istaba (4.stāvs)</t>
  </si>
  <si>
    <t>trīsvietīga istaba (4.stāvs)</t>
  </si>
  <si>
    <t>četrvietīgs numurs</t>
  </si>
  <si>
    <t>sešvietīgs numurs</t>
  </si>
  <si>
    <t>trīsvietīga istaba</t>
  </si>
  <si>
    <t>vienvietīga istaba</t>
  </si>
  <si>
    <t>2025. gads</t>
  </si>
  <si>
    <t>2026. gads</t>
  </si>
  <si>
    <t>diennakts</t>
  </si>
  <si>
    <t>viena gultasvieta diennaktī</t>
  </si>
  <si>
    <t>mēnesis</t>
  </si>
  <si>
    <t>viena gultasvieta mēnesī</t>
  </si>
  <si>
    <t>Grīnfelde-Funka 67829090,</t>
  </si>
  <si>
    <t xml:space="preserve">Gita.Grinfelde-Funka@agentura.iem.gov.lv </t>
  </si>
  <si>
    <r>
      <t xml:space="preserve">Dienesta viesnīcas pakalpojumi Valsts ugunsdzēsības un glābšanas dienesta depo Krustpils ielā 10, Rīgā </t>
    </r>
    <r>
      <rPr>
        <b/>
        <vertAlign val="superscript"/>
        <sz val="12"/>
        <color theme="1"/>
        <rFont val="Times New Roman"/>
        <family val="1"/>
        <charset val="186"/>
      </rPr>
      <t>2, 3</t>
    </r>
  </si>
  <si>
    <r>
      <t xml:space="preserve">Dienesta viesnīcas pakalpojumi Ugunsdrošības un civilās aizsardzības koledžā Ķengaraga ielā 3, k-1, Rīgā </t>
    </r>
    <r>
      <rPr>
        <b/>
        <vertAlign val="superscript"/>
        <sz val="12"/>
        <color theme="1"/>
        <rFont val="Times New Roman"/>
        <family val="1"/>
        <charset val="186"/>
      </rPr>
      <t>2, 3</t>
    </r>
  </si>
  <si>
    <r>
      <t>Dienesta viesnīcas pakalpojumi  Ezermalas ielā 8a, Rīgā</t>
    </r>
    <r>
      <rPr>
        <b/>
        <vertAlign val="superscript"/>
        <sz val="12"/>
        <color theme="1"/>
        <rFont val="Times New Roman"/>
        <family val="1"/>
        <charset val="186"/>
      </rPr>
      <t xml:space="preserve"> 2, 3</t>
    </r>
  </si>
  <si>
    <r>
      <t xml:space="preserve">Viesnīcas pakalpojumi (izmitināšana) Piestātnes ielā 14, k-8,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</si>
  <si>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r>
      <t xml:space="preserve">Viesnīcas pakalpojumi (izmitināšana) Piestātnes ielā 14, k-4,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</si>
  <si>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r>
      <t>Viesnīcas pakalpojumi (izmitināšana) Piestātnes ielā 14, k-3, Jūrmalā</t>
    </r>
    <r>
      <rPr>
        <b/>
        <vertAlign val="superscript"/>
        <sz val="12"/>
        <color theme="1"/>
        <rFont val="Times New Roman"/>
        <family val="1"/>
        <charset val="186"/>
      </rPr>
      <t xml:space="preserve"> 1</t>
    </r>
  </si>
  <si>
    <r>
      <t xml:space="preserve">Viesnīcas pakalpojumi (izmitināšana) Piestātnes ielā 14, k-1, Jūrmalā </t>
    </r>
    <r>
      <rPr>
        <b/>
        <vertAlign val="superscript"/>
        <sz val="12"/>
        <color theme="1"/>
        <rFont val="Times New Roman"/>
        <family val="1"/>
        <charset val="186"/>
      </rPr>
      <t>1</t>
    </r>
  </si>
  <si>
    <t>Nedzīvojamo telpu noma Klusajā ielā 12, Rīgā</t>
  </si>
  <si>
    <t>Ministru kabineta noteikumu projekta "Nodrošinājuma valsts aģenturas maksas pakalpojumu cenrādis"” sākotnējās ietekmes novērtējuma ziņojumam (anotācijai)</t>
  </si>
  <si>
    <r>
      <rPr>
        <vertAlign val="superscript"/>
        <sz val="12"/>
        <color theme="1"/>
        <rFont val="Times New Roman"/>
        <family val="1"/>
        <charset val="186"/>
      </rPr>
      <t>1</t>
    </r>
    <r>
      <rPr>
        <sz val="12"/>
        <color theme="1"/>
        <rFont val="Times New Roman"/>
        <family val="1"/>
        <charset val="186"/>
      </rPr>
      <t xml:space="preserve"> Pievienotās vērtības nodokli piemēro saskaņā ar Pievienotās vērtības nodokļa likuma 42. panta desmito daļu, likme 12 % apmērā.</t>
    </r>
  </si>
  <si>
    <r>
      <rPr>
        <vertAlign val="superscript"/>
        <sz val="12"/>
        <color theme="1"/>
        <rFont val="Times New Roman"/>
        <family val="1"/>
        <charset val="186"/>
      </rPr>
      <t>3</t>
    </r>
    <r>
      <rPr>
        <sz val="12"/>
        <color theme="1"/>
        <rFont val="Times New Roman"/>
        <family val="1"/>
        <charset val="186"/>
      </rPr>
      <t xml:space="preserve"> Ja pakalpojuma saņēmējs nav iedzīvotājs, piemēro Pievienotās vērtības nodokļa likmi  21% apmērā.</t>
    </r>
  </si>
  <si>
    <t>KOPĀ</t>
  </si>
  <si>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Pievienotās vērtības nodokli nepiemēro saskaņā ar Pievienotās vērtības nodokļa likuma 52.panta pirmās daļas 25. punkta "a" apakšpunktu.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</si>
</sst>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#,##0_ ;\-#,##0\ "/>
  </numFmts>
  <fonts count="15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rgb="FF000000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i/>
      <sz val="11"/>
      <color rgb="FF000000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vertAlign val="superscript"/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b/>
      <sz val="1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6" fillId="0" borderId="0" applyNumberFormat="0" applyFill="0" applyBorder="0" applyAlignment="0" applyProtection="0"/>
    <xf numFmtId="43" fontId="7" fillId="0" borderId="0" applyFont="0" applyFill="0" applyBorder="0" applyAlignment="0" applyProtection="0"/>
  </cellStyleXfs>
  <cellXfs count="67">
    <xf numFmtId="0" fontId="0" fillId="0" borderId="0" xfId="0"/>
    <xf numFmtId="0" fontId="1" fillId="0" borderId="0" xfId="0" applyFont="1"/>
    <xf numFmtId="2" fontId="0" fillId="0" borderId="0" xfId="0" applyNumberFormat="1"/>
    <xf numFmtId="0" fontId="4" fillId="0" borderId="0" xfId="0" applyFont="1"/>
    <xf numFmtId="0" fontId="5" fillId="0" borderId="0" xfId="0" applyFont="1"/>
    <xf numFmtId="0" fontId="1" fillId="0" borderId="0" xfId="0" applyFont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4" fontId="8" fillId="0" borderId="0" xfId="0" applyNumberFormat="1" applyFont="1" applyBorder="1" applyAlignment="1">
      <alignment wrapText="1"/>
    </xf>
    <xf numFmtId="2" fontId="1" fillId="0" borderId="0" xfId="0" applyNumberFormat="1" applyFont="1" applyBorder="1" applyAlignment="1">
      <alignment horizontal="center"/>
    </xf>
    <xf numFmtId="0" fontId="8" fillId="0" borderId="0" xfId="0" applyFont="1" applyBorder="1" applyAlignment="1">
      <alignment wrapText="1"/>
    </xf>
    <xf numFmtId="164" fontId="1" fillId="0" borderId="0" xfId="2" applyNumberFormat="1" applyFont="1" applyBorder="1" applyAlignment="1">
      <alignment horizontal="center"/>
    </xf>
    <xf numFmtId="0" fontId="1" fillId="0" borderId="0" xfId="0" applyFont="1" applyAlignment="1">
      <alignment horizontal="center" vertical="center" wrapText="1"/>
    </xf>
    <xf numFmtId="164" fontId="1" fillId="0" borderId="2" xfId="2" applyNumberFormat="1" applyFont="1" applyBorder="1" applyAlignment="1">
      <alignment horizontal="center" vertical="center"/>
    </xf>
    <xf numFmtId="164" fontId="1" fillId="0" borderId="0" xfId="2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7" fillId="0" borderId="0" xfId="1" applyFont="1"/>
    <xf numFmtId="0" fontId="0" fillId="0" borderId="0" xfId="0" applyBorder="1"/>
    <xf numFmtId="0" fontId="4" fillId="0" borderId="0" xfId="0" applyFont="1" applyBorder="1" applyAlignment="1">
      <alignment horizontal="left" vertical="top" wrapText="1"/>
    </xf>
    <xf numFmtId="4" fontId="4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center" vertical="center"/>
    </xf>
    <xf numFmtId="2" fontId="4" fillId="0" borderId="1" xfId="0" applyNumberFormat="1" applyFont="1" applyFill="1" applyBorder="1" applyAlignment="1">
      <alignment horizontal="center" vertical="center" wrapText="1"/>
    </xf>
    <xf numFmtId="165" fontId="4" fillId="0" borderId="1" xfId="2" applyNumberFormat="1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43" fontId="1" fillId="0" borderId="2" xfId="2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164" fontId="14" fillId="0" borderId="2" xfId="2" applyNumberFormat="1" applyFont="1" applyBorder="1" applyAlignment="1">
      <alignment horizontal="center" vertical="center"/>
    </xf>
    <xf numFmtId="164" fontId="14" fillId="0" borderId="2" xfId="2" applyNumberFormat="1" applyFont="1" applyBorder="1" applyAlignment="1">
      <alignment horizont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left" vertical="top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</cellXfs>
  <cellStyles count="3">
    <cellStyle name="Comma" xfId="2" builtinId="3"/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Gita.Grinfelde-Funka@agentura.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76"/>
  <sheetViews>
    <sheetView tabSelected="1" zoomScaleNormal="100" zoomScalePageLayoutView="70" workbookViewId="0">
      <selection activeCell="M51" sqref="M51"/>
    </sheetView>
  </sheetViews>
  <sheetFormatPr defaultRowHeight="15" x14ac:dyDescent="0.25"/>
  <cols>
    <col min="1" max="1" width="20.85546875" customWidth="1"/>
    <col min="2" max="2" width="40.42578125" customWidth="1"/>
    <col min="3" max="3" width="11.5703125" customWidth="1"/>
    <col min="4" max="4" width="9.7109375" bestFit="1" customWidth="1"/>
    <col min="5" max="5" width="11.140625" bestFit="1" customWidth="1"/>
    <col min="6" max="6" width="9.5703125" style="1" customWidth="1"/>
    <col min="7" max="7" width="12.85546875" customWidth="1"/>
    <col min="8" max="8" width="12.7109375" style="31" customWidth="1"/>
    <col min="9" max="9" width="13.85546875" customWidth="1"/>
    <col min="10" max="10" width="12.5703125" bestFit="1" customWidth="1"/>
    <col min="13" max="13" width="9.5703125" bestFit="1" customWidth="1"/>
  </cols>
  <sheetData>
    <row r="1" spans="1:13" x14ac:dyDescent="0.25">
      <c r="D1" s="61" t="s">
        <v>0</v>
      </c>
      <c r="E1" s="61"/>
      <c r="F1" s="61"/>
      <c r="G1" s="61"/>
      <c r="H1" s="61"/>
      <c r="I1" s="61"/>
      <c r="J1" s="61"/>
    </row>
    <row r="2" spans="1:13" ht="34.5" customHeight="1" x14ac:dyDescent="0.25">
      <c r="D2" s="62" t="s">
        <v>67</v>
      </c>
      <c r="E2" s="62"/>
      <c r="F2" s="62"/>
      <c r="G2" s="62"/>
      <c r="H2" s="62"/>
      <c r="I2" s="62"/>
      <c r="J2" s="62"/>
    </row>
    <row r="3" spans="1:13" ht="20.100000000000001" customHeight="1" x14ac:dyDescent="0.25">
      <c r="D3" s="5"/>
      <c r="E3" s="5"/>
      <c r="F3" s="5"/>
      <c r="G3" s="5"/>
      <c r="H3" s="27"/>
      <c r="I3" s="5"/>
      <c r="J3" s="5"/>
    </row>
    <row r="4" spans="1:13" ht="18.75" x14ac:dyDescent="0.25">
      <c r="B4" s="63" t="s">
        <v>9</v>
      </c>
      <c r="C4" s="64"/>
      <c r="D4" s="64"/>
      <c r="E4" s="64"/>
      <c r="F4" s="64"/>
      <c r="G4" s="64"/>
      <c r="H4" s="64"/>
      <c r="I4" s="64"/>
      <c r="J4" s="64"/>
    </row>
    <row r="5" spans="1:13" ht="9.9499999999999993" customHeight="1" x14ac:dyDescent="0.25">
      <c r="B5" s="6"/>
      <c r="C5" s="7"/>
      <c r="D5" s="7"/>
      <c r="E5" s="7"/>
      <c r="F5" s="7"/>
      <c r="G5" s="7"/>
      <c r="H5" s="10"/>
      <c r="I5" s="7"/>
      <c r="J5" s="7"/>
    </row>
    <row r="6" spans="1:13" ht="14.45" customHeight="1" x14ac:dyDescent="0.25">
      <c r="A6" s="66" t="s">
        <v>1</v>
      </c>
      <c r="B6" s="66"/>
      <c r="C6" s="65" t="s">
        <v>11</v>
      </c>
      <c r="D6" s="65"/>
      <c r="E6" s="65"/>
      <c r="F6" s="66" t="s">
        <v>2</v>
      </c>
      <c r="G6" s="66"/>
      <c r="H6" s="66" t="s">
        <v>12</v>
      </c>
      <c r="I6" s="66"/>
      <c r="J6" s="66"/>
    </row>
    <row r="7" spans="1:13" ht="15.6" customHeight="1" x14ac:dyDescent="0.25">
      <c r="A7" s="66"/>
      <c r="B7" s="66"/>
      <c r="C7" s="12" t="s">
        <v>3</v>
      </c>
      <c r="D7" s="12" t="s">
        <v>4</v>
      </c>
      <c r="E7" s="13" t="s">
        <v>5</v>
      </c>
      <c r="F7" s="9" t="s">
        <v>6</v>
      </c>
      <c r="G7" s="9" t="s">
        <v>7</v>
      </c>
      <c r="H7" s="11" t="s">
        <v>10</v>
      </c>
      <c r="I7" s="11" t="s">
        <v>51</v>
      </c>
      <c r="J7" s="11" t="s">
        <v>52</v>
      </c>
    </row>
    <row r="8" spans="1:13" ht="27.6" customHeight="1" x14ac:dyDescent="0.25">
      <c r="A8" s="60" t="s">
        <v>13</v>
      </c>
      <c r="B8" s="15" t="s">
        <v>14</v>
      </c>
      <c r="C8" s="19">
        <v>26.11</v>
      </c>
      <c r="D8" s="19">
        <f>ROUND((C8*0.21),2)</f>
        <v>5.48</v>
      </c>
      <c r="E8" s="19">
        <f>ROUND((C8*1.21),2)</f>
        <v>31.59</v>
      </c>
      <c r="F8" s="40">
        <v>892</v>
      </c>
      <c r="G8" s="32" t="s">
        <v>8</v>
      </c>
      <c r="H8" s="42">
        <f>ROUND(E8*F8,0)</f>
        <v>28178</v>
      </c>
      <c r="I8" s="42">
        <v>28178</v>
      </c>
      <c r="J8" s="42">
        <v>28178</v>
      </c>
      <c r="M8" s="2"/>
    </row>
    <row r="9" spans="1:13" ht="30" customHeight="1" x14ac:dyDescent="0.25">
      <c r="A9" s="49"/>
      <c r="B9" s="14" t="s">
        <v>15</v>
      </c>
      <c r="C9" s="19">
        <v>26.83</v>
      </c>
      <c r="D9" s="19">
        <f t="shared" ref="D9:D18" si="0">ROUND((C9*0.21),2)</f>
        <v>5.63</v>
      </c>
      <c r="E9" s="19">
        <f t="shared" ref="E9:E18" si="1">ROUND((C9*1.21),2)</f>
        <v>32.46</v>
      </c>
      <c r="F9" s="40">
        <v>153</v>
      </c>
      <c r="G9" s="32" t="s">
        <v>8</v>
      </c>
      <c r="H9" s="42">
        <f t="shared" ref="H9:H54" si="2">ROUND(E9*F9,0)</f>
        <v>4966</v>
      </c>
      <c r="I9" s="42">
        <v>4966</v>
      </c>
      <c r="J9" s="42">
        <v>4966</v>
      </c>
    </row>
    <row r="10" spans="1:13" ht="26.25" customHeight="1" x14ac:dyDescent="0.25">
      <c r="A10" s="48" t="s">
        <v>16</v>
      </c>
      <c r="B10" s="14" t="s">
        <v>14</v>
      </c>
      <c r="C10" s="19">
        <v>27.39</v>
      </c>
      <c r="D10" s="19">
        <f t="shared" si="0"/>
        <v>5.75</v>
      </c>
      <c r="E10" s="19">
        <f t="shared" si="1"/>
        <v>33.14</v>
      </c>
      <c r="F10" s="40">
        <v>894</v>
      </c>
      <c r="G10" s="32" t="s">
        <v>8</v>
      </c>
      <c r="H10" s="42">
        <f t="shared" si="2"/>
        <v>29627</v>
      </c>
      <c r="I10" s="42">
        <v>29627</v>
      </c>
      <c r="J10" s="42">
        <v>29627</v>
      </c>
    </row>
    <row r="11" spans="1:13" ht="32.450000000000003" customHeight="1" x14ac:dyDescent="0.25">
      <c r="A11" s="48"/>
      <c r="B11" s="14" t="s">
        <v>15</v>
      </c>
      <c r="C11" s="19">
        <v>28.77</v>
      </c>
      <c r="D11" s="19">
        <f t="shared" si="0"/>
        <v>6.04</v>
      </c>
      <c r="E11" s="19">
        <f t="shared" si="1"/>
        <v>34.81</v>
      </c>
      <c r="F11" s="38">
        <v>24</v>
      </c>
      <c r="G11" s="32" t="s">
        <v>8</v>
      </c>
      <c r="H11" s="42">
        <f t="shared" si="2"/>
        <v>835</v>
      </c>
      <c r="I11" s="42">
        <v>835</v>
      </c>
      <c r="J11" s="42">
        <v>835</v>
      </c>
    </row>
    <row r="12" spans="1:13" ht="31.5" customHeight="1" x14ac:dyDescent="0.25">
      <c r="A12" s="48" t="s">
        <v>17</v>
      </c>
      <c r="B12" s="49"/>
      <c r="C12" s="43">
        <v>21.61</v>
      </c>
      <c r="D12" s="19">
        <f t="shared" si="0"/>
        <v>4.54</v>
      </c>
      <c r="E12" s="19">
        <f t="shared" si="1"/>
        <v>26.15</v>
      </c>
      <c r="F12" s="40">
        <v>10</v>
      </c>
      <c r="G12" s="32" t="s">
        <v>8</v>
      </c>
      <c r="H12" s="42">
        <f t="shared" si="2"/>
        <v>262</v>
      </c>
      <c r="I12" s="42">
        <v>262</v>
      </c>
      <c r="J12" s="42">
        <v>262</v>
      </c>
    </row>
    <row r="13" spans="1:13" ht="25.5" customHeight="1" x14ac:dyDescent="0.25">
      <c r="A13" s="54" t="s">
        <v>66</v>
      </c>
      <c r="B13" s="15" t="s">
        <v>18</v>
      </c>
      <c r="C13" s="19">
        <v>14.77</v>
      </c>
      <c r="D13" s="19">
        <f t="shared" si="0"/>
        <v>3.1</v>
      </c>
      <c r="E13" s="19">
        <f t="shared" si="1"/>
        <v>17.87</v>
      </c>
      <c r="F13" s="40">
        <v>892</v>
      </c>
      <c r="G13" s="32" t="s">
        <v>8</v>
      </c>
      <c r="H13" s="42">
        <f t="shared" si="2"/>
        <v>15940</v>
      </c>
      <c r="I13" s="42">
        <v>15940</v>
      </c>
      <c r="J13" s="42">
        <v>15940</v>
      </c>
    </row>
    <row r="14" spans="1:13" ht="21.6" customHeight="1" x14ac:dyDescent="0.25">
      <c r="A14" s="54"/>
      <c r="B14" s="15" t="s">
        <v>19</v>
      </c>
      <c r="C14" s="19">
        <v>2.63</v>
      </c>
      <c r="D14" s="19">
        <f t="shared" si="0"/>
        <v>0.55000000000000004</v>
      </c>
      <c r="E14" s="19">
        <f t="shared" si="1"/>
        <v>3.18</v>
      </c>
      <c r="F14" s="40">
        <v>98</v>
      </c>
      <c r="G14" s="32" t="s">
        <v>8</v>
      </c>
      <c r="H14" s="42">
        <f t="shared" si="2"/>
        <v>312</v>
      </c>
      <c r="I14" s="42">
        <v>312</v>
      </c>
      <c r="J14" s="42">
        <v>312</v>
      </c>
    </row>
    <row r="15" spans="1:13" ht="20.45" customHeight="1" x14ac:dyDescent="0.25">
      <c r="A15" s="54" t="s">
        <v>20</v>
      </c>
      <c r="B15" s="54"/>
      <c r="C15" s="19">
        <v>56.74</v>
      </c>
      <c r="D15" s="19">
        <f t="shared" si="0"/>
        <v>11.92</v>
      </c>
      <c r="E15" s="19">
        <f t="shared" si="1"/>
        <v>68.66</v>
      </c>
      <c r="F15" s="40">
        <v>10</v>
      </c>
      <c r="G15" s="32" t="s">
        <v>8</v>
      </c>
      <c r="H15" s="42">
        <f t="shared" si="2"/>
        <v>687</v>
      </c>
      <c r="I15" s="42">
        <v>687</v>
      </c>
      <c r="J15" s="42">
        <v>687</v>
      </c>
    </row>
    <row r="16" spans="1:13" ht="20.45" customHeight="1" x14ac:dyDescent="0.25">
      <c r="A16" s="54" t="s">
        <v>21</v>
      </c>
      <c r="B16" s="54"/>
      <c r="C16" s="19">
        <v>27.93</v>
      </c>
      <c r="D16" s="19">
        <f t="shared" si="0"/>
        <v>5.87</v>
      </c>
      <c r="E16" s="41">
        <f t="shared" si="1"/>
        <v>33.799999999999997</v>
      </c>
      <c r="F16" s="40">
        <v>5</v>
      </c>
      <c r="G16" s="32" t="s">
        <v>8</v>
      </c>
      <c r="H16" s="42">
        <f t="shared" si="2"/>
        <v>169</v>
      </c>
      <c r="I16" s="42">
        <v>169</v>
      </c>
      <c r="J16" s="42">
        <v>169</v>
      </c>
    </row>
    <row r="17" spans="1:10" ht="49.5" customHeight="1" x14ac:dyDescent="0.25">
      <c r="A17" s="54" t="s">
        <v>22</v>
      </c>
      <c r="B17" s="16" t="s">
        <v>23</v>
      </c>
      <c r="C17" s="19">
        <v>23.03</v>
      </c>
      <c r="D17" s="19">
        <f t="shared" si="0"/>
        <v>4.84</v>
      </c>
      <c r="E17" s="19">
        <f t="shared" si="1"/>
        <v>27.87</v>
      </c>
      <c r="F17" s="40">
        <v>20</v>
      </c>
      <c r="G17" s="32" t="s">
        <v>8</v>
      </c>
      <c r="H17" s="42">
        <f t="shared" si="2"/>
        <v>557</v>
      </c>
      <c r="I17" s="42">
        <v>557</v>
      </c>
      <c r="J17" s="42">
        <v>557</v>
      </c>
    </row>
    <row r="18" spans="1:10" ht="44.25" customHeight="1" x14ac:dyDescent="0.25">
      <c r="A18" s="54"/>
      <c r="B18" s="16" t="s">
        <v>18</v>
      </c>
      <c r="C18" s="19">
        <v>29.73</v>
      </c>
      <c r="D18" s="19">
        <f t="shared" si="0"/>
        <v>6.24</v>
      </c>
      <c r="E18" s="19">
        <f t="shared" si="1"/>
        <v>35.97</v>
      </c>
      <c r="F18" s="40">
        <v>10</v>
      </c>
      <c r="G18" s="32" t="s">
        <v>8</v>
      </c>
      <c r="H18" s="42">
        <f t="shared" si="2"/>
        <v>360</v>
      </c>
      <c r="I18" s="42">
        <v>360</v>
      </c>
      <c r="J18" s="42">
        <v>360</v>
      </c>
    </row>
    <row r="19" spans="1:10" ht="32.1" customHeight="1" x14ac:dyDescent="0.25">
      <c r="A19" s="54" t="s">
        <v>65</v>
      </c>
      <c r="B19" s="15" t="s">
        <v>24</v>
      </c>
      <c r="C19" s="41">
        <v>59.33</v>
      </c>
      <c r="D19" s="19">
        <f>ROUND((C19*0.12),2)</f>
        <v>7.12</v>
      </c>
      <c r="E19" s="19">
        <f>ROUND((C19*1.12),2)</f>
        <v>66.45</v>
      </c>
      <c r="F19" s="40">
        <v>130</v>
      </c>
      <c r="G19" s="21" t="s">
        <v>53</v>
      </c>
      <c r="H19" s="42">
        <f t="shared" si="2"/>
        <v>8639</v>
      </c>
      <c r="I19" s="42">
        <v>8639</v>
      </c>
      <c r="J19" s="42">
        <v>8639</v>
      </c>
    </row>
    <row r="20" spans="1:10" ht="27.95" customHeight="1" x14ac:dyDescent="0.25">
      <c r="A20" s="54"/>
      <c r="B20" s="15" t="s">
        <v>25</v>
      </c>
      <c r="C20" s="19">
        <v>34.43</v>
      </c>
      <c r="D20" s="19">
        <f t="shared" ref="D20:D32" si="3">ROUND((C20*0.12),2)</f>
        <v>4.13</v>
      </c>
      <c r="E20" s="19">
        <f t="shared" ref="E20:E32" si="4">ROUND((C20*1.12),2)</f>
        <v>38.56</v>
      </c>
      <c r="F20" s="40">
        <v>42</v>
      </c>
      <c r="G20" s="21" t="s">
        <v>53</v>
      </c>
      <c r="H20" s="42">
        <f t="shared" si="2"/>
        <v>1620</v>
      </c>
      <c r="I20" s="42">
        <v>1620</v>
      </c>
      <c r="J20" s="42">
        <v>1620</v>
      </c>
    </row>
    <row r="21" spans="1:10" ht="29.45" customHeight="1" x14ac:dyDescent="0.25">
      <c r="A21" s="54"/>
      <c r="B21" s="15" t="s">
        <v>26</v>
      </c>
      <c r="C21" s="41">
        <v>30.6</v>
      </c>
      <c r="D21" s="19">
        <f t="shared" si="3"/>
        <v>3.67</v>
      </c>
      <c r="E21" s="19">
        <f t="shared" si="4"/>
        <v>34.270000000000003</v>
      </c>
      <c r="F21" s="38">
        <v>150</v>
      </c>
      <c r="G21" s="21" t="s">
        <v>53</v>
      </c>
      <c r="H21" s="42">
        <f t="shared" si="2"/>
        <v>5141</v>
      </c>
      <c r="I21" s="42">
        <v>5141</v>
      </c>
      <c r="J21" s="42">
        <v>5141</v>
      </c>
    </row>
    <row r="22" spans="1:10" ht="44.45" customHeight="1" x14ac:dyDescent="0.25">
      <c r="A22" s="54"/>
      <c r="B22" s="15" t="s">
        <v>27</v>
      </c>
      <c r="C22" s="19">
        <v>61.18</v>
      </c>
      <c r="D22" s="19">
        <f t="shared" si="3"/>
        <v>7.34</v>
      </c>
      <c r="E22" s="19">
        <f t="shared" si="4"/>
        <v>68.52</v>
      </c>
      <c r="F22" s="38">
        <v>540</v>
      </c>
      <c r="G22" s="21" t="s">
        <v>53</v>
      </c>
      <c r="H22" s="42">
        <f t="shared" si="2"/>
        <v>37001</v>
      </c>
      <c r="I22" s="42">
        <v>37001</v>
      </c>
      <c r="J22" s="42">
        <v>37001</v>
      </c>
    </row>
    <row r="23" spans="1:10" ht="32.450000000000003" customHeight="1" x14ac:dyDescent="0.25">
      <c r="A23" s="54"/>
      <c r="B23" s="15" t="s">
        <v>28</v>
      </c>
      <c r="C23" s="19">
        <v>64.33</v>
      </c>
      <c r="D23" s="19">
        <f t="shared" si="3"/>
        <v>7.72</v>
      </c>
      <c r="E23" s="19">
        <f t="shared" si="4"/>
        <v>72.05</v>
      </c>
      <c r="F23" s="38">
        <v>106</v>
      </c>
      <c r="G23" s="21" t="s">
        <v>53</v>
      </c>
      <c r="H23" s="42">
        <f t="shared" si="2"/>
        <v>7637</v>
      </c>
      <c r="I23" s="42">
        <v>7637</v>
      </c>
      <c r="J23" s="42">
        <v>7637</v>
      </c>
    </row>
    <row r="24" spans="1:10" ht="27.95" customHeight="1" x14ac:dyDescent="0.25">
      <c r="A24" s="54" t="s">
        <v>64</v>
      </c>
      <c r="B24" s="19" t="s">
        <v>29</v>
      </c>
      <c r="C24" s="19">
        <v>35.21</v>
      </c>
      <c r="D24" s="41">
        <f t="shared" si="3"/>
        <v>4.2300000000000004</v>
      </c>
      <c r="E24" s="19">
        <f t="shared" si="4"/>
        <v>39.44</v>
      </c>
      <c r="F24" s="38">
        <v>90</v>
      </c>
      <c r="G24" s="21" t="s">
        <v>53</v>
      </c>
      <c r="H24" s="42">
        <f t="shared" si="2"/>
        <v>3550</v>
      </c>
      <c r="I24" s="42">
        <v>3550</v>
      </c>
      <c r="J24" s="42">
        <v>3550</v>
      </c>
    </row>
    <row r="25" spans="1:10" ht="27.95" customHeight="1" x14ac:dyDescent="0.25">
      <c r="A25" s="54"/>
      <c r="B25" s="19" t="s">
        <v>30</v>
      </c>
      <c r="C25" s="19">
        <v>34.99</v>
      </c>
      <c r="D25" s="19">
        <f t="shared" si="3"/>
        <v>4.2</v>
      </c>
      <c r="E25" s="19">
        <f t="shared" si="4"/>
        <v>39.19</v>
      </c>
      <c r="F25" s="38">
        <v>46</v>
      </c>
      <c r="G25" s="21" t="s">
        <v>53</v>
      </c>
      <c r="H25" s="42">
        <f t="shared" si="2"/>
        <v>1803</v>
      </c>
      <c r="I25" s="42">
        <v>1803</v>
      </c>
      <c r="J25" s="42">
        <v>1803</v>
      </c>
    </row>
    <row r="26" spans="1:10" ht="27.95" customHeight="1" x14ac:dyDescent="0.25">
      <c r="A26" s="54"/>
      <c r="B26" s="19" t="s">
        <v>31</v>
      </c>
      <c r="C26" s="19">
        <v>45.52</v>
      </c>
      <c r="D26" s="19">
        <f t="shared" si="3"/>
        <v>5.46</v>
      </c>
      <c r="E26" s="19">
        <f t="shared" si="4"/>
        <v>50.98</v>
      </c>
      <c r="F26" s="38">
        <v>144</v>
      </c>
      <c r="G26" s="21" t="s">
        <v>53</v>
      </c>
      <c r="H26" s="42">
        <f t="shared" si="2"/>
        <v>7341</v>
      </c>
      <c r="I26" s="42">
        <v>7341</v>
      </c>
      <c r="J26" s="42">
        <v>7341</v>
      </c>
    </row>
    <row r="27" spans="1:10" ht="30" customHeight="1" x14ac:dyDescent="0.25">
      <c r="A27" s="54" t="s">
        <v>63</v>
      </c>
      <c r="B27" s="14" t="s">
        <v>32</v>
      </c>
      <c r="C27" s="19">
        <v>30.67</v>
      </c>
      <c r="D27" s="19">
        <f t="shared" si="3"/>
        <v>3.68</v>
      </c>
      <c r="E27" s="19">
        <f t="shared" si="4"/>
        <v>34.35</v>
      </c>
      <c r="F27" s="38">
        <v>56</v>
      </c>
      <c r="G27" s="32" t="s">
        <v>53</v>
      </c>
      <c r="H27" s="42">
        <f t="shared" si="2"/>
        <v>1924</v>
      </c>
      <c r="I27" s="42">
        <v>1924</v>
      </c>
      <c r="J27" s="42">
        <v>1924</v>
      </c>
    </row>
    <row r="28" spans="1:10" ht="42.95" customHeight="1" x14ac:dyDescent="0.25">
      <c r="A28" s="54"/>
      <c r="B28" s="15" t="s">
        <v>33</v>
      </c>
      <c r="C28" s="41">
        <v>22.05</v>
      </c>
      <c r="D28" s="19">
        <f t="shared" si="3"/>
        <v>2.65</v>
      </c>
      <c r="E28" s="41">
        <f t="shared" si="4"/>
        <v>24.7</v>
      </c>
      <c r="F28" s="38">
        <v>40</v>
      </c>
      <c r="G28" s="21" t="s">
        <v>54</v>
      </c>
      <c r="H28" s="42">
        <f t="shared" si="2"/>
        <v>988</v>
      </c>
      <c r="I28" s="42">
        <v>988</v>
      </c>
      <c r="J28" s="42">
        <v>988</v>
      </c>
    </row>
    <row r="29" spans="1:10" ht="42" customHeight="1" x14ac:dyDescent="0.25">
      <c r="A29" s="54"/>
      <c r="B29" s="14" t="s">
        <v>34</v>
      </c>
      <c r="C29" s="19">
        <v>18.27</v>
      </c>
      <c r="D29" s="19">
        <f t="shared" si="3"/>
        <v>2.19</v>
      </c>
      <c r="E29" s="19">
        <f t="shared" si="4"/>
        <v>20.46</v>
      </c>
      <c r="F29" s="38">
        <v>315</v>
      </c>
      <c r="G29" s="21" t="s">
        <v>54</v>
      </c>
      <c r="H29" s="42">
        <f t="shared" si="2"/>
        <v>6445</v>
      </c>
      <c r="I29" s="42">
        <v>6445</v>
      </c>
      <c r="J29" s="42">
        <v>6445</v>
      </c>
    </row>
    <row r="30" spans="1:10" ht="30" customHeight="1" x14ac:dyDescent="0.25">
      <c r="A30" s="50" t="s">
        <v>62</v>
      </c>
      <c r="B30" s="15" t="s">
        <v>35</v>
      </c>
      <c r="C30" s="19">
        <v>34.130000000000003</v>
      </c>
      <c r="D30" s="41">
        <f t="shared" si="3"/>
        <v>4.0999999999999996</v>
      </c>
      <c r="E30" s="19">
        <f t="shared" si="4"/>
        <v>38.229999999999997</v>
      </c>
      <c r="F30" s="38">
        <v>599</v>
      </c>
      <c r="G30" s="21" t="s">
        <v>53</v>
      </c>
      <c r="H30" s="42">
        <f t="shared" si="2"/>
        <v>22900</v>
      </c>
      <c r="I30" s="42">
        <v>22900</v>
      </c>
      <c r="J30" s="42">
        <v>22900</v>
      </c>
    </row>
    <row r="31" spans="1:10" ht="30" customHeight="1" x14ac:dyDescent="0.25">
      <c r="A31" s="51"/>
      <c r="B31" s="15" t="s">
        <v>36</v>
      </c>
      <c r="C31" s="19">
        <v>41.85</v>
      </c>
      <c r="D31" s="19">
        <f t="shared" si="3"/>
        <v>5.0199999999999996</v>
      </c>
      <c r="E31" s="19">
        <f t="shared" si="4"/>
        <v>46.87</v>
      </c>
      <c r="F31" s="38">
        <v>99</v>
      </c>
      <c r="G31" s="21" t="s">
        <v>53</v>
      </c>
      <c r="H31" s="42">
        <f t="shared" si="2"/>
        <v>4640</v>
      </c>
      <c r="I31" s="42">
        <v>4640</v>
      </c>
      <c r="J31" s="42">
        <v>4640</v>
      </c>
    </row>
    <row r="32" spans="1:10" ht="30" customHeight="1" x14ac:dyDescent="0.25">
      <c r="A32" s="52"/>
      <c r="B32" s="20" t="s">
        <v>37</v>
      </c>
      <c r="C32" s="19">
        <v>10.24</v>
      </c>
      <c r="D32" s="19">
        <f t="shared" si="3"/>
        <v>1.23</v>
      </c>
      <c r="E32" s="19">
        <f t="shared" si="4"/>
        <v>11.47</v>
      </c>
      <c r="F32" s="38">
        <v>20</v>
      </c>
      <c r="G32" s="21" t="s">
        <v>53</v>
      </c>
      <c r="H32" s="42">
        <f t="shared" si="2"/>
        <v>229</v>
      </c>
      <c r="I32" s="42">
        <v>229</v>
      </c>
      <c r="J32" s="42">
        <v>229</v>
      </c>
    </row>
    <row r="33" spans="1:10" ht="30" customHeight="1" x14ac:dyDescent="0.25">
      <c r="A33" s="50" t="s">
        <v>61</v>
      </c>
      <c r="B33" s="53" t="s">
        <v>38</v>
      </c>
      <c r="C33" s="37">
        <v>12.92</v>
      </c>
      <c r="D33" s="37">
        <v>0</v>
      </c>
      <c r="E33" s="37">
        <v>12.92</v>
      </c>
      <c r="F33" s="38">
        <v>77</v>
      </c>
      <c r="G33" s="32" t="s">
        <v>53</v>
      </c>
      <c r="H33" s="42">
        <f t="shared" si="2"/>
        <v>995</v>
      </c>
      <c r="I33" s="42">
        <v>995</v>
      </c>
      <c r="J33" s="42">
        <v>995</v>
      </c>
    </row>
    <row r="34" spans="1:10" ht="30" customHeight="1" x14ac:dyDescent="0.25">
      <c r="A34" s="51"/>
      <c r="B34" s="53"/>
      <c r="C34" s="37">
        <v>142.15</v>
      </c>
      <c r="D34" s="37">
        <v>0</v>
      </c>
      <c r="E34" s="37">
        <v>142.15</v>
      </c>
      <c r="F34" s="38">
        <v>13</v>
      </c>
      <c r="G34" s="21" t="s">
        <v>55</v>
      </c>
      <c r="H34" s="42">
        <f t="shared" si="2"/>
        <v>1848</v>
      </c>
      <c r="I34" s="42">
        <v>1848</v>
      </c>
      <c r="J34" s="42">
        <v>1848</v>
      </c>
    </row>
    <row r="35" spans="1:10" ht="30" customHeight="1" x14ac:dyDescent="0.25">
      <c r="A35" s="51"/>
      <c r="B35" s="53" t="s">
        <v>39</v>
      </c>
      <c r="C35" s="39">
        <v>19.48</v>
      </c>
      <c r="D35" s="37">
        <v>0</v>
      </c>
      <c r="E35" s="39">
        <v>19.48</v>
      </c>
      <c r="F35" s="38">
        <v>52</v>
      </c>
      <c r="G35" s="32" t="s">
        <v>53</v>
      </c>
      <c r="H35" s="42">
        <f t="shared" si="2"/>
        <v>1013</v>
      </c>
      <c r="I35" s="42">
        <v>1013</v>
      </c>
      <c r="J35" s="42">
        <v>1013</v>
      </c>
    </row>
    <row r="36" spans="1:10" ht="30" customHeight="1" x14ac:dyDescent="0.25">
      <c r="A36" s="51"/>
      <c r="B36" s="53"/>
      <c r="C36" s="37">
        <v>253.27</v>
      </c>
      <c r="D36" s="37">
        <v>0</v>
      </c>
      <c r="E36" s="37">
        <v>253.27</v>
      </c>
      <c r="F36" s="38">
        <v>16</v>
      </c>
      <c r="G36" s="21" t="s">
        <v>55</v>
      </c>
      <c r="H36" s="42">
        <f t="shared" si="2"/>
        <v>4052</v>
      </c>
      <c r="I36" s="42">
        <v>4052</v>
      </c>
      <c r="J36" s="42">
        <v>4052</v>
      </c>
    </row>
    <row r="37" spans="1:10" ht="45" x14ac:dyDescent="0.25">
      <c r="A37" s="51"/>
      <c r="B37" s="53" t="s">
        <v>40</v>
      </c>
      <c r="C37" s="37">
        <v>8.74</v>
      </c>
      <c r="D37" s="37">
        <v>0</v>
      </c>
      <c r="E37" s="37">
        <v>8.74</v>
      </c>
      <c r="F37" s="38">
        <v>100</v>
      </c>
      <c r="G37" s="21" t="s">
        <v>54</v>
      </c>
      <c r="H37" s="42">
        <f t="shared" si="2"/>
        <v>874</v>
      </c>
      <c r="I37" s="42">
        <v>874</v>
      </c>
      <c r="J37" s="42">
        <v>874</v>
      </c>
    </row>
    <row r="38" spans="1:10" ht="45" x14ac:dyDescent="0.25">
      <c r="A38" s="51"/>
      <c r="B38" s="53"/>
      <c r="C38" s="37">
        <v>87.42</v>
      </c>
      <c r="D38" s="37">
        <v>0</v>
      </c>
      <c r="E38" s="37">
        <v>87.42</v>
      </c>
      <c r="F38" s="38">
        <v>30</v>
      </c>
      <c r="G38" s="21" t="s">
        <v>56</v>
      </c>
      <c r="H38" s="42">
        <f t="shared" si="2"/>
        <v>2623</v>
      </c>
      <c r="I38" s="42">
        <v>2623</v>
      </c>
      <c r="J38" s="42">
        <v>2623</v>
      </c>
    </row>
    <row r="39" spans="1:10" ht="45" x14ac:dyDescent="0.25">
      <c r="A39" s="51"/>
      <c r="B39" s="53" t="s">
        <v>41</v>
      </c>
      <c r="C39" s="37">
        <v>6.88</v>
      </c>
      <c r="D39" s="37">
        <v>0</v>
      </c>
      <c r="E39" s="37">
        <v>6.88</v>
      </c>
      <c r="F39" s="38">
        <v>1100</v>
      </c>
      <c r="G39" s="21" t="s">
        <v>54</v>
      </c>
      <c r="H39" s="42">
        <f t="shared" si="2"/>
        <v>7568</v>
      </c>
      <c r="I39" s="42">
        <v>7568</v>
      </c>
      <c r="J39" s="42">
        <v>7568</v>
      </c>
    </row>
    <row r="40" spans="1:10" ht="45" x14ac:dyDescent="0.25">
      <c r="A40" s="51"/>
      <c r="B40" s="53"/>
      <c r="C40" s="37">
        <v>68.81</v>
      </c>
      <c r="D40" s="19">
        <v>0</v>
      </c>
      <c r="E40" s="37">
        <v>68.81</v>
      </c>
      <c r="F40" s="38">
        <v>1870</v>
      </c>
      <c r="G40" s="21" t="s">
        <v>56</v>
      </c>
      <c r="H40" s="42">
        <f t="shared" si="2"/>
        <v>128675</v>
      </c>
      <c r="I40" s="42">
        <v>128675</v>
      </c>
      <c r="J40" s="42">
        <v>128675</v>
      </c>
    </row>
    <row r="41" spans="1:10" ht="45" x14ac:dyDescent="0.25">
      <c r="A41" s="51"/>
      <c r="B41" s="53" t="s">
        <v>42</v>
      </c>
      <c r="C41" s="36">
        <v>6.38</v>
      </c>
      <c r="D41" s="19">
        <v>0</v>
      </c>
      <c r="E41" s="36">
        <v>6.38</v>
      </c>
      <c r="F41" s="38">
        <v>1013</v>
      </c>
      <c r="G41" s="21" t="s">
        <v>54</v>
      </c>
      <c r="H41" s="42">
        <f t="shared" si="2"/>
        <v>6463</v>
      </c>
      <c r="I41" s="42">
        <v>6463</v>
      </c>
      <c r="J41" s="42">
        <v>6463</v>
      </c>
    </row>
    <row r="42" spans="1:10" ht="45" x14ac:dyDescent="0.25">
      <c r="A42" s="51"/>
      <c r="B42" s="53"/>
      <c r="C42" s="36">
        <v>82.89</v>
      </c>
      <c r="D42" s="19">
        <v>0</v>
      </c>
      <c r="E42" s="36">
        <v>82.89</v>
      </c>
      <c r="F42" s="38">
        <v>122</v>
      </c>
      <c r="G42" s="21" t="s">
        <v>56</v>
      </c>
      <c r="H42" s="42">
        <f t="shared" si="2"/>
        <v>10113</v>
      </c>
      <c r="I42" s="42">
        <v>10113</v>
      </c>
      <c r="J42" s="42">
        <v>10113</v>
      </c>
    </row>
    <row r="43" spans="1:10" ht="45" x14ac:dyDescent="0.25">
      <c r="A43" s="51"/>
      <c r="B43" s="53" t="s">
        <v>43</v>
      </c>
      <c r="C43" s="36">
        <v>20.170000000000002</v>
      </c>
      <c r="D43" s="19">
        <v>0</v>
      </c>
      <c r="E43" s="36">
        <v>20.170000000000002</v>
      </c>
      <c r="F43" s="38">
        <v>67</v>
      </c>
      <c r="G43" s="21" t="s">
        <v>54</v>
      </c>
      <c r="H43" s="42">
        <f t="shared" si="2"/>
        <v>1351</v>
      </c>
      <c r="I43" s="42">
        <v>1351</v>
      </c>
      <c r="J43" s="42">
        <v>1351</v>
      </c>
    </row>
    <row r="44" spans="1:10" ht="45" x14ac:dyDescent="0.25">
      <c r="A44" s="51"/>
      <c r="B44" s="53"/>
      <c r="C44" s="36">
        <v>226.9</v>
      </c>
      <c r="D44" s="19">
        <v>0</v>
      </c>
      <c r="E44" s="36">
        <v>226.9</v>
      </c>
      <c r="F44" s="38">
        <v>346</v>
      </c>
      <c r="G44" s="21" t="s">
        <v>56</v>
      </c>
      <c r="H44" s="42">
        <f t="shared" si="2"/>
        <v>78507</v>
      </c>
      <c r="I44" s="42">
        <v>78507</v>
      </c>
      <c r="J44" s="42">
        <v>78507</v>
      </c>
    </row>
    <row r="45" spans="1:10" ht="30" customHeight="1" x14ac:dyDescent="0.25">
      <c r="A45" s="51"/>
      <c r="B45" s="53" t="s">
        <v>44</v>
      </c>
      <c r="C45" s="36">
        <v>10.62</v>
      </c>
      <c r="D45" s="19">
        <v>0</v>
      </c>
      <c r="E45" s="36">
        <v>10.62</v>
      </c>
      <c r="F45" s="38">
        <v>40</v>
      </c>
      <c r="G45" s="32" t="s">
        <v>53</v>
      </c>
      <c r="H45" s="42">
        <f t="shared" si="2"/>
        <v>425</v>
      </c>
      <c r="I45" s="42">
        <v>425</v>
      </c>
      <c r="J45" s="42">
        <v>425</v>
      </c>
    </row>
    <row r="46" spans="1:10" ht="30" customHeight="1" x14ac:dyDescent="0.25">
      <c r="A46" s="51"/>
      <c r="B46" s="53"/>
      <c r="C46" s="36">
        <v>141.62</v>
      </c>
      <c r="D46" s="19">
        <v>0</v>
      </c>
      <c r="E46" s="36">
        <v>141.62</v>
      </c>
      <c r="F46" s="38">
        <v>3</v>
      </c>
      <c r="G46" s="21" t="s">
        <v>55</v>
      </c>
      <c r="H46" s="42">
        <f t="shared" si="2"/>
        <v>425</v>
      </c>
      <c r="I46" s="42">
        <v>425</v>
      </c>
      <c r="J46" s="42">
        <v>425</v>
      </c>
    </row>
    <row r="47" spans="1:10" ht="45" x14ac:dyDescent="0.25">
      <c r="A47" s="51"/>
      <c r="B47" s="53" t="s">
        <v>45</v>
      </c>
      <c r="C47" s="36">
        <v>10.62</v>
      </c>
      <c r="D47" s="19">
        <v>0</v>
      </c>
      <c r="E47" s="36">
        <v>10.62</v>
      </c>
      <c r="F47" s="38">
        <v>22</v>
      </c>
      <c r="G47" s="21" t="s">
        <v>54</v>
      </c>
      <c r="H47" s="42">
        <f t="shared" si="2"/>
        <v>234</v>
      </c>
      <c r="I47" s="42">
        <v>234</v>
      </c>
      <c r="J47" s="42">
        <v>234</v>
      </c>
    </row>
    <row r="48" spans="1:10" ht="45" x14ac:dyDescent="0.25">
      <c r="A48" s="51"/>
      <c r="B48" s="53"/>
      <c r="C48" s="36">
        <v>119.49</v>
      </c>
      <c r="D48" s="19">
        <v>0</v>
      </c>
      <c r="E48" s="36">
        <v>119.49</v>
      </c>
      <c r="F48" s="38">
        <v>30</v>
      </c>
      <c r="G48" s="21" t="s">
        <v>56</v>
      </c>
      <c r="H48" s="42">
        <f t="shared" si="2"/>
        <v>3585</v>
      </c>
      <c r="I48" s="42">
        <v>3585</v>
      </c>
      <c r="J48" s="42">
        <v>3585</v>
      </c>
    </row>
    <row r="49" spans="1:10" ht="45" x14ac:dyDescent="0.25">
      <c r="A49" s="51"/>
      <c r="B49" s="53" t="s">
        <v>46</v>
      </c>
      <c r="C49" s="36">
        <v>8.35</v>
      </c>
      <c r="D49" s="19">
        <v>0</v>
      </c>
      <c r="E49" s="36">
        <v>8.35</v>
      </c>
      <c r="F49" s="38">
        <v>272</v>
      </c>
      <c r="G49" s="21" t="s">
        <v>54</v>
      </c>
      <c r="H49" s="42">
        <f t="shared" si="2"/>
        <v>2271</v>
      </c>
      <c r="I49" s="42">
        <v>2271</v>
      </c>
      <c r="J49" s="42">
        <v>2271</v>
      </c>
    </row>
    <row r="50" spans="1:10" ht="45" x14ac:dyDescent="0.25">
      <c r="A50" s="52"/>
      <c r="B50" s="53"/>
      <c r="C50" s="36">
        <v>93.95</v>
      </c>
      <c r="D50" s="19">
        <v>0</v>
      </c>
      <c r="E50" s="36">
        <v>93.95</v>
      </c>
      <c r="F50" s="38">
        <v>814</v>
      </c>
      <c r="G50" s="21" t="s">
        <v>56</v>
      </c>
      <c r="H50" s="42">
        <f t="shared" si="2"/>
        <v>76475</v>
      </c>
      <c r="I50" s="42">
        <v>76475</v>
      </c>
      <c r="J50" s="42">
        <v>76475</v>
      </c>
    </row>
    <row r="51" spans="1:10" ht="30" customHeight="1" x14ac:dyDescent="0.25">
      <c r="A51" s="50" t="s">
        <v>60</v>
      </c>
      <c r="B51" s="53" t="s">
        <v>47</v>
      </c>
      <c r="C51" s="36">
        <v>4.62</v>
      </c>
      <c r="D51" s="19">
        <v>0</v>
      </c>
      <c r="E51" s="36">
        <v>4.62</v>
      </c>
      <c r="F51" s="38">
        <v>106</v>
      </c>
      <c r="G51" s="21" t="s">
        <v>54</v>
      </c>
      <c r="H51" s="42">
        <f t="shared" si="2"/>
        <v>490</v>
      </c>
      <c r="I51" s="42">
        <v>490</v>
      </c>
      <c r="J51" s="42">
        <v>490</v>
      </c>
    </row>
    <row r="52" spans="1:10" ht="27.95" customHeight="1" x14ac:dyDescent="0.25">
      <c r="A52" s="51"/>
      <c r="B52" s="53"/>
      <c r="C52" s="36">
        <v>70.569999999999993</v>
      </c>
      <c r="D52" s="19">
        <v>0</v>
      </c>
      <c r="E52" s="36">
        <v>70.569999999999993</v>
      </c>
      <c r="F52" s="38">
        <v>169</v>
      </c>
      <c r="G52" s="21" t="s">
        <v>56</v>
      </c>
      <c r="H52" s="42">
        <f t="shared" si="2"/>
        <v>11926</v>
      </c>
      <c r="I52" s="42">
        <v>11926</v>
      </c>
      <c r="J52" s="42">
        <v>11926</v>
      </c>
    </row>
    <row r="53" spans="1:10" ht="27.95" customHeight="1" x14ac:dyDescent="0.25">
      <c r="A53" s="51"/>
      <c r="B53" s="58" t="s">
        <v>48</v>
      </c>
      <c r="C53" s="36">
        <v>4.0199999999999996</v>
      </c>
      <c r="D53" s="19">
        <v>0</v>
      </c>
      <c r="E53" s="36">
        <v>4.0199999999999996</v>
      </c>
      <c r="F53" s="38">
        <v>56</v>
      </c>
      <c r="G53" s="21" t="s">
        <v>54</v>
      </c>
      <c r="H53" s="42">
        <f t="shared" si="2"/>
        <v>225</v>
      </c>
      <c r="I53" s="42">
        <v>225</v>
      </c>
      <c r="J53" s="42">
        <v>225</v>
      </c>
    </row>
    <row r="54" spans="1:10" ht="28.5" customHeight="1" x14ac:dyDescent="0.25">
      <c r="A54" s="52"/>
      <c r="B54" s="59"/>
      <c r="C54" s="36">
        <v>56.33</v>
      </c>
      <c r="D54" s="19">
        <v>0</v>
      </c>
      <c r="E54" s="36">
        <v>56.33</v>
      </c>
      <c r="F54" s="38">
        <v>140</v>
      </c>
      <c r="G54" s="21" t="s">
        <v>56</v>
      </c>
      <c r="H54" s="42">
        <f t="shared" si="2"/>
        <v>7886</v>
      </c>
      <c r="I54" s="42">
        <v>7886</v>
      </c>
      <c r="J54" s="42">
        <v>7886</v>
      </c>
    </row>
    <row r="55" spans="1:10" ht="26.25" customHeight="1" x14ac:dyDescent="0.25">
      <c r="A55" s="50" t="s">
        <v>59</v>
      </c>
      <c r="B55" s="53" t="s">
        <v>50</v>
      </c>
      <c r="C55" s="19">
        <v>9.07</v>
      </c>
      <c r="D55" s="19">
        <v>0</v>
      </c>
      <c r="E55" s="19">
        <v>9.07</v>
      </c>
      <c r="F55" s="38">
        <v>152</v>
      </c>
      <c r="G55" s="32" t="s">
        <v>53</v>
      </c>
      <c r="H55" s="42">
        <f>ROUND(E55*F55,0)</f>
        <v>1379</v>
      </c>
      <c r="I55" s="42">
        <v>1379</v>
      </c>
      <c r="J55" s="42">
        <v>1379</v>
      </c>
    </row>
    <row r="56" spans="1:10" ht="27.75" customHeight="1" x14ac:dyDescent="0.25">
      <c r="A56" s="51"/>
      <c r="B56" s="53"/>
      <c r="C56" s="19">
        <v>138.57</v>
      </c>
      <c r="D56" s="19">
        <v>0</v>
      </c>
      <c r="E56" s="19">
        <v>138.57</v>
      </c>
      <c r="F56" s="38">
        <v>12</v>
      </c>
      <c r="G56" s="21" t="s">
        <v>55</v>
      </c>
      <c r="H56" s="42">
        <f>ROUND(E56*F56,0)</f>
        <v>1663</v>
      </c>
      <c r="I56" s="42">
        <v>1663</v>
      </c>
      <c r="J56" s="42">
        <v>1663</v>
      </c>
    </row>
    <row r="57" spans="1:10" ht="30" customHeight="1" x14ac:dyDescent="0.25">
      <c r="A57" s="51"/>
      <c r="B57" s="45" t="s">
        <v>49</v>
      </c>
      <c r="C57" s="36">
        <v>4.7300000000000004</v>
      </c>
      <c r="D57" s="19">
        <v>0</v>
      </c>
      <c r="E57" s="36">
        <v>4.7300000000000004</v>
      </c>
      <c r="F57" s="38">
        <v>958</v>
      </c>
      <c r="G57" s="21" t="s">
        <v>54</v>
      </c>
      <c r="H57" s="42">
        <f t="shared" ref="H57:H58" si="5">ROUND(E57*F57,0)</f>
        <v>4531</v>
      </c>
      <c r="I57" s="42">
        <v>4531</v>
      </c>
      <c r="J57" s="42">
        <v>4531</v>
      </c>
    </row>
    <row r="58" spans="1:10" ht="27.95" customHeight="1" x14ac:dyDescent="0.25">
      <c r="A58" s="52"/>
      <c r="B58" s="45"/>
      <c r="C58" s="36">
        <v>63.85</v>
      </c>
      <c r="D58" s="19">
        <v>0</v>
      </c>
      <c r="E58" s="36">
        <v>63.85</v>
      </c>
      <c r="F58" s="38">
        <v>217</v>
      </c>
      <c r="G58" s="21" t="s">
        <v>56</v>
      </c>
      <c r="H58" s="42">
        <f t="shared" si="5"/>
        <v>13855</v>
      </c>
      <c r="I58" s="42">
        <v>13855</v>
      </c>
      <c r="J58" s="42">
        <v>13855</v>
      </c>
    </row>
    <row r="59" spans="1:10" ht="15.75" x14ac:dyDescent="0.25">
      <c r="A59" s="17"/>
      <c r="B59" s="18"/>
      <c r="C59" s="44"/>
      <c r="D59" s="44"/>
      <c r="E59" s="44"/>
      <c r="F59" s="28"/>
      <c r="G59" s="46" t="s">
        <v>70</v>
      </c>
      <c r="H59" s="46">
        <f>SUM(H8:H58)</f>
        <v>561203</v>
      </c>
      <c r="I59" s="47">
        <f>SUM(I8:I58)</f>
        <v>561203</v>
      </c>
      <c r="J59" s="47">
        <f>SUM(J8:J58)</f>
        <v>561203</v>
      </c>
    </row>
    <row r="60" spans="1:10" ht="15.75" x14ac:dyDescent="0.25">
      <c r="A60" s="17"/>
      <c r="B60" s="22"/>
      <c r="C60" s="23"/>
      <c r="D60" s="23"/>
      <c r="E60" s="24"/>
      <c r="F60" s="25"/>
      <c r="G60" s="23"/>
      <c r="H60" s="29"/>
      <c r="I60" s="29"/>
      <c r="J60" s="29"/>
    </row>
    <row r="61" spans="1:10" ht="15.75" x14ac:dyDescent="0.25">
      <c r="A61" s="56" t="s">
        <v>68</v>
      </c>
      <c r="B61" s="56"/>
      <c r="C61" s="56"/>
      <c r="D61" s="56"/>
      <c r="E61" s="56"/>
      <c r="F61" s="56"/>
      <c r="G61" s="56"/>
      <c r="H61" s="29"/>
      <c r="I61" s="26"/>
      <c r="J61" s="26"/>
    </row>
    <row r="62" spans="1:10" s="34" customFormat="1" ht="19.5" customHeight="1" x14ac:dyDescent="0.25">
      <c r="A62" s="55" t="s">
        <v>71</v>
      </c>
      <c r="B62" s="55"/>
      <c r="C62" s="55"/>
      <c r="D62" s="55"/>
      <c r="E62" s="55"/>
      <c r="F62" s="55"/>
      <c r="G62" s="55"/>
      <c r="H62" s="55"/>
      <c r="I62" s="8"/>
    </row>
    <row r="63" spans="1:10" s="34" customFormat="1" ht="18" customHeight="1" x14ac:dyDescent="0.25">
      <c r="A63" s="57" t="s">
        <v>69</v>
      </c>
      <c r="B63" s="57"/>
      <c r="C63" s="57"/>
      <c r="D63" s="57"/>
      <c r="E63" s="57"/>
      <c r="F63" s="35"/>
      <c r="G63" s="35"/>
      <c r="H63" s="8"/>
      <c r="I63" s="8"/>
    </row>
    <row r="64" spans="1:10" ht="18" customHeight="1" x14ac:dyDescent="0.25">
      <c r="B64" s="8"/>
      <c r="C64" s="8"/>
      <c r="D64" s="8"/>
      <c r="E64" s="8"/>
      <c r="F64" s="8"/>
      <c r="G64" s="8"/>
      <c r="H64" s="30"/>
      <c r="I64" s="8"/>
      <c r="J64" s="8"/>
    </row>
    <row r="66" spans="1:2" x14ac:dyDescent="0.25">
      <c r="A66" s="4" t="s">
        <v>57</v>
      </c>
    </row>
    <row r="67" spans="1:2" x14ac:dyDescent="0.25">
      <c r="A67" s="33" t="s">
        <v>58</v>
      </c>
    </row>
    <row r="75" spans="1:2" ht="15.75" x14ac:dyDescent="0.25">
      <c r="B75" s="3"/>
    </row>
    <row r="76" spans="1:2" ht="15.75" x14ac:dyDescent="0.25">
      <c r="B76" s="3"/>
    </row>
  </sheetData>
  <mergeCells count="36">
    <mergeCell ref="A8:A9"/>
    <mergeCell ref="D1:J1"/>
    <mergeCell ref="D2:J2"/>
    <mergeCell ref="B4:J4"/>
    <mergeCell ref="C6:E6"/>
    <mergeCell ref="F6:G6"/>
    <mergeCell ref="H6:J6"/>
    <mergeCell ref="A6:B7"/>
    <mergeCell ref="A62:H62"/>
    <mergeCell ref="A61:G61"/>
    <mergeCell ref="A63:E63"/>
    <mergeCell ref="A16:B16"/>
    <mergeCell ref="A17:A18"/>
    <mergeCell ref="A19:A23"/>
    <mergeCell ref="A24:A26"/>
    <mergeCell ref="A27:A29"/>
    <mergeCell ref="A30:A32"/>
    <mergeCell ref="B49:B50"/>
    <mergeCell ref="B47:B48"/>
    <mergeCell ref="A51:A54"/>
    <mergeCell ref="B51:B52"/>
    <mergeCell ref="B53:B54"/>
    <mergeCell ref="A10:A11"/>
    <mergeCell ref="A12:B12"/>
    <mergeCell ref="A55:A58"/>
    <mergeCell ref="B55:B56"/>
    <mergeCell ref="A33:A50"/>
    <mergeCell ref="B33:B34"/>
    <mergeCell ref="B35:B36"/>
    <mergeCell ref="B37:B38"/>
    <mergeCell ref="B39:B40"/>
    <mergeCell ref="B41:B42"/>
    <mergeCell ref="B43:B44"/>
    <mergeCell ref="B45:B46"/>
    <mergeCell ref="A13:A14"/>
    <mergeCell ref="A15:B15"/>
  </mergeCells>
  <hyperlinks>
    <hyperlink ref="A67" r:id="rId1" xr:uid="{053EC0AA-42D7-47A9-9C51-2CA95D51A9FC}"/>
  </hyperlinks>
  <pageMargins left="1.1811023622047245" right="0.78740157480314965" top="0.98425196850393704" bottom="0.78740157480314965" header="0.31496062992125984" footer="0.31496062992125984"/>
  <pageSetup paperSize="9" scale="79" fitToHeight="0" orientation="landscape" r:id="rId2"/>
  <headerFooter differentFirst="1">
    <oddHeader>&amp;C&amp;"Times New Roman,Regular"&amp;12&amp;P</oddHeader>
    <oddFooter>&amp;L&amp;"Times New Roman,Parasts"&amp;10IEMAnotp4_08032022</oddFooter>
    <firstFooter>&amp;L&amp;"Times New Roman,Regular"&amp;10IEMAnotp4</firstFooter>
  </headerFooter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4.pielikums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Skaidrīte Kiesnere-Pierhuroviča</dc:creator>
  <cp:lastModifiedBy>Gita Grīnfelde-Funka</cp:lastModifiedBy>
  <cp:lastPrinted>2022-06-13T08:41:52Z</cp:lastPrinted>
  <dcterms:created xsi:type="dcterms:W3CDTF">2021-04-06T06:50:59Z</dcterms:created>
  <dcterms:modified xsi:type="dcterms:W3CDTF">2024-04-18T06:50:50Z</dcterms:modified>
</cp:coreProperties>
</file>