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ristinekaika/Desktop/LNG_VĒTRAS POSTĪJUMI_2024/"/>
    </mc:Choice>
  </mc:AlternateContent>
  <xr:revisionPtr revIDLastSave="0" documentId="13_ncr:1_{C2E276A9-E25B-D544-B387-ADF867D49105}" xr6:coauthVersionLast="47" xr6:coauthVersionMax="47" xr10:uidLastSave="{00000000-0000-0000-0000-000000000000}"/>
  <bookViews>
    <workbookView xWindow="0" yWindow="780" windowWidth="28800" windowHeight="15840" activeTab="1" xr2:uid="{15B7A4D2-C815-40CF-B7C7-0031A6BF84A7}"/>
  </bookViews>
  <sheets>
    <sheet name="Bulduru tehnikums KOPĀ" sheetId="6" r:id="rId1"/>
    <sheet name="Lietusūdens kanalizācija" sheetId="5" r:id="rId2"/>
    <sheet name="Jumta seguma nomaiņa" sheetId="2" r:id="rId3"/>
    <sheet name="Fasādes remont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6" l="1"/>
  <c r="C12" i="6"/>
  <c r="D13" i="6"/>
  <c r="C13" i="6"/>
  <c r="D10" i="6"/>
  <c r="C10" i="6"/>
  <c r="K44" i="5"/>
  <c r="J44" i="5"/>
  <c r="I44" i="5"/>
  <c r="L44" i="5" s="1"/>
  <c r="G44" i="5"/>
  <c r="H44" i="5" s="1"/>
  <c r="K43" i="5"/>
  <c r="L43" i="5" s="1"/>
  <c r="J43" i="5"/>
  <c r="I43" i="5"/>
  <c r="G43" i="5"/>
  <c r="H43" i="5" s="1"/>
  <c r="J42" i="5"/>
  <c r="I42" i="5"/>
  <c r="G42" i="5"/>
  <c r="H42" i="5" s="1"/>
  <c r="J41" i="5"/>
  <c r="I41" i="5"/>
  <c r="L41" i="5" s="1"/>
  <c r="G41" i="5"/>
  <c r="K41" i="5" s="1"/>
  <c r="K39" i="5"/>
  <c r="J39" i="5"/>
  <c r="I39" i="5"/>
  <c r="L39" i="5" s="1"/>
  <c r="G39" i="5"/>
  <c r="H39" i="5" s="1"/>
  <c r="K38" i="5"/>
  <c r="L38" i="5" s="1"/>
  <c r="J38" i="5"/>
  <c r="I38" i="5"/>
  <c r="G38" i="5"/>
  <c r="H38" i="5" s="1"/>
  <c r="J37" i="5"/>
  <c r="I37" i="5"/>
  <c r="G37" i="5"/>
  <c r="H37" i="5" s="1"/>
  <c r="J36" i="5"/>
  <c r="I36" i="5"/>
  <c r="G36" i="5"/>
  <c r="K36" i="5" s="1"/>
  <c r="K35" i="5"/>
  <c r="J35" i="5"/>
  <c r="I35" i="5"/>
  <c r="L35" i="5" s="1"/>
  <c r="G35" i="5"/>
  <c r="H35" i="5" s="1"/>
  <c r="K34" i="5"/>
  <c r="J34" i="5"/>
  <c r="I34" i="5"/>
  <c r="L34" i="5" s="1"/>
  <c r="G34" i="5"/>
  <c r="H34" i="5" s="1"/>
  <c r="J33" i="5"/>
  <c r="I33" i="5"/>
  <c r="G33" i="5"/>
  <c r="H33" i="5" s="1"/>
  <c r="J32" i="5"/>
  <c r="I32" i="5"/>
  <c r="G32" i="5"/>
  <c r="K32" i="5" s="1"/>
  <c r="K31" i="5"/>
  <c r="J31" i="5"/>
  <c r="I31" i="5"/>
  <c r="L31" i="5" s="1"/>
  <c r="G31" i="5"/>
  <c r="H31" i="5" s="1"/>
  <c r="K30" i="5"/>
  <c r="J30" i="5"/>
  <c r="I30" i="5"/>
  <c r="L30" i="5" s="1"/>
  <c r="G30" i="5"/>
  <c r="H30" i="5" s="1"/>
  <c r="J29" i="5"/>
  <c r="I29" i="5"/>
  <c r="G29" i="5"/>
  <c r="H29" i="5" s="1"/>
  <c r="J28" i="5"/>
  <c r="I28" i="5"/>
  <c r="G28" i="5"/>
  <c r="K28" i="5" s="1"/>
  <c r="K27" i="5"/>
  <c r="J27" i="5"/>
  <c r="I27" i="5"/>
  <c r="L27" i="5" s="1"/>
  <c r="G27" i="5"/>
  <c r="H27" i="5" s="1"/>
  <c r="K26" i="5"/>
  <c r="J26" i="5"/>
  <c r="I26" i="5"/>
  <c r="L26" i="5" s="1"/>
  <c r="G26" i="5"/>
  <c r="H26" i="5" s="1"/>
  <c r="J25" i="5"/>
  <c r="I25" i="5"/>
  <c r="G25" i="5"/>
  <c r="H25" i="5" s="1"/>
  <c r="J24" i="5"/>
  <c r="I24" i="5"/>
  <c r="L24" i="5" s="1"/>
  <c r="G24" i="5"/>
  <c r="K24" i="5" s="1"/>
  <c r="K23" i="5"/>
  <c r="J23" i="5"/>
  <c r="I23" i="5"/>
  <c r="L23" i="5" s="1"/>
  <c r="G23" i="5"/>
  <c r="H23" i="5" s="1"/>
  <c r="K22" i="5"/>
  <c r="J22" i="5"/>
  <c r="I22" i="5"/>
  <c r="L22" i="5" s="1"/>
  <c r="G22" i="5"/>
  <c r="H22" i="5" s="1"/>
  <c r="J21" i="5"/>
  <c r="J46" i="5" s="1"/>
  <c r="I21" i="5"/>
  <c r="G21" i="5"/>
  <c r="H21" i="5" s="1"/>
  <c r="K49" i="2"/>
  <c r="J49" i="2"/>
  <c r="H49" i="2"/>
  <c r="L49" i="2" s="1"/>
  <c r="L48" i="2"/>
  <c r="M48" i="2" s="1"/>
  <c r="K48" i="2"/>
  <c r="J48" i="2"/>
  <c r="H48" i="2"/>
  <c r="I48" i="2" s="1"/>
  <c r="K47" i="2"/>
  <c r="J47" i="2"/>
  <c r="H47" i="2"/>
  <c r="I47" i="2" s="1"/>
  <c r="K46" i="2"/>
  <c r="J46" i="2"/>
  <c r="M46" i="2" s="1"/>
  <c r="H46" i="2"/>
  <c r="L46" i="2" s="1"/>
  <c r="K45" i="2"/>
  <c r="J45" i="2"/>
  <c r="H45" i="2"/>
  <c r="L45" i="2" s="1"/>
  <c r="L44" i="2"/>
  <c r="M44" i="2" s="1"/>
  <c r="K44" i="2"/>
  <c r="J44" i="2"/>
  <c r="H44" i="2"/>
  <c r="I44" i="2" s="1"/>
  <c r="L43" i="2"/>
  <c r="K43" i="2"/>
  <c r="J43" i="2"/>
  <c r="M43" i="2" s="1"/>
  <c r="H43" i="2"/>
  <c r="I43" i="2" s="1"/>
  <c r="K42" i="2"/>
  <c r="J42" i="2"/>
  <c r="M42" i="2" s="1"/>
  <c r="H42" i="2"/>
  <c r="L42" i="2" s="1"/>
  <c r="K41" i="2"/>
  <c r="J41" i="2"/>
  <c r="H41" i="2"/>
  <c r="L41" i="2" s="1"/>
  <c r="L40" i="2"/>
  <c r="M40" i="2" s="1"/>
  <c r="K40" i="2"/>
  <c r="J40" i="2"/>
  <c r="H40" i="2"/>
  <c r="I40" i="2" s="1"/>
  <c r="L39" i="2"/>
  <c r="K39" i="2"/>
  <c r="J39" i="2"/>
  <c r="M39" i="2" s="1"/>
  <c r="H39" i="2"/>
  <c r="I39" i="2" s="1"/>
  <c r="K38" i="2"/>
  <c r="J38" i="2"/>
  <c r="H38" i="2"/>
  <c r="I38" i="2" s="1"/>
  <c r="K37" i="2"/>
  <c r="J37" i="2"/>
  <c r="H37" i="2"/>
  <c r="L37" i="2" s="1"/>
  <c r="L36" i="2"/>
  <c r="M36" i="2" s="1"/>
  <c r="K36" i="2"/>
  <c r="J36" i="2"/>
  <c r="H36" i="2"/>
  <c r="I36" i="2" s="1"/>
  <c r="K35" i="2"/>
  <c r="J35" i="2"/>
  <c r="H35" i="2"/>
  <c r="I35" i="2" s="1"/>
  <c r="K34" i="2"/>
  <c r="J34" i="2"/>
  <c r="H34" i="2"/>
  <c r="L34" i="2" s="1"/>
  <c r="K33" i="2"/>
  <c r="J33" i="2"/>
  <c r="M33" i="2" s="1"/>
  <c r="H33" i="2"/>
  <c r="L33" i="2" s="1"/>
  <c r="L32" i="2"/>
  <c r="M32" i="2" s="1"/>
  <c r="K32" i="2"/>
  <c r="J32" i="2"/>
  <c r="H32" i="2"/>
  <c r="I32" i="2" s="1"/>
  <c r="K31" i="2"/>
  <c r="J31" i="2"/>
  <c r="H31" i="2"/>
  <c r="I31" i="2" s="1"/>
  <c r="K30" i="2"/>
  <c r="J30" i="2"/>
  <c r="H30" i="2"/>
  <c r="I30" i="2" s="1"/>
  <c r="K29" i="2"/>
  <c r="J29" i="2"/>
  <c r="H29" i="2"/>
  <c r="L29" i="2" s="1"/>
  <c r="L28" i="2"/>
  <c r="M28" i="2" s="1"/>
  <c r="K28" i="2"/>
  <c r="J28" i="2"/>
  <c r="H28" i="2"/>
  <c r="I28" i="2" s="1"/>
  <c r="L27" i="2"/>
  <c r="K27" i="2"/>
  <c r="J27" i="2"/>
  <c r="M27" i="2" s="1"/>
  <c r="H27" i="2"/>
  <c r="I27" i="2" s="1"/>
  <c r="K26" i="2"/>
  <c r="J26" i="2"/>
  <c r="M26" i="2" s="1"/>
  <c r="H26" i="2"/>
  <c r="L26" i="2" s="1"/>
  <c r="K25" i="2"/>
  <c r="J25" i="2"/>
  <c r="H25" i="2"/>
  <c r="L25" i="2" s="1"/>
  <c r="L24" i="2"/>
  <c r="M24" i="2" s="1"/>
  <c r="K24" i="2"/>
  <c r="J24" i="2"/>
  <c r="H24" i="2"/>
  <c r="I24" i="2" s="1"/>
  <c r="L23" i="2"/>
  <c r="K23" i="2"/>
  <c r="K50" i="2" s="1"/>
  <c r="J23" i="2"/>
  <c r="M23" i="2" s="1"/>
  <c r="H23" i="2"/>
  <c r="I23" i="2" s="1"/>
  <c r="K22" i="2"/>
  <c r="J22" i="2"/>
  <c r="H22" i="2"/>
  <c r="L22" i="2" s="1"/>
  <c r="L28" i="5" l="1"/>
  <c r="L36" i="5"/>
  <c r="L25" i="5"/>
  <c r="L42" i="5"/>
  <c r="L32" i="5"/>
  <c r="I46" i="5"/>
  <c r="L49" i="5" s="1"/>
  <c r="H28" i="5"/>
  <c r="H32" i="5"/>
  <c r="H41" i="5"/>
  <c r="K25" i="5"/>
  <c r="K29" i="5"/>
  <c r="L29" i="5" s="1"/>
  <c r="K33" i="5"/>
  <c r="L33" i="5" s="1"/>
  <c r="K37" i="5"/>
  <c r="L37" i="5" s="1"/>
  <c r="K42" i="5"/>
  <c r="H24" i="5"/>
  <c r="H36" i="5"/>
  <c r="K21" i="5"/>
  <c r="L21" i="5" s="1"/>
  <c r="M29" i="2"/>
  <c r="M41" i="2"/>
  <c r="M31" i="2"/>
  <c r="M45" i="2"/>
  <c r="M25" i="2"/>
  <c r="M37" i="2"/>
  <c r="M22" i="2"/>
  <c r="M34" i="2"/>
  <c r="M49" i="2"/>
  <c r="M47" i="2"/>
  <c r="J50" i="2"/>
  <c r="M53" i="2" s="1"/>
  <c r="I46" i="2"/>
  <c r="L31" i="2"/>
  <c r="L35" i="2"/>
  <c r="M35" i="2" s="1"/>
  <c r="L47" i="2"/>
  <c r="I26" i="2"/>
  <c r="I42" i="2"/>
  <c r="I25" i="2"/>
  <c r="I29" i="2"/>
  <c r="I33" i="2"/>
  <c r="I37" i="2"/>
  <c r="I41" i="2"/>
  <c r="I45" i="2"/>
  <c r="I49" i="2"/>
  <c r="I22" i="2"/>
  <c r="I34" i="2"/>
  <c r="L38" i="2"/>
  <c r="M38" i="2" s="1"/>
  <c r="L30" i="2"/>
  <c r="L50" i="2" s="1"/>
  <c r="L46" i="5" l="1"/>
  <c r="L48" i="5" s="1"/>
  <c r="K46" i="5"/>
  <c r="M30" i="2"/>
  <c r="M50" i="2"/>
  <c r="M52" i="2" s="1"/>
  <c r="L50" i="5" l="1"/>
  <c r="L51" i="5" s="1"/>
  <c r="L52" i="5" s="1"/>
  <c r="M54" i="2"/>
  <c r="M55" i="2" s="1"/>
  <c r="M56" i="2" s="1"/>
</calcChain>
</file>

<file path=xl/sharedStrings.xml><?xml version="1.0" encoding="utf-8"?>
<sst xmlns="http://schemas.openxmlformats.org/spreadsheetml/2006/main" count="169" uniqueCount="109">
  <si>
    <t>Darbu un materiālu tāme (uzmetums , apjomi japrecizē veicot remontējamo plakņu uzmērīšanu)</t>
  </si>
  <si>
    <t>Pasūtītājs:      SIA "Bulduru Dārzkopības vidusskola"</t>
  </si>
  <si>
    <t>Izpildītājs:      SIA "Eiro Eksperti"</t>
  </si>
  <si>
    <t xml:space="preserve">Objekts:         Vecās skolas jumta seguma nomaiņa daļai jumta -  Bitumena dakstiņa nomaiņa 600 m2 </t>
  </si>
  <si>
    <t>Adrese:          Jūrmala,  Viestura iela 6</t>
  </si>
  <si>
    <t xml:space="preserve">Tāme </t>
  </si>
  <si>
    <t>Nr.</t>
  </si>
  <si>
    <t>Jumta seguma maiņa</t>
  </si>
  <si>
    <t>Mērvien.</t>
  </si>
  <si>
    <t>Daudz.</t>
  </si>
  <si>
    <t>Vienības cena</t>
  </si>
  <si>
    <t>Cena kopā</t>
  </si>
  <si>
    <t>darba alga (EUR)</t>
  </si>
  <si>
    <t>materiāli (EUR)</t>
  </si>
  <si>
    <t>mehānismi (EUR)</t>
  </si>
  <si>
    <t>kopā (EUR)</t>
  </si>
  <si>
    <t>summa (EUR)</t>
  </si>
  <si>
    <t>Drosības jumtiņu un nožogojuma izveidošana virs ēkas ieejām</t>
  </si>
  <si>
    <t>kompl.</t>
  </si>
  <si>
    <t xml:space="preserve">Alumīnija torņu vai sastatņu montāža - demontāža ,  tai skaitā transportēšana (turp atpakaļ) </t>
  </si>
  <si>
    <t>vien.</t>
  </si>
  <si>
    <t>Jumta trepju, darba platformu izgatavošana, montāža- demontāža</t>
  </si>
  <si>
    <t>Esošo bitumena dakstiņu demontāža, jumta plaknes atnaglošana</t>
  </si>
  <si>
    <t>m2</t>
  </si>
  <si>
    <t>Bojātā jumta saplākšņa  demontāža - montāža t.sk. materiāls (vietās kur tas nepieciešams)</t>
  </si>
  <si>
    <t>Tekņu tīrīšana, nelieli remontdarbi</t>
  </si>
  <si>
    <t>m</t>
  </si>
  <si>
    <t>Bitumena ruļļu materiāla ieklāšana jumta plaknei</t>
  </si>
  <si>
    <t xml:space="preserve">Bitumena dakstiņa ieklāšana </t>
  </si>
  <si>
    <t>bitumena dakstiņi</t>
  </si>
  <si>
    <t>papes naglas naglojamām pistolēm</t>
  </si>
  <si>
    <t>kg</t>
  </si>
  <si>
    <t>bitumena līme</t>
  </si>
  <si>
    <t>palīgmateriāli ( naži, asmeņi, naglojamā pistole)</t>
  </si>
  <si>
    <t xml:space="preserve">Brandmūra skārdu daļu demontāža - montāža </t>
  </si>
  <si>
    <t>Kores izbūve</t>
  </si>
  <si>
    <t>t.m.</t>
  </si>
  <si>
    <t>kores ventilācijas elements</t>
  </si>
  <si>
    <t>palīgmateriāli ( skrūves, naglas, naži, asmeņi,  bituma līme, , naglojamā pistole)</t>
  </si>
  <si>
    <t>Mansarda izbūvju sienas un skursteņu, pieslēgumu izveide noseglīstes  montāža</t>
  </si>
  <si>
    <t>skārda noseglīste Pe</t>
  </si>
  <si>
    <t>palīgmateriāli (skrūves ar paplāksni, dībeļi, jumta hermētiķis)</t>
  </si>
  <si>
    <t>Izbūvju logu palodzes montāža</t>
  </si>
  <si>
    <t>skārda palodzes Pe RR</t>
  </si>
  <si>
    <t>t/m</t>
  </si>
  <si>
    <t>palīgmateriāli (skrūves ar paplāksni, jumta hermētiķis)</t>
  </si>
  <si>
    <t>Izbūvju ārējo dekoratīvo spāru un mūrlatu galu  atīrīšana  krāsošana</t>
  </si>
  <si>
    <t>Skursteņu apmetuma remonts, špaktelēšana, krāsošana</t>
  </si>
  <si>
    <t>gab.</t>
  </si>
  <si>
    <t xml:space="preserve">Materiālu nogāde uz jumta </t>
  </si>
  <si>
    <t>Būvgružu savākšana, nolaišana no jumta , utilizācija</t>
  </si>
  <si>
    <t>būvgružu konteiners</t>
  </si>
  <si>
    <t> Transports, sagāde , caurlaides :</t>
  </si>
  <si>
    <t>Kopā tiešās izmaksas :</t>
  </si>
  <si>
    <t>Sociālais nodoklis no darba algas:</t>
  </si>
  <si>
    <t>Tāmi sastādīja SIA "Eiro eksperti"</t>
  </si>
  <si>
    <t xml:space="preserve">Pieskaitāmās izmaksas un plānotā peļņa: </t>
  </si>
  <si>
    <t>valdes loceklis S.Priede</t>
  </si>
  <si>
    <t>Kopējas izmaksas bez PVN :</t>
  </si>
  <si>
    <t>Kopā ar PVN</t>
  </si>
  <si>
    <t>Darbu un materiālu tāme (pēc pasūtītāja dotajiem apjomiem)</t>
  </si>
  <si>
    <r>
      <t xml:space="preserve">Pasūtītājs:               </t>
    </r>
    <r>
      <rPr>
        <b/>
        <sz val="9"/>
        <rFont val="Arial"/>
        <family val="2"/>
        <charset val="186"/>
      </rPr>
      <t>Būlduru dārzkopības viduskola</t>
    </r>
  </si>
  <si>
    <r>
      <t xml:space="preserve">Izpildītājs:                </t>
    </r>
    <r>
      <rPr>
        <b/>
        <sz val="9"/>
        <rFont val="Arial"/>
        <family val="2"/>
        <charset val="186"/>
      </rPr>
      <t>SIA "Eiro eksperti"</t>
    </r>
  </si>
  <si>
    <r>
      <t xml:space="preserve">Objekts:                  </t>
    </r>
    <r>
      <rPr>
        <b/>
        <sz val="9"/>
        <rFont val="Arial"/>
        <family val="2"/>
      </rPr>
      <t>Divu</t>
    </r>
    <r>
      <rPr>
        <sz val="9"/>
        <rFont val="Arial"/>
        <family val="2"/>
        <charset val="186"/>
      </rPr>
      <t xml:space="preserve"> </t>
    </r>
    <r>
      <rPr>
        <b/>
        <sz val="9"/>
        <rFont val="Arial"/>
        <family val="2"/>
        <charset val="186"/>
      </rPr>
      <t xml:space="preserve">trapu nomaiņa, iestrāde jumta segumā un lietus ūdens kanalizācijas maiņa  </t>
    </r>
  </si>
  <si>
    <r>
      <t xml:space="preserve">Objekta adrese:      </t>
    </r>
    <r>
      <rPr>
        <b/>
        <sz val="9"/>
        <rFont val="Arial"/>
        <family val="2"/>
        <charset val="186"/>
      </rPr>
      <t>Viestura iela 6, Jūrmala</t>
    </r>
  </si>
  <si>
    <t>Nr. p. k.</t>
  </si>
  <si>
    <t>Darba nosaukums</t>
  </si>
  <si>
    <t>Mēr- vienība</t>
  </si>
  <si>
    <t>Daudzums</t>
  </si>
  <si>
    <t>darba alga (Eur)</t>
  </si>
  <si>
    <t>materiāli (Eur)</t>
  </si>
  <si>
    <t>mehānismi (Eur)</t>
  </si>
  <si>
    <t>kopā (Eur)</t>
  </si>
  <si>
    <t>summa (Eur)</t>
  </si>
  <si>
    <t>Divu trapu un 60 m lietus ūdens kanalizācijas caurules maiņa</t>
  </si>
  <si>
    <t>Alumīnija torņa īre, piegāde, montāža-demontāža, lai nodrošinātu piekļūšanu trapa savienojumam un lietus kanalizācijas maiņai, t.sk. torņa pārvietošana</t>
  </si>
  <si>
    <t>Jumta seguma demontāža apkārt trapam</t>
  </si>
  <si>
    <t>Jumta trapa demontāža , izkalšana no jumta paneļa, virsmas izkalšana priekš jaunā trapa, trapa vietas padzilināšana , ja nepieciešams</t>
  </si>
  <si>
    <t>Esošo  cauruļu, līkumu  un stiprinajumu demontāža zemjumta daļā (t.sk. caurules zāģēšana , ja nepieciešams)</t>
  </si>
  <si>
    <t>Jaunu palstmasas cauruļu montāža  un  nostiprināšana , savienojums ar trapu un pieslēgums esošai lietus kanalizācijai</t>
  </si>
  <si>
    <t xml:space="preserve">plasmasas caurule d110, t.sk. līkumi </t>
  </si>
  <si>
    <t>stiprinājuma kronšteini caurulēm</t>
  </si>
  <si>
    <t>Būvgružu savākšana, utilizācija</t>
  </si>
  <si>
    <t xml:space="preserve">Būvgružu konteiners </t>
  </si>
  <si>
    <t>gab</t>
  </si>
  <si>
    <t>Jumta virsmas sagatavošana trapa uzstādīšanai ( virsmas izlīdzināšana ar atro remontjavu, virsmas gruntēšana, pamatkārtas uzkausēšana)</t>
  </si>
  <si>
    <t>Lietus ūdenssavācējpiltuves  montāža, savienošana ar lietus kanalizācijas cauruli</t>
  </si>
  <si>
    <t>piltuve ar gružu sietu</t>
  </si>
  <si>
    <t>pārejas veidgabali</t>
  </si>
  <si>
    <t>Bitumena ruļļmateriālu jumta seguma virskārtas uzkausēšana , trapa iestrāde jumta segumā</t>
  </si>
  <si>
    <t>vietas</t>
  </si>
  <si>
    <t>Psmatkārta Unifleks EPP 4kg</t>
  </si>
  <si>
    <t xml:space="preserve">m2
</t>
  </si>
  <si>
    <t>Virskārta Unifleks EKP 5kg</t>
  </si>
  <si>
    <t>Gāze</t>
  </si>
  <si>
    <t xml:space="preserve">kompl.
</t>
  </si>
  <si>
    <t>Materiālu pacelšana uz jumta un iznēsāšana pa jumtu</t>
  </si>
  <si>
    <t>Būvgružu savākšana, nolaišana no jumta</t>
  </si>
  <si>
    <t>Sīkie jumta  remonta darbi</t>
  </si>
  <si>
    <t>Jumta virsmas apsekošana , bojāto vietu noteikšana, marķēšana</t>
  </si>
  <si>
    <t>Materiālu sagriezšana ielāpos pēc nepieciešamā izmēra un uzkausēšana bojātās jumta vietās</t>
  </si>
  <si>
    <t>Kopā abas sadaļas:</t>
  </si>
  <si>
    <t>Divu trapu un 60 m lietus ūdens kanalizācijas caurules maiņa + Sīkie jumta  remonta darbi</t>
  </si>
  <si>
    <t>Vecās skolas jumta seguma nomaiņa daļai jumta -  Bitumena dakstiņa nomaiņa 600 m2</t>
  </si>
  <si>
    <t>Fasādes remonta darbi</t>
  </si>
  <si>
    <t>KOPĀ</t>
  </si>
  <si>
    <t>Bulduru Tehnikuma tāmju kopsavilkums</t>
  </si>
  <si>
    <t>EKK 7470</t>
  </si>
  <si>
    <t>EKK 9720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</si>
</sst>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L_s_-;\-* #,##0.00\ _L_s_-;_-* &quot;-&quot;??\ _L_s_-;_-@_-"/>
  </numFmts>
  <fonts count="39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8"/>
      <color indexed="8"/>
      <name val="Arial"/>
      <family val="2"/>
      <charset val="186"/>
    </font>
    <font>
      <b/>
      <sz val="12"/>
      <color indexed="8"/>
      <name val="Arial"/>
      <family val="2"/>
      <charset val="186"/>
    </font>
    <font>
      <b/>
      <sz val="8"/>
      <color indexed="8"/>
      <name val="Arial"/>
      <family val="2"/>
      <charset val="186"/>
    </font>
    <font>
      <b/>
      <sz val="12"/>
      <name val="Arial"/>
      <family val="2"/>
      <charset val="186"/>
    </font>
    <font>
      <b/>
      <sz val="11"/>
      <name val="Arial"/>
      <family val="2"/>
      <charset val="186"/>
    </font>
    <font>
      <sz val="11"/>
      <name val="Arial"/>
      <family val="2"/>
      <charset val="186"/>
    </font>
    <font>
      <sz val="11"/>
      <color indexed="8"/>
      <name val="Calibri"/>
      <family val="2"/>
    </font>
    <font>
      <b/>
      <sz val="10"/>
      <name val="Arial"/>
      <family val="2"/>
      <charset val="186"/>
    </font>
    <font>
      <sz val="10"/>
      <name val="Dutch TL"/>
      <family val="1"/>
    </font>
    <font>
      <sz val="9"/>
      <name val="Arial"/>
      <family val="2"/>
      <charset val="186"/>
    </font>
    <font>
      <sz val="8"/>
      <name val="Arial"/>
      <family val="2"/>
      <charset val="186"/>
    </font>
    <font>
      <sz val="11"/>
      <color indexed="8"/>
      <name val="Calibri"/>
      <family val="2"/>
      <charset val="186"/>
    </font>
    <font>
      <sz val="9"/>
      <color theme="1"/>
      <name val="Calibri"/>
      <family val="2"/>
      <scheme val="minor"/>
    </font>
    <font>
      <b/>
      <sz val="11"/>
      <color indexed="8"/>
      <name val="Arial"/>
      <family val="2"/>
      <charset val="186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 Cyr"/>
      <charset val="204"/>
    </font>
    <font>
      <sz val="9"/>
      <name val="Times New Roman"/>
      <family val="1"/>
      <charset val="186"/>
    </font>
    <font>
      <b/>
      <sz val="9"/>
      <name val="Arial"/>
      <family val="2"/>
      <charset val="186"/>
    </font>
    <font>
      <b/>
      <sz val="9"/>
      <color indexed="8"/>
      <name val="Arial"/>
      <family val="2"/>
      <charset val="186"/>
    </font>
    <font>
      <sz val="9"/>
      <color indexed="8"/>
      <name val="Arial"/>
      <family val="2"/>
      <charset val="186"/>
    </font>
    <font>
      <b/>
      <sz val="9"/>
      <name val="Arial"/>
      <family val="2"/>
    </font>
    <font>
      <b/>
      <sz val="8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Segoe UI Light"/>
      <family val="2"/>
      <charset val="186"/>
    </font>
    <font>
      <b/>
      <sz val="10"/>
      <name val="Segoe UI Light"/>
      <family val="2"/>
      <charset val="186"/>
    </font>
    <font>
      <b/>
      <sz val="11"/>
      <color theme="1"/>
      <name val="Segoe UI Light"/>
      <family val="2"/>
      <charset val="186"/>
    </font>
    <font>
      <sz val="8"/>
      <color indexed="8"/>
      <name val="Segoe UI Light"/>
      <family val="2"/>
      <charset val="186"/>
    </font>
    <font>
      <sz val="10"/>
      <name val="Segoe UI Light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3" fillId="0" borderId="0"/>
    <xf numFmtId="164" fontId="11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11" fillId="0" borderId="0"/>
    <xf numFmtId="0" fontId="4" fillId="0" borderId="0"/>
    <xf numFmtId="9" fontId="16" fillId="0" borderId="0" applyFont="0" applyFill="0" applyBorder="0" applyAlignment="0" applyProtection="0"/>
    <xf numFmtId="0" fontId="3" fillId="0" borderId="0"/>
    <xf numFmtId="43" fontId="11" fillId="0" borderId="0" applyFont="0" applyFill="0" applyBorder="0" applyAlignment="0" applyProtection="0"/>
    <xf numFmtId="0" fontId="4" fillId="0" borderId="0"/>
    <xf numFmtId="0" fontId="4" fillId="0" borderId="0"/>
    <xf numFmtId="43" fontId="16" fillId="0" borderId="0" applyFont="0" applyFill="0" applyBorder="0" applyAlignment="0" applyProtection="0"/>
    <xf numFmtId="0" fontId="1" fillId="0" borderId="0"/>
    <xf numFmtId="9" fontId="11" fillId="0" borderId="0" applyFont="0" applyFill="0" applyBorder="0" applyAlignment="0" applyProtection="0"/>
  </cellStyleXfs>
  <cellXfs count="181">
    <xf numFmtId="0" fontId="0" fillId="0" borderId="0" xfId="0"/>
    <xf numFmtId="43" fontId="3" fillId="0" borderId="0" xfId="1" applyFont="1"/>
    <xf numFmtId="0" fontId="4" fillId="0" borderId="0" xfId="3"/>
    <xf numFmtId="43" fontId="4" fillId="0" borderId="0" xfId="1" applyFont="1" applyAlignment="1">
      <alignment vertical="center"/>
    </xf>
    <xf numFmtId="0" fontId="5" fillId="0" borderId="0" xfId="0" applyFont="1"/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left" indent="3"/>
    </xf>
    <xf numFmtId="0" fontId="8" fillId="0" borderId="0" xfId="0" applyFont="1" applyAlignment="1">
      <alignment horizontal="left" indent="15"/>
    </xf>
    <xf numFmtId="0" fontId="9" fillId="0" borderId="0" xfId="4" applyFont="1"/>
    <xf numFmtId="0" fontId="10" fillId="0" borderId="0" xfId="4" applyFont="1"/>
    <xf numFmtId="164" fontId="10" fillId="0" borderId="0" xfId="5" applyFont="1"/>
    <xf numFmtId="0" fontId="3" fillId="0" borderId="0" xfId="4"/>
    <xf numFmtId="0" fontId="4" fillId="0" borderId="0" xfId="4" applyFont="1"/>
    <xf numFmtId="0" fontId="12" fillId="0" borderId="0" xfId="0" applyFont="1"/>
    <xf numFmtId="164" fontId="9" fillId="0" borderId="0" xfId="5" applyFont="1"/>
    <xf numFmtId="0" fontId="4" fillId="0" borderId="0" xfId="0" applyFont="1"/>
    <xf numFmtId="0" fontId="1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4" fillId="0" borderId="0" xfId="0" applyFont="1"/>
    <xf numFmtId="0" fontId="15" fillId="0" borderId="1" xfId="6" applyFont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4" xfId="0" applyNumberFormat="1" applyFont="1" applyBorder="1" applyAlignment="1">
      <alignment horizontal="center" vertical="center"/>
    </xf>
    <xf numFmtId="43" fontId="14" fillId="0" borderId="1" xfId="8" applyFont="1" applyFill="1" applyBorder="1" applyAlignment="1">
      <alignment horizontal="center" vertical="center"/>
    </xf>
    <xf numFmtId="43" fontId="14" fillId="0" borderId="1" xfId="8" applyFont="1" applyFill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right" vertical="center" wrapText="1"/>
    </xf>
    <xf numFmtId="0" fontId="17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/>
    </xf>
    <xf numFmtId="43" fontId="15" fillId="0" borderId="0" xfId="8" applyFont="1" applyFill="1" applyBorder="1" applyAlignment="1">
      <alignment horizontal="center" vertical="center"/>
    </xf>
    <xf numFmtId="2" fontId="18" fillId="0" borderId="1" xfId="0" applyNumberFormat="1" applyFont="1" applyBorder="1" applyAlignment="1">
      <alignment vertical="center"/>
    </xf>
    <xf numFmtId="0" fontId="5" fillId="0" borderId="0" xfId="9" applyFont="1"/>
    <xf numFmtId="0" fontId="19" fillId="0" borderId="0" xfId="0" applyFont="1" applyAlignment="1">
      <alignment horizontal="center"/>
    </xf>
    <xf numFmtId="4" fontId="20" fillId="0" borderId="1" xfId="10" applyNumberFormat="1" applyFont="1" applyBorder="1" applyAlignment="1" applyProtection="1">
      <alignment horizontal="right" vertical="center" wrapText="1"/>
      <protection hidden="1"/>
    </xf>
    <xf numFmtId="4" fontId="21" fillId="0" borderId="1" xfId="0" applyNumberFormat="1" applyFont="1" applyBorder="1" applyAlignment="1">
      <alignment horizontal="right"/>
    </xf>
    <xf numFmtId="10" fontId="20" fillId="0" borderId="7" xfId="2" applyNumberFormat="1" applyFont="1" applyBorder="1" applyAlignment="1">
      <alignment horizontal="right" vertical="top" wrapText="1"/>
    </xf>
    <xf numFmtId="4" fontId="20" fillId="0" borderId="3" xfId="0" applyNumberFormat="1" applyFont="1" applyBorder="1" applyAlignment="1">
      <alignment horizontal="right"/>
    </xf>
    <xf numFmtId="9" fontId="20" fillId="0" borderId="7" xfId="11" applyFont="1" applyBorder="1" applyAlignment="1">
      <alignment horizontal="center" vertical="top" wrapText="1"/>
    </xf>
    <xf numFmtId="4" fontId="20" fillId="0" borderId="3" xfId="10" applyNumberFormat="1" applyFont="1" applyBorder="1" applyAlignment="1" applyProtection="1">
      <alignment horizontal="right" vertical="center" wrapText="1"/>
      <protection hidden="1"/>
    </xf>
    <xf numFmtId="4" fontId="21" fillId="0" borderId="3" xfId="10" applyNumberFormat="1" applyFont="1" applyBorder="1" applyAlignment="1" applyProtection="1">
      <alignment horizontal="right" vertical="center" wrapText="1"/>
      <protection hidden="1"/>
    </xf>
    <xf numFmtId="0" fontId="22" fillId="0" borderId="0" xfId="0" applyFont="1"/>
    <xf numFmtId="1" fontId="22" fillId="0" borderId="0" xfId="0" applyNumberFormat="1" applyFont="1"/>
    <xf numFmtId="43" fontId="11" fillId="0" borderId="0" xfId="1" applyFont="1"/>
    <xf numFmtId="2" fontId="12" fillId="0" borderId="0" xfId="0" applyNumberFormat="1" applyFont="1"/>
    <xf numFmtId="0" fontId="23" fillId="0" borderId="0" xfId="0" applyFont="1" applyAlignment="1">
      <alignment horizontal="left" vertical="center"/>
    </xf>
    <xf numFmtId="0" fontId="0" fillId="2" borderId="0" xfId="0" applyFill="1"/>
    <xf numFmtId="0" fontId="3" fillId="0" borderId="0" xfId="12"/>
    <xf numFmtId="43" fontId="3" fillId="0" borderId="0" xfId="13" applyFont="1"/>
    <xf numFmtId="43" fontId="4" fillId="0" borderId="0" xfId="13" applyFont="1" applyAlignment="1">
      <alignment vertical="center"/>
    </xf>
    <xf numFmtId="0" fontId="5" fillId="0" borderId="0" xfId="12" applyFont="1"/>
    <xf numFmtId="1" fontId="5" fillId="0" borderId="0" xfId="12" applyNumberFormat="1" applyFont="1" applyAlignment="1">
      <alignment horizontal="center"/>
    </xf>
    <xf numFmtId="0" fontId="5" fillId="0" borderId="0" xfId="12" applyFont="1" applyAlignment="1">
      <alignment horizontal="center"/>
    </xf>
    <xf numFmtId="0" fontId="5" fillId="0" borderId="0" xfId="12" applyFont="1" applyAlignment="1">
      <alignment horizontal="right"/>
    </xf>
    <xf numFmtId="0" fontId="7" fillId="0" borderId="0" xfId="12" applyFont="1" applyAlignment="1">
      <alignment horizontal="center"/>
    </xf>
    <xf numFmtId="1" fontId="7" fillId="0" borderId="0" xfId="12" applyNumberFormat="1" applyFont="1" applyAlignment="1">
      <alignment horizontal="center"/>
    </xf>
    <xf numFmtId="0" fontId="7" fillId="0" borderId="0" xfId="12" applyFont="1" applyAlignment="1">
      <alignment horizontal="right"/>
    </xf>
    <xf numFmtId="0" fontId="14" fillId="0" borderId="0" xfId="14" applyFont="1" applyAlignment="1">
      <alignment horizontal="left"/>
    </xf>
    <xf numFmtId="0" fontId="25" fillId="0" borderId="0" xfId="12" applyFont="1" applyAlignment="1">
      <alignment horizontal="center"/>
    </xf>
    <xf numFmtId="1" fontId="25" fillId="0" borderId="0" xfId="12" applyNumberFormat="1" applyFont="1" applyAlignment="1">
      <alignment horizontal="center"/>
    </xf>
    <xf numFmtId="0" fontId="25" fillId="0" borderId="0" xfId="12" applyFont="1" applyAlignment="1">
      <alignment horizontal="right"/>
    </xf>
    <xf numFmtId="0" fontId="14" fillId="0" borderId="0" xfId="3" applyFont="1"/>
    <xf numFmtId="0" fontId="14" fillId="0" borderId="0" xfId="15" applyFont="1"/>
    <xf numFmtId="0" fontId="26" fillId="0" borderId="0" xfId="12" applyFont="1"/>
    <xf numFmtId="1" fontId="26" fillId="0" borderId="0" xfId="12" applyNumberFormat="1" applyFont="1"/>
    <xf numFmtId="0" fontId="17" fillId="0" borderId="0" xfId="12" applyFont="1" applyAlignment="1">
      <alignment horizontal="right"/>
    </xf>
    <xf numFmtId="0" fontId="14" fillId="0" borderId="0" xfId="12" applyFont="1"/>
    <xf numFmtId="1" fontId="26" fillId="0" borderId="0" xfId="12" quotePrefix="1" applyNumberFormat="1" applyFont="1"/>
    <xf numFmtId="0" fontId="26" fillId="0" borderId="0" xfId="12" quotePrefix="1" applyFont="1"/>
    <xf numFmtId="0" fontId="26" fillId="0" borderId="0" xfId="12" applyFont="1" applyAlignment="1">
      <alignment horizontal="right"/>
    </xf>
    <xf numFmtId="0" fontId="15" fillId="0" borderId="0" xfId="15" applyFont="1" applyAlignment="1">
      <alignment horizontal="left"/>
    </xf>
    <xf numFmtId="49" fontId="5" fillId="0" borderId="0" xfId="12" applyNumberFormat="1" applyFont="1" applyAlignment="1">
      <alignment horizontal="left"/>
    </xf>
    <xf numFmtId="1" fontId="5" fillId="0" borderId="0" xfId="12" applyNumberFormat="1" applyFont="1" applyAlignment="1">
      <alignment horizontal="left"/>
    </xf>
    <xf numFmtId="4" fontId="7" fillId="0" borderId="0" xfId="12" applyNumberFormat="1" applyFont="1" applyAlignment="1">
      <alignment horizontal="center"/>
    </xf>
    <xf numFmtId="0" fontId="7" fillId="0" borderId="0" xfId="12" applyFont="1" applyAlignment="1">
      <alignment horizontal="left"/>
    </xf>
    <xf numFmtId="0" fontId="4" fillId="0" borderId="0" xfId="12" applyFont="1"/>
    <xf numFmtId="49" fontId="7" fillId="0" borderId="8" xfId="12" applyNumberFormat="1" applyFont="1" applyBorder="1" applyAlignment="1">
      <alignment horizontal="right"/>
    </xf>
    <xf numFmtId="0" fontId="15" fillId="0" borderId="1" xfId="6" applyFont="1" applyBorder="1" applyAlignment="1">
      <alignment horizontal="right" vertical="center" wrapText="1"/>
    </xf>
    <xf numFmtId="0" fontId="15" fillId="0" borderId="1" xfId="6" applyFont="1" applyBorder="1" applyAlignment="1">
      <alignment horizontal="center"/>
    </xf>
    <xf numFmtId="1" fontId="15" fillId="0" borderId="1" xfId="6" applyNumberFormat="1" applyFont="1" applyBorder="1" applyAlignment="1">
      <alignment horizontal="center"/>
    </xf>
    <xf numFmtId="0" fontId="15" fillId="0" borderId="1" xfId="6" applyFont="1" applyBorder="1" applyAlignment="1">
      <alignment horizontal="right"/>
    </xf>
    <xf numFmtId="0" fontId="2" fillId="0" borderId="0" xfId="12" applyFont="1"/>
    <xf numFmtId="1" fontId="3" fillId="0" borderId="0" xfId="12" applyNumberFormat="1"/>
    <xf numFmtId="0" fontId="3" fillId="0" borderId="0" xfId="12" applyAlignment="1">
      <alignment horizontal="right"/>
    </xf>
    <xf numFmtId="0" fontId="15" fillId="0" borderId="1" xfId="12" applyFont="1" applyBorder="1" applyAlignment="1">
      <alignment horizontal="center"/>
    </xf>
    <xf numFmtId="0" fontId="15" fillId="0" borderId="1" xfId="12" applyFont="1" applyBorder="1" applyAlignment="1">
      <alignment horizontal="left" vertical="center" wrapText="1"/>
    </xf>
    <xf numFmtId="0" fontId="15" fillId="0" borderId="1" xfId="12" applyFont="1" applyBorder="1" applyAlignment="1">
      <alignment horizontal="center" vertical="center" wrapText="1"/>
    </xf>
    <xf numFmtId="1" fontId="15" fillId="0" borderId="1" xfId="12" applyNumberFormat="1" applyFont="1" applyBorder="1" applyAlignment="1">
      <alignment horizontal="center"/>
    </xf>
    <xf numFmtId="43" fontId="15" fillId="0" borderId="1" xfId="16" applyFont="1" applyFill="1" applyBorder="1" applyAlignment="1">
      <alignment horizontal="center"/>
    </xf>
    <xf numFmtId="43" fontId="15" fillId="0" borderId="1" xfId="16" applyFont="1" applyFill="1" applyBorder="1" applyAlignment="1">
      <alignment horizontal="right"/>
    </xf>
    <xf numFmtId="0" fontId="15" fillId="0" borderId="4" xfId="12" applyFont="1" applyBorder="1" applyAlignment="1">
      <alignment horizontal="left" vertical="center" wrapText="1"/>
    </xf>
    <xf numFmtId="0" fontId="15" fillId="0" borderId="1" xfId="12" applyFont="1" applyBorder="1" applyAlignment="1">
      <alignment horizontal="center" vertical="center"/>
    </xf>
    <xf numFmtId="43" fontId="15" fillId="0" borderId="4" xfId="16" applyFont="1" applyFill="1" applyBorder="1" applyAlignment="1">
      <alignment horizontal="center"/>
    </xf>
    <xf numFmtId="0" fontId="15" fillId="0" borderId="4" xfId="12" applyFont="1" applyBorder="1" applyAlignment="1">
      <alignment horizontal="right" vertical="center" wrapText="1"/>
    </xf>
    <xf numFmtId="43" fontId="15" fillId="2" borderId="4" xfId="16" applyFont="1" applyFill="1" applyBorder="1" applyAlignment="1">
      <alignment horizontal="center"/>
    </xf>
    <xf numFmtId="0" fontId="15" fillId="0" borderId="1" xfId="12" applyFont="1" applyBorder="1" applyAlignment="1">
      <alignment horizontal="right" vertical="center" wrapText="1"/>
    </xf>
    <xf numFmtId="43" fontId="15" fillId="2" borderId="1" xfId="16" applyFont="1" applyFill="1" applyBorder="1" applyAlignment="1">
      <alignment horizontal="center"/>
    </xf>
    <xf numFmtId="43" fontId="15" fillId="0" borderId="2" xfId="16" applyFont="1" applyFill="1" applyBorder="1" applyAlignment="1">
      <alignment horizontal="center"/>
    </xf>
    <xf numFmtId="43" fontId="15" fillId="0" borderId="2" xfId="16" applyFont="1" applyFill="1" applyBorder="1" applyAlignment="1">
      <alignment horizontal="right"/>
    </xf>
    <xf numFmtId="0" fontId="15" fillId="0" borderId="0" xfId="12" applyFont="1" applyAlignment="1">
      <alignment horizontal="center"/>
    </xf>
    <xf numFmtId="0" fontId="15" fillId="0" borderId="0" xfId="12" applyFont="1" applyAlignment="1">
      <alignment horizontal="right" vertical="center" wrapText="1"/>
    </xf>
    <xf numFmtId="0" fontId="28" fillId="0" borderId="0" xfId="12" applyFont="1" applyAlignment="1">
      <alignment horizontal="center" vertical="center"/>
    </xf>
    <xf numFmtId="1" fontId="28" fillId="0" borderId="0" xfId="12" applyNumberFormat="1" applyFont="1" applyAlignment="1">
      <alignment horizontal="center" vertical="center"/>
    </xf>
    <xf numFmtId="43" fontId="15" fillId="0" borderId="0" xfId="16" applyFont="1" applyFill="1" applyBorder="1" applyAlignment="1">
      <alignment horizontal="center"/>
    </xf>
    <xf numFmtId="43" fontId="15" fillId="0" borderId="8" xfId="16" applyFont="1" applyFill="1" applyBorder="1" applyAlignment="1">
      <alignment horizontal="center"/>
    </xf>
    <xf numFmtId="43" fontId="15" fillId="0" borderId="8" xfId="16" applyFont="1" applyFill="1" applyBorder="1" applyAlignment="1">
      <alignment horizontal="right"/>
    </xf>
    <xf numFmtId="0" fontId="15" fillId="0" borderId="0" xfId="12" applyFont="1" applyAlignment="1">
      <alignment horizontal="left" vertical="center" wrapText="1"/>
    </xf>
    <xf numFmtId="0" fontId="15" fillId="0" borderId="0" xfId="12" applyFont="1" applyAlignment="1">
      <alignment horizontal="center" vertical="center" wrapText="1"/>
    </xf>
    <xf numFmtId="1" fontId="15" fillId="0" borderId="0" xfId="12" applyNumberFormat="1" applyFont="1" applyAlignment="1">
      <alignment horizontal="center"/>
    </xf>
    <xf numFmtId="2" fontId="15" fillId="0" borderId="0" xfId="12" applyNumberFormat="1" applyFont="1" applyAlignment="1">
      <alignment horizontal="center"/>
    </xf>
    <xf numFmtId="43" fontId="15" fillId="0" borderId="0" xfId="16" applyFont="1" applyFill="1" applyBorder="1" applyAlignment="1">
      <alignment horizontal="right"/>
    </xf>
    <xf numFmtId="2" fontId="7" fillId="0" borderId="1" xfId="12" applyNumberFormat="1" applyFont="1" applyBorder="1" applyAlignment="1">
      <alignment horizontal="right"/>
    </xf>
    <xf numFmtId="0" fontId="5" fillId="0" borderId="0" xfId="17" applyFont="1"/>
    <xf numFmtId="4" fontId="29" fillId="0" borderId="1" xfId="10" applyNumberFormat="1" applyFont="1" applyBorder="1" applyAlignment="1" applyProtection="1">
      <alignment horizontal="right" vertical="center" wrapText="1"/>
      <protection hidden="1"/>
    </xf>
    <xf numFmtId="4" fontId="28" fillId="0" borderId="1" xfId="12" applyNumberFormat="1" applyFont="1" applyBorder="1" applyAlignment="1">
      <alignment horizontal="right"/>
    </xf>
    <xf numFmtId="10" fontId="31" fillId="0" borderId="7" xfId="18" applyNumberFormat="1" applyFont="1" applyBorder="1" applyAlignment="1">
      <alignment horizontal="right" vertical="top" wrapText="1"/>
    </xf>
    <xf numFmtId="4" fontId="32" fillId="0" borderId="3" xfId="12" applyNumberFormat="1" applyFont="1" applyBorder="1" applyAlignment="1">
      <alignment horizontal="right"/>
    </xf>
    <xf numFmtId="0" fontId="7" fillId="0" borderId="0" xfId="12" applyFont="1"/>
    <xf numFmtId="9" fontId="29" fillId="0" borderId="7" xfId="11" applyFont="1" applyBorder="1" applyAlignment="1">
      <alignment horizontal="center" vertical="top" wrapText="1"/>
    </xf>
    <xf numFmtId="4" fontId="29" fillId="0" borderId="3" xfId="10" applyNumberFormat="1" applyFont="1" applyBorder="1" applyAlignment="1" applyProtection="1">
      <alignment horizontal="right" vertical="center" wrapText="1"/>
      <protection hidden="1"/>
    </xf>
    <xf numFmtId="0" fontId="33" fillId="0" borderId="0" xfId="12" applyFont="1"/>
    <xf numFmtId="4" fontId="30" fillId="0" borderId="3" xfId="10" applyNumberFormat="1" applyFont="1" applyBorder="1" applyAlignment="1" applyProtection="1">
      <alignment horizontal="right" vertical="center" wrapText="1"/>
      <protection hidden="1"/>
    </xf>
    <xf numFmtId="0" fontId="22" fillId="0" borderId="0" xfId="12" applyFont="1"/>
    <xf numFmtId="1" fontId="22" fillId="0" borderId="0" xfId="12" applyNumberFormat="1" applyFont="1"/>
    <xf numFmtId="43" fontId="11" fillId="0" borderId="0" xfId="13" applyFont="1"/>
    <xf numFmtId="0" fontId="34" fillId="0" borderId="0" xfId="0" applyFont="1"/>
    <xf numFmtId="4" fontId="35" fillId="0" borderId="0" xfId="12" applyNumberFormat="1" applyFont="1" applyAlignment="1">
      <alignment horizontal="right" vertical="top"/>
    </xf>
    <xf numFmtId="0" fontId="37" fillId="0" borderId="0" xfId="12" applyFont="1" applyAlignment="1">
      <alignment horizontal="center"/>
    </xf>
    <xf numFmtId="10" fontId="38" fillId="0" borderId="0" xfId="18" applyNumberFormat="1" applyFont="1" applyBorder="1" applyAlignment="1">
      <alignment horizontal="right" vertical="top" wrapText="1"/>
    </xf>
    <xf numFmtId="9" fontId="38" fillId="0" borderId="0" xfId="11" applyFont="1" applyBorder="1" applyAlignment="1">
      <alignment horizontal="center" vertical="top" wrapText="1"/>
    </xf>
    <xf numFmtId="0" fontId="34" fillId="0" borderId="0" xfId="12" applyFont="1"/>
    <xf numFmtId="0" fontId="34" fillId="3" borderId="9" xfId="0" applyFont="1" applyFill="1" applyBorder="1"/>
    <xf numFmtId="0" fontId="34" fillId="0" borderId="9" xfId="12" applyFont="1" applyBorder="1"/>
    <xf numFmtId="0" fontId="34" fillId="0" borderId="9" xfId="0" applyFont="1" applyBorder="1"/>
    <xf numFmtId="0" fontId="36" fillId="0" borderId="9" xfId="0" applyFont="1" applyBorder="1"/>
    <xf numFmtId="4" fontId="35" fillId="3" borderId="9" xfId="12" applyNumberFormat="1" applyFont="1" applyFill="1" applyBorder="1" applyAlignment="1">
      <alignment horizontal="center" vertical="top" wrapText="1"/>
    </xf>
    <xf numFmtId="2" fontId="36" fillId="0" borderId="9" xfId="0" applyNumberFormat="1" applyFont="1" applyBorder="1"/>
    <xf numFmtId="2" fontId="34" fillId="0" borderId="9" xfId="0" applyNumberFormat="1" applyFont="1" applyBorder="1"/>
    <xf numFmtId="2" fontId="34" fillId="0" borderId="0" xfId="0" applyNumberFormat="1" applyFont="1"/>
    <xf numFmtId="0" fontId="34" fillId="0" borderId="0" xfId="0" applyFont="1" applyAlignment="1">
      <alignment horizontal="right"/>
    </xf>
    <xf numFmtId="4" fontId="35" fillId="0" borderId="0" xfId="12" applyNumberFormat="1" applyFont="1" applyAlignment="1">
      <alignment horizontal="right" vertical="top" wrapText="1"/>
    </xf>
    <xf numFmtId="4" fontId="38" fillId="0" borderId="0" xfId="12" applyNumberFormat="1" applyFont="1" applyAlignment="1">
      <alignment horizontal="right" vertical="top" wrapText="1"/>
    </xf>
    <xf numFmtId="4" fontId="38" fillId="0" borderId="0" xfId="12" applyNumberFormat="1" applyFont="1" applyAlignment="1">
      <alignment horizontal="center" vertical="top" wrapText="1"/>
    </xf>
    <xf numFmtId="0" fontId="36" fillId="0" borderId="0" xfId="0" applyFont="1" applyAlignment="1">
      <alignment horizontal="center"/>
    </xf>
    <xf numFmtId="0" fontId="6" fillId="0" borderId="0" xfId="12" applyFont="1" applyAlignment="1">
      <alignment horizontal="center"/>
    </xf>
    <xf numFmtId="0" fontId="14" fillId="0" borderId="0" xfId="14" applyFont="1" applyAlignment="1">
      <alignment horizontal="left"/>
    </xf>
    <xf numFmtId="49" fontId="7" fillId="0" borderId="0" xfId="12" applyNumberFormat="1" applyFont="1" applyAlignment="1">
      <alignment horizontal="right"/>
    </xf>
    <xf numFmtId="0" fontId="15" fillId="0" borderId="1" xfId="6" applyFont="1" applyBorder="1" applyAlignment="1">
      <alignment vertical="center" textRotation="90" wrapText="1"/>
    </xf>
    <xf numFmtId="0" fontId="15" fillId="0" borderId="1" xfId="6" applyFont="1" applyBorder="1" applyAlignment="1">
      <alignment horizontal="center" vertical="center" wrapText="1"/>
    </xf>
    <xf numFmtId="1" fontId="15" fillId="0" borderId="1" xfId="6" applyNumberFormat="1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4" fontId="29" fillId="0" borderId="5" xfId="12" applyNumberFormat="1" applyFont="1" applyBorder="1" applyAlignment="1">
      <alignment horizontal="right" vertical="top" wrapText="1"/>
    </xf>
    <xf numFmtId="4" fontId="29" fillId="0" borderId="6" xfId="12" applyNumberFormat="1" applyFont="1" applyBorder="1" applyAlignment="1">
      <alignment horizontal="right" vertical="top" wrapText="1"/>
    </xf>
    <xf numFmtId="4" fontId="30" fillId="0" borderId="0" xfId="12" applyNumberFormat="1" applyFont="1" applyAlignment="1">
      <alignment horizontal="right" vertical="top" wrapText="1"/>
    </xf>
    <xf numFmtId="4" fontId="30" fillId="0" borderId="7" xfId="12" applyNumberFormat="1" applyFont="1" applyBorder="1" applyAlignment="1">
      <alignment horizontal="right" vertical="top" wrapText="1"/>
    </xf>
    <xf numFmtId="4" fontId="31" fillId="0" borderId="0" xfId="12" applyNumberFormat="1" applyFont="1" applyAlignment="1">
      <alignment horizontal="right" vertical="top" wrapText="1"/>
    </xf>
    <xf numFmtId="4" fontId="29" fillId="0" borderId="0" xfId="12" applyNumberFormat="1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9" fillId="0" borderId="0" xfId="4" applyFont="1" applyAlignment="1">
      <alignment horizontal="left" wrapText="1"/>
    </xf>
    <xf numFmtId="0" fontId="8" fillId="0" borderId="0" xfId="0" applyFont="1" applyAlignment="1">
      <alignment horizontal="center"/>
    </xf>
    <xf numFmtId="0" fontId="15" fillId="0" borderId="1" xfId="6" applyFont="1" applyBorder="1" applyAlignment="1">
      <alignment vertical="center" wrapText="1"/>
    </xf>
    <xf numFmtId="4" fontId="20" fillId="0" borderId="5" xfId="0" applyNumberFormat="1" applyFont="1" applyBorder="1" applyAlignment="1">
      <alignment horizontal="right" vertical="top" wrapText="1"/>
    </xf>
    <xf numFmtId="4" fontId="20" fillId="0" borderId="6" xfId="0" applyNumberFormat="1" applyFont="1" applyBorder="1" applyAlignment="1">
      <alignment horizontal="right" vertical="top" wrapText="1"/>
    </xf>
    <xf numFmtId="4" fontId="21" fillId="0" borderId="0" xfId="0" applyNumberFormat="1" applyFont="1" applyAlignment="1">
      <alignment horizontal="right" vertical="top" wrapText="1"/>
    </xf>
    <xf numFmtId="4" fontId="21" fillId="0" borderId="7" xfId="0" applyNumberFormat="1" applyFont="1" applyBorder="1" applyAlignment="1">
      <alignment horizontal="right" vertical="top" wrapText="1"/>
    </xf>
    <xf numFmtId="4" fontId="20" fillId="0" borderId="0" xfId="0" applyNumberFormat="1" applyFont="1" applyAlignment="1">
      <alignment horizontal="right" vertical="top" wrapText="1"/>
    </xf>
    <xf numFmtId="4" fontId="20" fillId="0" borderId="0" xfId="0" applyNumberFormat="1" applyFont="1" applyAlignment="1">
      <alignment horizontal="center" vertical="top" wrapText="1"/>
    </xf>
  </cellXfs>
  <cellStyles count="19">
    <cellStyle name="Comma" xfId="1" builtinId="3"/>
    <cellStyle name="Comma 2" xfId="16" xr:uid="{AA82C9E7-DC30-4F9A-B5D7-7F1E6AFB85F8}"/>
    <cellStyle name="Comma 3" xfId="8" xr:uid="{D7C701F2-41A7-4553-985B-B4D453C58AB0}"/>
    <cellStyle name="Comma 4" xfId="5" xr:uid="{AE14C638-8369-4931-B627-93156B2AF089}"/>
    <cellStyle name="Komats 2" xfId="13" xr:uid="{0555DB9F-CB9B-479D-AC2F-322001EC751A}"/>
    <cellStyle name="Normal" xfId="0" builtinId="0"/>
    <cellStyle name="Normal 2" xfId="9" xr:uid="{18D737F5-2BA1-41F5-8584-DE582E1414D8}"/>
    <cellStyle name="Normal 2 2" xfId="17" xr:uid="{A22CFA83-1055-430E-B6ED-4DCF58A10737}"/>
    <cellStyle name="Normal 4" xfId="4" xr:uid="{5785A2F9-4916-43EC-A1DC-8B2CA4497A9D}"/>
    <cellStyle name="Normal 5" xfId="14" xr:uid="{60A74E07-A292-4340-A9BA-C14C2085DD0D}"/>
    <cellStyle name="Normal 6" xfId="15" xr:uid="{278A5BB9-E07B-4B4C-B07F-4E30ABAB9F73}"/>
    <cellStyle name="Normal 8" xfId="6" xr:uid="{8CD6FBD6-252C-485D-95DF-57867A04AB83}"/>
    <cellStyle name="Normal 9" xfId="7" xr:uid="{CA82CB9D-C4A6-45D5-8B4A-4E2599B418BA}"/>
    <cellStyle name="Normal_9908m" xfId="10" xr:uid="{71802300-704E-4D94-9E30-1EEE2DF83522}"/>
    <cellStyle name="Normal_Vilandes_20" xfId="3" xr:uid="{AFEA5F6E-410D-4491-B143-1B53874D8FCB}"/>
    <cellStyle name="Parasts 2" xfId="12" xr:uid="{5BA1174B-BEF9-4397-B605-6ADF84D5519F}"/>
    <cellStyle name="Per cent" xfId="2" builtinId="5"/>
    <cellStyle name="Percent 2" xfId="11" xr:uid="{1E711E9B-C3D0-4D2C-A6CC-D758D7EB9E05}"/>
    <cellStyle name="Procenti 2" xfId="18" xr:uid="{DFB30A16-6258-452B-9F2C-35F9E037B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1885950</xdr:colOff>
      <xdr:row>5</xdr:row>
      <xdr:rowOff>485775</xdr:rowOff>
    </xdr:from>
    <xdr:to>
      <xdr:col>7</xdr:col>
      <xdr:colOff>628650</xdr:colOff>
      <xdr:row>5</xdr:row>
      <xdr:rowOff>485775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4842D359-8F82-470D-AF83-B19D0FC76AB4}"/>
            </a:ext>
          </a:extLst>
        </xdr:cNvPr>
        <xdr:cNvSpPr>
          <a:spLocks noChangeShapeType="1"/>
        </xdr:cNvSpPr>
      </xdr:nvSpPr>
      <xdr:spPr bwMode="auto">
        <a:xfrm>
          <a:off x="2171700" y="1143000"/>
          <a:ext cx="42481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0</xdr:colOff>
      <xdr:row>0</xdr:row>
      <xdr:rowOff>123824</xdr:rowOff>
    </xdr:from>
    <xdr:to>
      <xdr:col>11</xdr:col>
      <xdr:colOff>571499</xdr:colOff>
      <xdr:row>4</xdr:row>
      <xdr:rowOff>132107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0F680A9-7A7D-4C36-AD7E-7C6574572B3A}"/>
            </a:ext>
          </a:extLst>
        </xdr:cNvPr>
        <xdr:cNvSpPr txBox="1">
          <a:spLocks noChangeArrowheads="1"/>
        </xdr:cNvSpPr>
      </xdr:nvSpPr>
      <xdr:spPr bwMode="auto">
        <a:xfrm>
          <a:off x="6419850" y="123824"/>
          <a:ext cx="2314574" cy="770283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SIA "Eiro Eksperti", LV 40103653478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Valentina 16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Rīga, LV-1046, Latvija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tālr. 29515202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e-pasts: info@eiroeksperti.lv</a:t>
          </a:r>
        </a:p>
        <a:p>
          <a:pPr algn="r" rtl="0">
            <a:defRPr sz="1000"/>
          </a:pPr>
          <a:endParaRPr lang="lv-LV"/>
        </a:p>
      </xdr:txBody>
    </xdr:sp>
    <xdr:clientData/>
  </xdr:twoCellAnchor>
  <xdr:twoCellAnchor>
    <xdr:from>
      <xdr:col>1</xdr:col>
      <xdr:colOff>2346813</xdr:colOff>
      <xdr:row>4</xdr:row>
      <xdr:rowOff>114299</xdr:rowOff>
    </xdr:from>
    <xdr:to>
      <xdr:col>9</xdr:col>
      <xdr:colOff>352497</xdr:colOff>
      <xdr:row>4</xdr:row>
      <xdr:rowOff>123825</xdr:rowOff>
    </xdr:to>
    <xdr:cxnSp macro="">
      <xdr:nvCxnSpPr>
        <xdr:cNvPr id="4" name="Straight Connector 5">
          <a:extLst>
            <a:ext uri="{FF2B5EF4-FFF2-40B4-BE49-F238E27FC236}">
              <a16:creationId xmlns:a16="http://schemas.microsoft.com/office/drawing/2014/main" id="{E266CABF-759D-4A64-B5BA-B5C1E838991E}"/>
            </a:ext>
          </a:extLst>
        </xdr:cNvPr>
        <xdr:cNvCxnSpPr/>
      </xdr:nvCxnSpPr>
      <xdr:spPr>
        <a:xfrm>
          <a:off x="2632563" y="876299"/>
          <a:ext cx="4720809" cy="9526"/>
        </a:xfrm>
        <a:prstGeom prst="line">
          <a:avLst/>
        </a:prstGeom>
        <a:ln cap="flat" cmpd="thinThick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238125</xdr:colOff>
      <xdr:row>0</xdr:row>
      <xdr:rowOff>104775</xdr:rowOff>
    </xdr:from>
    <xdr:to>
      <xdr:col>1</xdr:col>
      <xdr:colOff>2381250</xdr:colOff>
      <xdr:row>4</xdr:row>
      <xdr:rowOff>38100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45EF135-7B71-4046-8C01-CC8B9D116E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04775"/>
          <a:ext cx="24288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CA4E6C3E-4ED6-42E7-A705-916E1DD92898}"/>
            </a:ext>
          </a:extLst>
        </xdr:cNvPr>
        <xdr:cNvSpPr>
          <a:spLocks noChangeShapeType="1"/>
        </xdr:cNvSpPr>
      </xdr:nvSpPr>
      <xdr:spPr bwMode="auto">
        <a:xfrm>
          <a:off x="885825" y="1685925"/>
          <a:ext cx="4010025" cy="0"/>
        </a:xfrm>
        <a:prstGeom prst="line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2</xdr:col>
      <xdr:colOff>447675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10" name="Line 2">
          <a:extLst>
            <a:ext uri="{FF2B5EF4-FFF2-40B4-BE49-F238E27FC236}">
              <a16:creationId xmlns:a16="http://schemas.microsoft.com/office/drawing/2014/main" id="{F5485708-C24C-46E1-8662-C0ABD459D12E}"/>
            </a:ext>
          </a:extLst>
        </xdr:cNvPr>
        <xdr:cNvSpPr>
          <a:spLocks noChangeShapeType="1"/>
        </xdr:cNvSpPr>
      </xdr:nvSpPr>
      <xdr:spPr bwMode="auto">
        <a:xfrm>
          <a:off x="781050" y="1685925"/>
          <a:ext cx="4114800" cy="0"/>
        </a:xfrm>
        <a:prstGeom prst="line">
          <a:avLst/>
        </a:prstGeom>
        <a:noFill/>
        <a:ln w="9525">
          <a:noFill/>
          <a:round/>
          <a:headEnd/>
          <a:tailEnd type="triangle" w="med" len="med"/>
        </a:ln>
      </xdr:spPr>
    </xdr:sp>
    <xdr:clientData/>
  </xdr:twoCellAnchor>
  <xdr:twoCellAnchor>
    <xdr:from>
      <xdr:col>2</xdr:col>
      <xdr:colOff>552450</xdr:colOff>
      <xdr:row>11</xdr:row>
      <xdr:rowOff>0</xdr:rowOff>
    </xdr:from>
    <xdr:to>
      <xdr:col>7</xdr:col>
      <xdr:colOff>0</xdr:colOff>
      <xdr:row>11</xdr:row>
      <xdr:rowOff>0</xdr:rowOff>
    </xdr:to>
    <xdr:sp macro="" textlink="">
      <xdr:nvSpPr>
        <xdr:cNvPr id="11" name="Line 3">
          <a:extLst>
            <a:ext uri="{FF2B5EF4-FFF2-40B4-BE49-F238E27FC236}">
              <a16:creationId xmlns:a16="http://schemas.microsoft.com/office/drawing/2014/main" id="{949FB68D-DCA9-414B-80F7-71D0E312E589}"/>
            </a:ext>
          </a:extLst>
        </xdr:cNvPr>
        <xdr:cNvSpPr>
          <a:spLocks noChangeShapeType="1"/>
        </xdr:cNvSpPr>
      </xdr:nvSpPr>
      <xdr:spPr bwMode="auto">
        <a:xfrm>
          <a:off x="885825" y="1685925"/>
          <a:ext cx="4010025" cy="0"/>
        </a:xfrm>
        <a:prstGeom prst="line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2</xdr:col>
      <xdr:colOff>1943100</xdr:colOff>
      <xdr:row>6</xdr:row>
      <xdr:rowOff>464820</xdr:rowOff>
    </xdr:from>
    <xdr:to>
      <xdr:col>8</xdr:col>
      <xdr:colOff>655320</xdr:colOff>
      <xdr:row>6</xdr:row>
      <xdr:rowOff>464820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0C4C6A4F-3CFB-49DE-94E7-D33138833036}"/>
            </a:ext>
          </a:extLst>
        </xdr:cNvPr>
        <xdr:cNvSpPr>
          <a:spLocks noChangeShapeType="1"/>
        </xdr:cNvSpPr>
      </xdr:nvSpPr>
      <xdr:spPr bwMode="auto">
        <a:xfrm>
          <a:off x="2276475" y="1141095"/>
          <a:ext cx="381762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0</xdr:colOff>
      <xdr:row>1</xdr:row>
      <xdr:rowOff>123824</xdr:rowOff>
    </xdr:from>
    <xdr:to>
      <xdr:col>12</xdr:col>
      <xdr:colOff>590549</xdr:colOff>
      <xdr:row>5</xdr:row>
      <xdr:rowOff>132107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69D1F505-CBE6-4C03-AD60-3D88F6EB004B}"/>
            </a:ext>
          </a:extLst>
        </xdr:cNvPr>
        <xdr:cNvSpPr txBox="1">
          <a:spLocks noChangeArrowheads="1"/>
        </xdr:cNvSpPr>
      </xdr:nvSpPr>
      <xdr:spPr bwMode="auto">
        <a:xfrm>
          <a:off x="6096000" y="123824"/>
          <a:ext cx="2581274" cy="770283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SIA "Eiro Eksperti", LV 40103653478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Valentina 16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Rīga, LV-1046, Latvija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tālr. 29515202</a:t>
          </a:r>
        </a:p>
        <a:p>
          <a:pPr algn="r" rtl="0">
            <a:defRPr sz="1000"/>
          </a:pPr>
          <a:r>
            <a:rPr lang="lv-LV" sz="900" b="1" i="0" u="none" strike="noStrike" baseline="0">
              <a:solidFill>
                <a:schemeClr val="tx2">
                  <a:lumMod val="60000"/>
                  <a:lumOff val="40000"/>
                </a:schemeClr>
              </a:solidFill>
              <a:latin typeface="Arial Baltic"/>
              <a:cs typeface="Arial Baltic"/>
            </a:rPr>
            <a:t>e-pasts: info@eiroeksperti.lv</a:t>
          </a:r>
        </a:p>
        <a:p>
          <a:pPr algn="r" rtl="0">
            <a:defRPr sz="1000"/>
          </a:pPr>
          <a:endParaRPr lang="lv-LV"/>
        </a:p>
      </xdr:txBody>
    </xdr:sp>
    <xdr:clientData/>
  </xdr:twoCellAnchor>
  <xdr:twoCellAnchor>
    <xdr:from>
      <xdr:col>2</xdr:col>
      <xdr:colOff>2413488</xdr:colOff>
      <xdr:row>5</xdr:row>
      <xdr:rowOff>104774</xdr:rowOff>
    </xdr:from>
    <xdr:to>
      <xdr:col>10</xdr:col>
      <xdr:colOff>361950</xdr:colOff>
      <xdr:row>5</xdr:row>
      <xdr:rowOff>114300</xdr:rowOff>
    </xdr:to>
    <xdr:cxnSp macro="">
      <xdr:nvCxnSpPr>
        <xdr:cNvPr id="14" name="Straight Connector 3">
          <a:extLst>
            <a:ext uri="{FF2B5EF4-FFF2-40B4-BE49-F238E27FC236}">
              <a16:creationId xmlns:a16="http://schemas.microsoft.com/office/drawing/2014/main" id="{F977D168-B315-4D61-9E40-B4E84134DDDD}"/>
            </a:ext>
          </a:extLst>
        </xdr:cNvPr>
        <xdr:cNvCxnSpPr/>
      </xdr:nvCxnSpPr>
      <xdr:spPr>
        <a:xfrm>
          <a:off x="2746863" y="866774"/>
          <a:ext cx="4377837" cy="9526"/>
        </a:xfrm>
        <a:prstGeom prst="line">
          <a:avLst/>
        </a:prstGeom>
        <a:ln cap="flat" cmpd="thinThick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243840</xdr:colOff>
      <xdr:row>1</xdr:row>
      <xdr:rowOff>99060</xdr:rowOff>
    </xdr:from>
    <xdr:to>
      <xdr:col>3</xdr:col>
      <xdr:colOff>114300</xdr:colOff>
      <xdr:row>5</xdr:row>
      <xdr:rowOff>99060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128853E6-3E0D-444E-891B-D6F1967067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99060"/>
          <a:ext cx="248983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142875</xdr:rowOff>
    </xdr:from>
    <xdr:to>
      <xdr:col>17</xdr:col>
      <xdr:colOff>542925</xdr:colOff>
      <xdr:row>34</xdr:row>
      <xdr:rowOff>47625</xdr:rowOff>
    </xdr:to>
    <xdr:pic>
      <xdr:nvPicPr>
        <xdr:cNvPr id="2" name="Attēls 1">
          <a:extLst>
            <a:ext uri="{FF2B5EF4-FFF2-40B4-BE49-F238E27FC236}">
              <a16:creationId xmlns:a16="http://schemas.microsoft.com/office/drawing/2014/main" id="{390F022A-4DA4-03BC-98BC-5FA510A4F4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42875"/>
          <a:ext cx="10706100" cy="6381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17F6D-0CDF-42CB-A418-05C6A332E594}">
  <sheetPr>
    <tabColor rgb="FF00B050"/>
  </sheetPr>
  <dimension ref="B2:K19"/>
  <sheetViews>
    <sheetView topLeftCell="B2" zoomScale="230" workbookViewId="0">
      <selection activeCell="B8" sqref="B8:D8"/>
    </sheetView>
  </sheetViews>
  <sheetFormatPr baseColWidth="10" defaultColWidth="9.1640625" defaultRowHeight="16"/>
  <cols>
    <col min="1" max="1" width="3.5" style="138" customWidth="1"/>
    <col min="2" max="2" width="80.5" style="138" customWidth="1"/>
    <col min="3" max="3" width="16.5" style="138" customWidth="1"/>
    <col min="4" max="4" width="13.33203125" style="138" customWidth="1"/>
    <col min="5" max="16384" width="9.1640625" style="138"/>
  </cols>
  <sheetData>
    <row r="2" spans="2:11">
      <c r="B2" s="156" t="s">
        <v>106</v>
      </c>
      <c r="C2" s="156"/>
      <c r="D2" s="156"/>
    </row>
    <row r="4" spans="2:11" ht="30">
      <c r="B4" s="144"/>
      <c r="C4" s="148" t="s">
        <v>58</v>
      </c>
      <c r="D4" s="148" t="s">
        <v>59</v>
      </c>
      <c r="E4" s="139"/>
    </row>
    <row r="5" spans="2:11">
      <c r="B5" s="145" t="s">
        <v>102</v>
      </c>
      <c r="C5" s="150">
        <v>5688.5560000000005</v>
      </c>
      <c r="D5" s="146">
        <v>6883.15</v>
      </c>
      <c r="E5" s="151"/>
      <c r="F5" s="151"/>
      <c r="G5" s="151"/>
    </row>
    <row r="6" spans="2:11">
      <c r="B6" s="145" t="s">
        <v>103</v>
      </c>
      <c r="C6" s="146">
        <v>59526.86</v>
      </c>
      <c r="D6" s="150">
        <v>72027.5</v>
      </c>
      <c r="E6" s="151"/>
      <c r="F6" s="151"/>
      <c r="G6" s="151"/>
    </row>
    <row r="7" spans="2:11">
      <c r="B7" s="146" t="s">
        <v>104</v>
      </c>
      <c r="C7" s="146">
        <v>11217.75</v>
      </c>
      <c r="D7" s="146">
        <v>13573.48</v>
      </c>
      <c r="F7" s="151"/>
      <c r="G7" s="151"/>
    </row>
    <row r="8" spans="2:11">
      <c r="B8" s="146"/>
      <c r="C8" s="146"/>
      <c r="D8" s="146"/>
      <c r="F8" s="151"/>
      <c r="G8" s="151"/>
    </row>
    <row r="9" spans="2:11">
      <c r="B9" s="146"/>
      <c r="C9" s="146"/>
      <c r="D9" s="146"/>
    </row>
    <row r="10" spans="2:11">
      <c r="B10" s="147" t="s">
        <v>105</v>
      </c>
      <c r="C10" s="149">
        <f>SUM(C5:C9)</f>
        <v>76433.165999999997</v>
      </c>
      <c r="D10" s="147">
        <f>SUM(D5:D9)</f>
        <v>92484.12999999999</v>
      </c>
      <c r="E10" s="151"/>
    </row>
    <row r="12" spans="2:11">
      <c r="B12" s="152" t="s">
        <v>107</v>
      </c>
      <c r="C12" s="151">
        <f>C5+C7+C8</f>
        <v>16906.306</v>
      </c>
      <c r="D12" s="138">
        <f>D5+D7+D8</f>
        <v>20456.629999999997</v>
      </c>
    </row>
    <row r="13" spans="2:11" ht="23" customHeight="1">
      <c r="B13" s="152" t="s">
        <v>108</v>
      </c>
      <c r="C13" s="138">
        <f>C6</f>
        <v>59526.86</v>
      </c>
      <c r="D13" s="151">
        <f>D6</f>
        <v>72027.5</v>
      </c>
    </row>
    <row r="14" spans="2:11" ht="35" customHeight="1">
      <c r="C14" s="151"/>
      <c r="D14" s="151"/>
    </row>
    <row r="15" spans="2:11" ht="25" customHeight="1">
      <c r="B15" s="152"/>
      <c r="C15" s="151"/>
      <c r="D15" s="151"/>
      <c r="G15" s="140"/>
      <c r="H15" s="140"/>
      <c r="I15" s="153"/>
      <c r="J15" s="153"/>
      <c r="K15" s="153"/>
    </row>
    <row r="16" spans="2:11">
      <c r="G16" s="154"/>
      <c r="H16" s="154"/>
      <c r="I16" s="154"/>
      <c r="J16" s="154"/>
      <c r="K16" s="141"/>
    </row>
    <row r="17" spans="7:11">
      <c r="G17" s="155"/>
      <c r="H17" s="155"/>
      <c r="I17" s="155"/>
      <c r="J17" s="155"/>
      <c r="K17" s="142"/>
    </row>
    <row r="18" spans="7:11">
      <c r="G18" s="140"/>
      <c r="H18" s="140"/>
      <c r="I18" s="153"/>
      <c r="J18" s="153"/>
      <c r="K18" s="153"/>
    </row>
    <row r="19" spans="7:11">
      <c r="G19" s="143"/>
      <c r="H19" s="143"/>
      <c r="I19" s="143"/>
      <c r="J19" s="143"/>
      <c r="K19" s="143"/>
    </row>
  </sheetData>
  <mergeCells count="5">
    <mergeCell ref="I15:K15"/>
    <mergeCell ref="G16:J16"/>
    <mergeCell ref="G17:J17"/>
    <mergeCell ref="I18:K18"/>
    <mergeCell ref="B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775AF-6C15-4CF6-9871-C4DDE68E757A}">
  <sheetPr>
    <tabColor rgb="FF00B050"/>
    <pageSetUpPr fitToPage="1"/>
  </sheetPr>
  <dimension ref="A1:L56"/>
  <sheetViews>
    <sheetView showZeros="0" tabSelected="1" topLeftCell="F42" zoomScale="283" zoomScaleNormal="100" workbookViewId="0">
      <selection activeCell="K54" sqref="K54"/>
    </sheetView>
  </sheetViews>
  <sheetFormatPr baseColWidth="10" defaultColWidth="8.83203125" defaultRowHeight="15"/>
  <cols>
    <col min="1" max="1" width="4.33203125" style="60" customWidth="1"/>
    <col min="2" max="2" width="40.5" style="60" customWidth="1"/>
    <col min="3" max="3" width="7.6640625" style="60" customWidth="1"/>
    <col min="4" max="4" width="8.6640625" style="95" customWidth="1"/>
    <col min="5" max="6" width="8.6640625" style="137" customWidth="1"/>
    <col min="7" max="7" width="9" style="60" customWidth="1"/>
    <col min="8" max="11" width="8.6640625" style="60" customWidth="1"/>
    <col min="12" max="12" width="10" style="60" customWidth="1"/>
    <col min="13" max="17" width="8.33203125" style="60" customWidth="1"/>
    <col min="18" max="256" width="9.1640625" style="60"/>
    <col min="257" max="257" width="4.33203125" style="60" customWidth="1"/>
    <col min="258" max="258" width="40.5" style="60" customWidth="1"/>
    <col min="259" max="259" width="7.6640625" style="60" customWidth="1"/>
    <col min="260" max="262" width="8.6640625" style="60" customWidth="1"/>
    <col min="263" max="263" width="9" style="60" customWidth="1"/>
    <col min="264" max="267" width="8.6640625" style="60" customWidth="1"/>
    <col min="268" max="268" width="10" style="60" customWidth="1"/>
    <col min="269" max="273" width="8.33203125" style="60" customWidth="1"/>
    <col min="274" max="512" width="9.1640625" style="60"/>
    <col min="513" max="513" width="4.33203125" style="60" customWidth="1"/>
    <col min="514" max="514" width="40.5" style="60" customWidth="1"/>
    <col min="515" max="515" width="7.6640625" style="60" customWidth="1"/>
    <col min="516" max="518" width="8.6640625" style="60" customWidth="1"/>
    <col min="519" max="519" width="9" style="60" customWidth="1"/>
    <col min="520" max="523" width="8.6640625" style="60" customWidth="1"/>
    <col min="524" max="524" width="10" style="60" customWidth="1"/>
    <col min="525" max="529" width="8.33203125" style="60" customWidth="1"/>
    <col min="530" max="768" width="9.1640625" style="60"/>
    <col min="769" max="769" width="4.33203125" style="60" customWidth="1"/>
    <col min="770" max="770" width="40.5" style="60" customWidth="1"/>
    <col min="771" max="771" width="7.6640625" style="60" customWidth="1"/>
    <col min="772" max="774" width="8.6640625" style="60" customWidth="1"/>
    <col min="775" max="775" width="9" style="60" customWidth="1"/>
    <col min="776" max="779" width="8.6640625" style="60" customWidth="1"/>
    <col min="780" max="780" width="10" style="60" customWidth="1"/>
    <col min="781" max="785" width="8.33203125" style="60" customWidth="1"/>
    <col min="786" max="1024" width="9.1640625" style="60"/>
    <col min="1025" max="1025" width="4.33203125" style="60" customWidth="1"/>
    <col min="1026" max="1026" width="40.5" style="60" customWidth="1"/>
    <col min="1027" max="1027" width="7.6640625" style="60" customWidth="1"/>
    <col min="1028" max="1030" width="8.6640625" style="60" customWidth="1"/>
    <col min="1031" max="1031" width="9" style="60" customWidth="1"/>
    <col min="1032" max="1035" width="8.6640625" style="60" customWidth="1"/>
    <col min="1036" max="1036" width="10" style="60" customWidth="1"/>
    <col min="1037" max="1041" width="8.33203125" style="60" customWidth="1"/>
    <col min="1042" max="1280" width="9.1640625" style="60"/>
    <col min="1281" max="1281" width="4.33203125" style="60" customWidth="1"/>
    <col min="1282" max="1282" width="40.5" style="60" customWidth="1"/>
    <col min="1283" max="1283" width="7.6640625" style="60" customWidth="1"/>
    <col min="1284" max="1286" width="8.6640625" style="60" customWidth="1"/>
    <col min="1287" max="1287" width="9" style="60" customWidth="1"/>
    <col min="1288" max="1291" width="8.6640625" style="60" customWidth="1"/>
    <col min="1292" max="1292" width="10" style="60" customWidth="1"/>
    <col min="1293" max="1297" width="8.33203125" style="60" customWidth="1"/>
    <col min="1298" max="1536" width="9.1640625" style="60"/>
    <col min="1537" max="1537" width="4.33203125" style="60" customWidth="1"/>
    <col min="1538" max="1538" width="40.5" style="60" customWidth="1"/>
    <col min="1539" max="1539" width="7.6640625" style="60" customWidth="1"/>
    <col min="1540" max="1542" width="8.6640625" style="60" customWidth="1"/>
    <col min="1543" max="1543" width="9" style="60" customWidth="1"/>
    <col min="1544" max="1547" width="8.6640625" style="60" customWidth="1"/>
    <col min="1548" max="1548" width="10" style="60" customWidth="1"/>
    <col min="1549" max="1553" width="8.33203125" style="60" customWidth="1"/>
    <col min="1554" max="1792" width="9.1640625" style="60"/>
    <col min="1793" max="1793" width="4.33203125" style="60" customWidth="1"/>
    <col min="1794" max="1794" width="40.5" style="60" customWidth="1"/>
    <col min="1795" max="1795" width="7.6640625" style="60" customWidth="1"/>
    <col min="1796" max="1798" width="8.6640625" style="60" customWidth="1"/>
    <col min="1799" max="1799" width="9" style="60" customWidth="1"/>
    <col min="1800" max="1803" width="8.6640625" style="60" customWidth="1"/>
    <col min="1804" max="1804" width="10" style="60" customWidth="1"/>
    <col min="1805" max="1809" width="8.33203125" style="60" customWidth="1"/>
    <col min="1810" max="2048" width="9.1640625" style="60"/>
    <col min="2049" max="2049" width="4.33203125" style="60" customWidth="1"/>
    <col min="2050" max="2050" width="40.5" style="60" customWidth="1"/>
    <col min="2051" max="2051" width="7.6640625" style="60" customWidth="1"/>
    <col min="2052" max="2054" width="8.6640625" style="60" customWidth="1"/>
    <col min="2055" max="2055" width="9" style="60" customWidth="1"/>
    <col min="2056" max="2059" width="8.6640625" style="60" customWidth="1"/>
    <col min="2060" max="2060" width="10" style="60" customWidth="1"/>
    <col min="2061" max="2065" width="8.33203125" style="60" customWidth="1"/>
    <col min="2066" max="2304" width="9.1640625" style="60"/>
    <col min="2305" max="2305" width="4.33203125" style="60" customWidth="1"/>
    <col min="2306" max="2306" width="40.5" style="60" customWidth="1"/>
    <col min="2307" max="2307" width="7.6640625" style="60" customWidth="1"/>
    <col min="2308" max="2310" width="8.6640625" style="60" customWidth="1"/>
    <col min="2311" max="2311" width="9" style="60" customWidth="1"/>
    <col min="2312" max="2315" width="8.6640625" style="60" customWidth="1"/>
    <col min="2316" max="2316" width="10" style="60" customWidth="1"/>
    <col min="2317" max="2321" width="8.33203125" style="60" customWidth="1"/>
    <col min="2322" max="2560" width="9.1640625" style="60"/>
    <col min="2561" max="2561" width="4.33203125" style="60" customWidth="1"/>
    <col min="2562" max="2562" width="40.5" style="60" customWidth="1"/>
    <col min="2563" max="2563" width="7.6640625" style="60" customWidth="1"/>
    <col min="2564" max="2566" width="8.6640625" style="60" customWidth="1"/>
    <col min="2567" max="2567" width="9" style="60" customWidth="1"/>
    <col min="2568" max="2571" width="8.6640625" style="60" customWidth="1"/>
    <col min="2572" max="2572" width="10" style="60" customWidth="1"/>
    <col min="2573" max="2577" width="8.33203125" style="60" customWidth="1"/>
    <col min="2578" max="2816" width="9.1640625" style="60"/>
    <col min="2817" max="2817" width="4.33203125" style="60" customWidth="1"/>
    <col min="2818" max="2818" width="40.5" style="60" customWidth="1"/>
    <col min="2819" max="2819" width="7.6640625" style="60" customWidth="1"/>
    <col min="2820" max="2822" width="8.6640625" style="60" customWidth="1"/>
    <col min="2823" max="2823" width="9" style="60" customWidth="1"/>
    <col min="2824" max="2827" width="8.6640625" style="60" customWidth="1"/>
    <col min="2828" max="2828" width="10" style="60" customWidth="1"/>
    <col min="2829" max="2833" width="8.33203125" style="60" customWidth="1"/>
    <col min="2834" max="3072" width="9.1640625" style="60"/>
    <col min="3073" max="3073" width="4.33203125" style="60" customWidth="1"/>
    <col min="3074" max="3074" width="40.5" style="60" customWidth="1"/>
    <col min="3075" max="3075" width="7.6640625" style="60" customWidth="1"/>
    <col min="3076" max="3078" width="8.6640625" style="60" customWidth="1"/>
    <col min="3079" max="3079" width="9" style="60" customWidth="1"/>
    <col min="3080" max="3083" width="8.6640625" style="60" customWidth="1"/>
    <col min="3084" max="3084" width="10" style="60" customWidth="1"/>
    <col min="3085" max="3089" width="8.33203125" style="60" customWidth="1"/>
    <col min="3090" max="3328" width="9.1640625" style="60"/>
    <col min="3329" max="3329" width="4.33203125" style="60" customWidth="1"/>
    <col min="3330" max="3330" width="40.5" style="60" customWidth="1"/>
    <col min="3331" max="3331" width="7.6640625" style="60" customWidth="1"/>
    <col min="3332" max="3334" width="8.6640625" style="60" customWidth="1"/>
    <col min="3335" max="3335" width="9" style="60" customWidth="1"/>
    <col min="3336" max="3339" width="8.6640625" style="60" customWidth="1"/>
    <col min="3340" max="3340" width="10" style="60" customWidth="1"/>
    <col min="3341" max="3345" width="8.33203125" style="60" customWidth="1"/>
    <col min="3346" max="3584" width="9.1640625" style="60"/>
    <col min="3585" max="3585" width="4.33203125" style="60" customWidth="1"/>
    <col min="3586" max="3586" width="40.5" style="60" customWidth="1"/>
    <col min="3587" max="3587" width="7.6640625" style="60" customWidth="1"/>
    <col min="3588" max="3590" width="8.6640625" style="60" customWidth="1"/>
    <col min="3591" max="3591" width="9" style="60" customWidth="1"/>
    <col min="3592" max="3595" width="8.6640625" style="60" customWidth="1"/>
    <col min="3596" max="3596" width="10" style="60" customWidth="1"/>
    <col min="3597" max="3601" width="8.33203125" style="60" customWidth="1"/>
    <col min="3602" max="3840" width="9.1640625" style="60"/>
    <col min="3841" max="3841" width="4.33203125" style="60" customWidth="1"/>
    <col min="3842" max="3842" width="40.5" style="60" customWidth="1"/>
    <col min="3843" max="3843" width="7.6640625" style="60" customWidth="1"/>
    <col min="3844" max="3846" width="8.6640625" style="60" customWidth="1"/>
    <col min="3847" max="3847" width="9" style="60" customWidth="1"/>
    <col min="3848" max="3851" width="8.6640625" style="60" customWidth="1"/>
    <col min="3852" max="3852" width="10" style="60" customWidth="1"/>
    <col min="3853" max="3857" width="8.33203125" style="60" customWidth="1"/>
    <col min="3858" max="4096" width="9.1640625" style="60"/>
    <col min="4097" max="4097" width="4.33203125" style="60" customWidth="1"/>
    <col min="4098" max="4098" width="40.5" style="60" customWidth="1"/>
    <col min="4099" max="4099" width="7.6640625" style="60" customWidth="1"/>
    <col min="4100" max="4102" width="8.6640625" style="60" customWidth="1"/>
    <col min="4103" max="4103" width="9" style="60" customWidth="1"/>
    <col min="4104" max="4107" width="8.6640625" style="60" customWidth="1"/>
    <col min="4108" max="4108" width="10" style="60" customWidth="1"/>
    <col min="4109" max="4113" width="8.33203125" style="60" customWidth="1"/>
    <col min="4114" max="4352" width="9.1640625" style="60"/>
    <col min="4353" max="4353" width="4.33203125" style="60" customWidth="1"/>
    <col min="4354" max="4354" width="40.5" style="60" customWidth="1"/>
    <col min="4355" max="4355" width="7.6640625" style="60" customWidth="1"/>
    <col min="4356" max="4358" width="8.6640625" style="60" customWidth="1"/>
    <col min="4359" max="4359" width="9" style="60" customWidth="1"/>
    <col min="4360" max="4363" width="8.6640625" style="60" customWidth="1"/>
    <col min="4364" max="4364" width="10" style="60" customWidth="1"/>
    <col min="4365" max="4369" width="8.33203125" style="60" customWidth="1"/>
    <col min="4370" max="4608" width="9.1640625" style="60"/>
    <col min="4609" max="4609" width="4.33203125" style="60" customWidth="1"/>
    <col min="4610" max="4610" width="40.5" style="60" customWidth="1"/>
    <col min="4611" max="4611" width="7.6640625" style="60" customWidth="1"/>
    <col min="4612" max="4614" width="8.6640625" style="60" customWidth="1"/>
    <col min="4615" max="4615" width="9" style="60" customWidth="1"/>
    <col min="4616" max="4619" width="8.6640625" style="60" customWidth="1"/>
    <col min="4620" max="4620" width="10" style="60" customWidth="1"/>
    <col min="4621" max="4625" width="8.33203125" style="60" customWidth="1"/>
    <col min="4626" max="4864" width="9.1640625" style="60"/>
    <col min="4865" max="4865" width="4.33203125" style="60" customWidth="1"/>
    <col min="4866" max="4866" width="40.5" style="60" customWidth="1"/>
    <col min="4867" max="4867" width="7.6640625" style="60" customWidth="1"/>
    <col min="4868" max="4870" width="8.6640625" style="60" customWidth="1"/>
    <col min="4871" max="4871" width="9" style="60" customWidth="1"/>
    <col min="4872" max="4875" width="8.6640625" style="60" customWidth="1"/>
    <col min="4876" max="4876" width="10" style="60" customWidth="1"/>
    <col min="4877" max="4881" width="8.33203125" style="60" customWidth="1"/>
    <col min="4882" max="5120" width="9.1640625" style="60"/>
    <col min="5121" max="5121" width="4.33203125" style="60" customWidth="1"/>
    <col min="5122" max="5122" width="40.5" style="60" customWidth="1"/>
    <col min="5123" max="5123" width="7.6640625" style="60" customWidth="1"/>
    <col min="5124" max="5126" width="8.6640625" style="60" customWidth="1"/>
    <col min="5127" max="5127" width="9" style="60" customWidth="1"/>
    <col min="5128" max="5131" width="8.6640625" style="60" customWidth="1"/>
    <col min="5132" max="5132" width="10" style="60" customWidth="1"/>
    <col min="5133" max="5137" width="8.33203125" style="60" customWidth="1"/>
    <col min="5138" max="5376" width="9.1640625" style="60"/>
    <col min="5377" max="5377" width="4.33203125" style="60" customWidth="1"/>
    <col min="5378" max="5378" width="40.5" style="60" customWidth="1"/>
    <col min="5379" max="5379" width="7.6640625" style="60" customWidth="1"/>
    <col min="5380" max="5382" width="8.6640625" style="60" customWidth="1"/>
    <col min="5383" max="5383" width="9" style="60" customWidth="1"/>
    <col min="5384" max="5387" width="8.6640625" style="60" customWidth="1"/>
    <col min="5388" max="5388" width="10" style="60" customWidth="1"/>
    <col min="5389" max="5393" width="8.33203125" style="60" customWidth="1"/>
    <col min="5394" max="5632" width="9.1640625" style="60"/>
    <col min="5633" max="5633" width="4.33203125" style="60" customWidth="1"/>
    <col min="5634" max="5634" width="40.5" style="60" customWidth="1"/>
    <col min="5635" max="5635" width="7.6640625" style="60" customWidth="1"/>
    <col min="5636" max="5638" width="8.6640625" style="60" customWidth="1"/>
    <col min="5639" max="5639" width="9" style="60" customWidth="1"/>
    <col min="5640" max="5643" width="8.6640625" style="60" customWidth="1"/>
    <col min="5644" max="5644" width="10" style="60" customWidth="1"/>
    <col min="5645" max="5649" width="8.33203125" style="60" customWidth="1"/>
    <col min="5650" max="5888" width="9.1640625" style="60"/>
    <col min="5889" max="5889" width="4.33203125" style="60" customWidth="1"/>
    <col min="5890" max="5890" width="40.5" style="60" customWidth="1"/>
    <col min="5891" max="5891" width="7.6640625" style="60" customWidth="1"/>
    <col min="5892" max="5894" width="8.6640625" style="60" customWidth="1"/>
    <col min="5895" max="5895" width="9" style="60" customWidth="1"/>
    <col min="5896" max="5899" width="8.6640625" style="60" customWidth="1"/>
    <col min="5900" max="5900" width="10" style="60" customWidth="1"/>
    <col min="5901" max="5905" width="8.33203125" style="60" customWidth="1"/>
    <col min="5906" max="6144" width="9.1640625" style="60"/>
    <col min="6145" max="6145" width="4.33203125" style="60" customWidth="1"/>
    <col min="6146" max="6146" width="40.5" style="60" customWidth="1"/>
    <col min="6147" max="6147" width="7.6640625" style="60" customWidth="1"/>
    <col min="6148" max="6150" width="8.6640625" style="60" customWidth="1"/>
    <col min="6151" max="6151" width="9" style="60" customWidth="1"/>
    <col min="6152" max="6155" width="8.6640625" style="60" customWidth="1"/>
    <col min="6156" max="6156" width="10" style="60" customWidth="1"/>
    <col min="6157" max="6161" width="8.33203125" style="60" customWidth="1"/>
    <col min="6162" max="6400" width="9.1640625" style="60"/>
    <col min="6401" max="6401" width="4.33203125" style="60" customWidth="1"/>
    <col min="6402" max="6402" width="40.5" style="60" customWidth="1"/>
    <col min="6403" max="6403" width="7.6640625" style="60" customWidth="1"/>
    <col min="6404" max="6406" width="8.6640625" style="60" customWidth="1"/>
    <col min="6407" max="6407" width="9" style="60" customWidth="1"/>
    <col min="6408" max="6411" width="8.6640625" style="60" customWidth="1"/>
    <col min="6412" max="6412" width="10" style="60" customWidth="1"/>
    <col min="6413" max="6417" width="8.33203125" style="60" customWidth="1"/>
    <col min="6418" max="6656" width="9.1640625" style="60"/>
    <col min="6657" max="6657" width="4.33203125" style="60" customWidth="1"/>
    <col min="6658" max="6658" width="40.5" style="60" customWidth="1"/>
    <col min="6659" max="6659" width="7.6640625" style="60" customWidth="1"/>
    <col min="6660" max="6662" width="8.6640625" style="60" customWidth="1"/>
    <col min="6663" max="6663" width="9" style="60" customWidth="1"/>
    <col min="6664" max="6667" width="8.6640625" style="60" customWidth="1"/>
    <col min="6668" max="6668" width="10" style="60" customWidth="1"/>
    <col min="6669" max="6673" width="8.33203125" style="60" customWidth="1"/>
    <col min="6674" max="6912" width="9.1640625" style="60"/>
    <col min="6913" max="6913" width="4.33203125" style="60" customWidth="1"/>
    <col min="6914" max="6914" width="40.5" style="60" customWidth="1"/>
    <col min="6915" max="6915" width="7.6640625" style="60" customWidth="1"/>
    <col min="6916" max="6918" width="8.6640625" style="60" customWidth="1"/>
    <col min="6919" max="6919" width="9" style="60" customWidth="1"/>
    <col min="6920" max="6923" width="8.6640625" style="60" customWidth="1"/>
    <col min="6924" max="6924" width="10" style="60" customWidth="1"/>
    <col min="6925" max="6929" width="8.33203125" style="60" customWidth="1"/>
    <col min="6930" max="7168" width="9.1640625" style="60"/>
    <col min="7169" max="7169" width="4.33203125" style="60" customWidth="1"/>
    <col min="7170" max="7170" width="40.5" style="60" customWidth="1"/>
    <col min="7171" max="7171" width="7.6640625" style="60" customWidth="1"/>
    <col min="7172" max="7174" width="8.6640625" style="60" customWidth="1"/>
    <col min="7175" max="7175" width="9" style="60" customWidth="1"/>
    <col min="7176" max="7179" width="8.6640625" style="60" customWidth="1"/>
    <col min="7180" max="7180" width="10" style="60" customWidth="1"/>
    <col min="7181" max="7185" width="8.33203125" style="60" customWidth="1"/>
    <col min="7186" max="7424" width="9.1640625" style="60"/>
    <col min="7425" max="7425" width="4.33203125" style="60" customWidth="1"/>
    <col min="7426" max="7426" width="40.5" style="60" customWidth="1"/>
    <col min="7427" max="7427" width="7.6640625" style="60" customWidth="1"/>
    <col min="7428" max="7430" width="8.6640625" style="60" customWidth="1"/>
    <col min="7431" max="7431" width="9" style="60" customWidth="1"/>
    <col min="7432" max="7435" width="8.6640625" style="60" customWidth="1"/>
    <col min="7436" max="7436" width="10" style="60" customWidth="1"/>
    <col min="7437" max="7441" width="8.33203125" style="60" customWidth="1"/>
    <col min="7442" max="7680" width="9.1640625" style="60"/>
    <col min="7681" max="7681" width="4.33203125" style="60" customWidth="1"/>
    <col min="7682" max="7682" width="40.5" style="60" customWidth="1"/>
    <col min="7683" max="7683" width="7.6640625" style="60" customWidth="1"/>
    <col min="7684" max="7686" width="8.6640625" style="60" customWidth="1"/>
    <col min="7687" max="7687" width="9" style="60" customWidth="1"/>
    <col min="7688" max="7691" width="8.6640625" style="60" customWidth="1"/>
    <col min="7692" max="7692" width="10" style="60" customWidth="1"/>
    <col min="7693" max="7697" width="8.33203125" style="60" customWidth="1"/>
    <col min="7698" max="7936" width="9.1640625" style="60"/>
    <col min="7937" max="7937" width="4.33203125" style="60" customWidth="1"/>
    <col min="7938" max="7938" width="40.5" style="60" customWidth="1"/>
    <col min="7939" max="7939" width="7.6640625" style="60" customWidth="1"/>
    <col min="7940" max="7942" width="8.6640625" style="60" customWidth="1"/>
    <col min="7943" max="7943" width="9" style="60" customWidth="1"/>
    <col min="7944" max="7947" width="8.6640625" style="60" customWidth="1"/>
    <col min="7948" max="7948" width="10" style="60" customWidth="1"/>
    <col min="7949" max="7953" width="8.33203125" style="60" customWidth="1"/>
    <col min="7954" max="8192" width="9.1640625" style="60"/>
    <col min="8193" max="8193" width="4.33203125" style="60" customWidth="1"/>
    <col min="8194" max="8194" width="40.5" style="60" customWidth="1"/>
    <col min="8195" max="8195" width="7.6640625" style="60" customWidth="1"/>
    <col min="8196" max="8198" width="8.6640625" style="60" customWidth="1"/>
    <col min="8199" max="8199" width="9" style="60" customWidth="1"/>
    <col min="8200" max="8203" width="8.6640625" style="60" customWidth="1"/>
    <col min="8204" max="8204" width="10" style="60" customWidth="1"/>
    <col min="8205" max="8209" width="8.33203125" style="60" customWidth="1"/>
    <col min="8210" max="8448" width="9.1640625" style="60"/>
    <col min="8449" max="8449" width="4.33203125" style="60" customWidth="1"/>
    <col min="8450" max="8450" width="40.5" style="60" customWidth="1"/>
    <col min="8451" max="8451" width="7.6640625" style="60" customWidth="1"/>
    <col min="8452" max="8454" width="8.6640625" style="60" customWidth="1"/>
    <col min="8455" max="8455" width="9" style="60" customWidth="1"/>
    <col min="8456" max="8459" width="8.6640625" style="60" customWidth="1"/>
    <col min="8460" max="8460" width="10" style="60" customWidth="1"/>
    <col min="8461" max="8465" width="8.33203125" style="60" customWidth="1"/>
    <col min="8466" max="8704" width="9.1640625" style="60"/>
    <col min="8705" max="8705" width="4.33203125" style="60" customWidth="1"/>
    <col min="8706" max="8706" width="40.5" style="60" customWidth="1"/>
    <col min="8707" max="8707" width="7.6640625" style="60" customWidth="1"/>
    <col min="8708" max="8710" width="8.6640625" style="60" customWidth="1"/>
    <col min="8711" max="8711" width="9" style="60" customWidth="1"/>
    <col min="8712" max="8715" width="8.6640625" style="60" customWidth="1"/>
    <col min="8716" max="8716" width="10" style="60" customWidth="1"/>
    <col min="8717" max="8721" width="8.33203125" style="60" customWidth="1"/>
    <col min="8722" max="8960" width="9.1640625" style="60"/>
    <col min="8961" max="8961" width="4.33203125" style="60" customWidth="1"/>
    <col min="8962" max="8962" width="40.5" style="60" customWidth="1"/>
    <col min="8963" max="8963" width="7.6640625" style="60" customWidth="1"/>
    <col min="8964" max="8966" width="8.6640625" style="60" customWidth="1"/>
    <col min="8967" max="8967" width="9" style="60" customWidth="1"/>
    <col min="8968" max="8971" width="8.6640625" style="60" customWidth="1"/>
    <col min="8972" max="8972" width="10" style="60" customWidth="1"/>
    <col min="8973" max="8977" width="8.33203125" style="60" customWidth="1"/>
    <col min="8978" max="9216" width="9.1640625" style="60"/>
    <col min="9217" max="9217" width="4.33203125" style="60" customWidth="1"/>
    <col min="9218" max="9218" width="40.5" style="60" customWidth="1"/>
    <col min="9219" max="9219" width="7.6640625" style="60" customWidth="1"/>
    <col min="9220" max="9222" width="8.6640625" style="60" customWidth="1"/>
    <col min="9223" max="9223" width="9" style="60" customWidth="1"/>
    <col min="9224" max="9227" width="8.6640625" style="60" customWidth="1"/>
    <col min="9228" max="9228" width="10" style="60" customWidth="1"/>
    <col min="9229" max="9233" width="8.33203125" style="60" customWidth="1"/>
    <col min="9234" max="9472" width="9.1640625" style="60"/>
    <col min="9473" max="9473" width="4.33203125" style="60" customWidth="1"/>
    <col min="9474" max="9474" width="40.5" style="60" customWidth="1"/>
    <col min="9475" max="9475" width="7.6640625" style="60" customWidth="1"/>
    <col min="9476" max="9478" width="8.6640625" style="60" customWidth="1"/>
    <col min="9479" max="9479" width="9" style="60" customWidth="1"/>
    <col min="9480" max="9483" width="8.6640625" style="60" customWidth="1"/>
    <col min="9484" max="9484" width="10" style="60" customWidth="1"/>
    <col min="9485" max="9489" width="8.33203125" style="60" customWidth="1"/>
    <col min="9490" max="9728" width="9.1640625" style="60"/>
    <col min="9729" max="9729" width="4.33203125" style="60" customWidth="1"/>
    <col min="9730" max="9730" width="40.5" style="60" customWidth="1"/>
    <col min="9731" max="9731" width="7.6640625" style="60" customWidth="1"/>
    <col min="9732" max="9734" width="8.6640625" style="60" customWidth="1"/>
    <col min="9735" max="9735" width="9" style="60" customWidth="1"/>
    <col min="9736" max="9739" width="8.6640625" style="60" customWidth="1"/>
    <col min="9740" max="9740" width="10" style="60" customWidth="1"/>
    <col min="9741" max="9745" width="8.33203125" style="60" customWidth="1"/>
    <col min="9746" max="9984" width="9.1640625" style="60"/>
    <col min="9985" max="9985" width="4.33203125" style="60" customWidth="1"/>
    <col min="9986" max="9986" width="40.5" style="60" customWidth="1"/>
    <col min="9987" max="9987" width="7.6640625" style="60" customWidth="1"/>
    <col min="9988" max="9990" width="8.6640625" style="60" customWidth="1"/>
    <col min="9991" max="9991" width="9" style="60" customWidth="1"/>
    <col min="9992" max="9995" width="8.6640625" style="60" customWidth="1"/>
    <col min="9996" max="9996" width="10" style="60" customWidth="1"/>
    <col min="9997" max="10001" width="8.33203125" style="60" customWidth="1"/>
    <col min="10002" max="10240" width="9.1640625" style="60"/>
    <col min="10241" max="10241" width="4.33203125" style="60" customWidth="1"/>
    <col min="10242" max="10242" width="40.5" style="60" customWidth="1"/>
    <col min="10243" max="10243" width="7.6640625" style="60" customWidth="1"/>
    <col min="10244" max="10246" width="8.6640625" style="60" customWidth="1"/>
    <col min="10247" max="10247" width="9" style="60" customWidth="1"/>
    <col min="10248" max="10251" width="8.6640625" style="60" customWidth="1"/>
    <col min="10252" max="10252" width="10" style="60" customWidth="1"/>
    <col min="10253" max="10257" width="8.33203125" style="60" customWidth="1"/>
    <col min="10258" max="10496" width="9.1640625" style="60"/>
    <col min="10497" max="10497" width="4.33203125" style="60" customWidth="1"/>
    <col min="10498" max="10498" width="40.5" style="60" customWidth="1"/>
    <col min="10499" max="10499" width="7.6640625" style="60" customWidth="1"/>
    <col min="10500" max="10502" width="8.6640625" style="60" customWidth="1"/>
    <col min="10503" max="10503" width="9" style="60" customWidth="1"/>
    <col min="10504" max="10507" width="8.6640625" style="60" customWidth="1"/>
    <col min="10508" max="10508" width="10" style="60" customWidth="1"/>
    <col min="10509" max="10513" width="8.33203125" style="60" customWidth="1"/>
    <col min="10514" max="10752" width="9.1640625" style="60"/>
    <col min="10753" max="10753" width="4.33203125" style="60" customWidth="1"/>
    <col min="10754" max="10754" width="40.5" style="60" customWidth="1"/>
    <col min="10755" max="10755" width="7.6640625" style="60" customWidth="1"/>
    <col min="10756" max="10758" width="8.6640625" style="60" customWidth="1"/>
    <col min="10759" max="10759" width="9" style="60" customWidth="1"/>
    <col min="10760" max="10763" width="8.6640625" style="60" customWidth="1"/>
    <col min="10764" max="10764" width="10" style="60" customWidth="1"/>
    <col min="10765" max="10769" width="8.33203125" style="60" customWidth="1"/>
    <col min="10770" max="11008" width="9.1640625" style="60"/>
    <col min="11009" max="11009" width="4.33203125" style="60" customWidth="1"/>
    <col min="11010" max="11010" width="40.5" style="60" customWidth="1"/>
    <col min="11011" max="11011" width="7.6640625" style="60" customWidth="1"/>
    <col min="11012" max="11014" width="8.6640625" style="60" customWidth="1"/>
    <col min="11015" max="11015" width="9" style="60" customWidth="1"/>
    <col min="11016" max="11019" width="8.6640625" style="60" customWidth="1"/>
    <col min="11020" max="11020" width="10" style="60" customWidth="1"/>
    <col min="11021" max="11025" width="8.33203125" style="60" customWidth="1"/>
    <col min="11026" max="11264" width="9.1640625" style="60"/>
    <col min="11265" max="11265" width="4.33203125" style="60" customWidth="1"/>
    <col min="11266" max="11266" width="40.5" style="60" customWidth="1"/>
    <col min="11267" max="11267" width="7.6640625" style="60" customWidth="1"/>
    <col min="11268" max="11270" width="8.6640625" style="60" customWidth="1"/>
    <col min="11271" max="11271" width="9" style="60" customWidth="1"/>
    <col min="11272" max="11275" width="8.6640625" style="60" customWidth="1"/>
    <col min="11276" max="11276" width="10" style="60" customWidth="1"/>
    <col min="11277" max="11281" width="8.33203125" style="60" customWidth="1"/>
    <col min="11282" max="11520" width="9.1640625" style="60"/>
    <col min="11521" max="11521" width="4.33203125" style="60" customWidth="1"/>
    <col min="11522" max="11522" width="40.5" style="60" customWidth="1"/>
    <col min="11523" max="11523" width="7.6640625" style="60" customWidth="1"/>
    <col min="11524" max="11526" width="8.6640625" style="60" customWidth="1"/>
    <col min="11527" max="11527" width="9" style="60" customWidth="1"/>
    <col min="11528" max="11531" width="8.6640625" style="60" customWidth="1"/>
    <col min="11532" max="11532" width="10" style="60" customWidth="1"/>
    <col min="11533" max="11537" width="8.33203125" style="60" customWidth="1"/>
    <col min="11538" max="11776" width="9.1640625" style="60"/>
    <col min="11777" max="11777" width="4.33203125" style="60" customWidth="1"/>
    <col min="11778" max="11778" width="40.5" style="60" customWidth="1"/>
    <col min="11779" max="11779" width="7.6640625" style="60" customWidth="1"/>
    <col min="11780" max="11782" width="8.6640625" style="60" customWidth="1"/>
    <col min="11783" max="11783" width="9" style="60" customWidth="1"/>
    <col min="11784" max="11787" width="8.6640625" style="60" customWidth="1"/>
    <col min="11788" max="11788" width="10" style="60" customWidth="1"/>
    <col min="11789" max="11793" width="8.33203125" style="60" customWidth="1"/>
    <col min="11794" max="12032" width="9.1640625" style="60"/>
    <col min="12033" max="12033" width="4.33203125" style="60" customWidth="1"/>
    <col min="12034" max="12034" width="40.5" style="60" customWidth="1"/>
    <col min="12035" max="12035" width="7.6640625" style="60" customWidth="1"/>
    <col min="12036" max="12038" width="8.6640625" style="60" customWidth="1"/>
    <col min="12039" max="12039" width="9" style="60" customWidth="1"/>
    <col min="12040" max="12043" width="8.6640625" style="60" customWidth="1"/>
    <col min="12044" max="12044" width="10" style="60" customWidth="1"/>
    <col min="12045" max="12049" width="8.33203125" style="60" customWidth="1"/>
    <col min="12050" max="12288" width="9.1640625" style="60"/>
    <col min="12289" max="12289" width="4.33203125" style="60" customWidth="1"/>
    <col min="12290" max="12290" width="40.5" style="60" customWidth="1"/>
    <col min="12291" max="12291" width="7.6640625" style="60" customWidth="1"/>
    <col min="12292" max="12294" width="8.6640625" style="60" customWidth="1"/>
    <col min="12295" max="12295" width="9" style="60" customWidth="1"/>
    <col min="12296" max="12299" width="8.6640625" style="60" customWidth="1"/>
    <col min="12300" max="12300" width="10" style="60" customWidth="1"/>
    <col min="12301" max="12305" width="8.33203125" style="60" customWidth="1"/>
    <col min="12306" max="12544" width="9.1640625" style="60"/>
    <col min="12545" max="12545" width="4.33203125" style="60" customWidth="1"/>
    <col min="12546" max="12546" width="40.5" style="60" customWidth="1"/>
    <col min="12547" max="12547" width="7.6640625" style="60" customWidth="1"/>
    <col min="12548" max="12550" width="8.6640625" style="60" customWidth="1"/>
    <col min="12551" max="12551" width="9" style="60" customWidth="1"/>
    <col min="12552" max="12555" width="8.6640625" style="60" customWidth="1"/>
    <col min="12556" max="12556" width="10" style="60" customWidth="1"/>
    <col min="12557" max="12561" width="8.33203125" style="60" customWidth="1"/>
    <col min="12562" max="12800" width="9.1640625" style="60"/>
    <col min="12801" max="12801" width="4.33203125" style="60" customWidth="1"/>
    <col min="12802" max="12802" width="40.5" style="60" customWidth="1"/>
    <col min="12803" max="12803" width="7.6640625" style="60" customWidth="1"/>
    <col min="12804" max="12806" width="8.6640625" style="60" customWidth="1"/>
    <col min="12807" max="12807" width="9" style="60" customWidth="1"/>
    <col min="12808" max="12811" width="8.6640625" style="60" customWidth="1"/>
    <col min="12812" max="12812" width="10" style="60" customWidth="1"/>
    <col min="12813" max="12817" width="8.33203125" style="60" customWidth="1"/>
    <col min="12818" max="13056" width="9.1640625" style="60"/>
    <col min="13057" max="13057" width="4.33203125" style="60" customWidth="1"/>
    <col min="13058" max="13058" width="40.5" style="60" customWidth="1"/>
    <col min="13059" max="13059" width="7.6640625" style="60" customWidth="1"/>
    <col min="13060" max="13062" width="8.6640625" style="60" customWidth="1"/>
    <col min="13063" max="13063" width="9" style="60" customWidth="1"/>
    <col min="13064" max="13067" width="8.6640625" style="60" customWidth="1"/>
    <col min="13068" max="13068" width="10" style="60" customWidth="1"/>
    <col min="13069" max="13073" width="8.33203125" style="60" customWidth="1"/>
    <col min="13074" max="13312" width="9.1640625" style="60"/>
    <col min="13313" max="13313" width="4.33203125" style="60" customWidth="1"/>
    <col min="13314" max="13314" width="40.5" style="60" customWidth="1"/>
    <col min="13315" max="13315" width="7.6640625" style="60" customWidth="1"/>
    <col min="13316" max="13318" width="8.6640625" style="60" customWidth="1"/>
    <col min="13319" max="13319" width="9" style="60" customWidth="1"/>
    <col min="13320" max="13323" width="8.6640625" style="60" customWidth="1"/>
    <col min="13324" max="13324" width="10" style="60" customWidth="1"/>
    <col min="13325" max="13329" width="8.33203125" style="60" customWidth="1"/>
    <col min="13330" max="13568" width="9.1640625" style="60"/>
    <col min="13569" max="13569" width="4.33203125" style="60" customWidth="1"/>
    <col min="13570" max="13570" width="40.5" style="60" customWidth="1"/>
    <col min="13571" max="13571" width="7.6640625" style="60" customWidth="1"/>
    <col min="13572" max="13574" width="8.6640625" style="60" customWidth="1"/>
    <col min="13575" max="13575" width="9" style="60" customWidth="1"/>
    <col min="13576" max="13579" width="8.6640625" style="60" customWidth="1"/>
    <col min="13580" max="13580" width="10" style="60" customWidth="1"/>
    <col min="13581" max="13585" width="8.33203125" style="60" customWidth="1"/>
    <col min="13586" max="13824" width="9.1640625" style="60"/>
    <col min="13825" max="13825" width="4.33203125" style="60" customWidth="1"/>
    <col min="13826" max="13826" width="40.5" style="60" customWidth="1"/>
    <col min="13827" max="13827" width="7.6640625" style="60" customWidth="1"/>
    <col min="13828" max="13830" width="8.6640625" style="60" customWidth="1"/>
    <col min="13831" max="13831" width="9" style="60" customWidth="1"/>
    <col min="13832" max="13835" width="8.6640625" style="60" customWidth="1"/>
    <col min="13836" max="13836" width="10" style="60" customWidth="1"/>
    <col min="13837" max="13841" width="8.33203125" style="60" customWidth="1"/>
    <col min="13842" max="14080" width="9.1640625" style="60"/>
    <col min="14081" max="14081" width="4.33203125" style="60" customWidth="1"/>
    <col min="14082" max="14082" width="40.5" style="60" customWidth="1"/>
    <col min="14083" max="14083" width="7.6640625" style="60" customWidth="1"/>
    <col min="14084" max="14086" width="8.6640625" style="60" customWidth="1"/>
    <col min="14087" max="14087" width="9" style="60" customWidth="1"/>
    <col min="14088" max="14091" width="8.6640625" style="60" customWidth="1"/>
    <col min="14092" max="14092" width="10" style="60" customWidth="1"/>
    <col min="14093" max="14097" width="8.33203125" style="60" customWidth="1"/>
    <col min="14098" max="14336" width="9.1640625" style="60"/>
    <col min="14337" max="14337" width="4.33203125" style="60" customWidth="1"/>
    <col min="14338" max="14338" width="40.5" style="60" customWidth="1"/>
    <col min="14339" max="14339" width="7.6640625" style="60" customWidth="1"/>
    <col min="14340" max="14342" width="8.6640625" style="60" customWidth="1"/>
    <col min="14343" max="14343" width="9" style="60" customWidth="1"/>
    <col min="14344" max="14347" width="8.6640625" style="60" customWidth="1"/>
    <col min="14348" max="14348" width="10" style="60" customWidth="1"/>
    <col min="14349" max="14353" width="8.33203125" style="60" customWidth="1"/>
    <col min="14354" max="14592" width="9.1640625" style="60"/>
    <col min="14593" max="14593" width="4.33203125" style="60" customWidth="1"/>
    <col min="14594" max="14594" width="40.5" style="60" customWidth="1"/>
    <col min="14595" max="14595" width="7.6640625" style="60" customWidth="1"/>
    <col min="14596" max="14598" width="8.6640625" style="60" customWidth="1"/>
    <col min="14599" max="14599" width="9" style="60" customWidth="1"/>
    <col min="14600" max="14603" width="8.6640625" style="60" customWidth="1"/>
    <col min="14604" max="14604" width="10" style="60" customWidth="1"/>
    <col min="14605" max="14609" width="8.33203125" style="60" customWidth="1"/>
    <col min="14610" max="14848" width="9.1640625" style="60"/>
    <col min="14849" max="14849" width="4.33203125" style="60" customWidth="1"/>
    <col min="14850" max="14850" width="40.5" style="60" customWidth="1"/>
    <col min="14851" max="14851" width="7.6640625" style="60" customWidth="1"/>
    <col min="14852" max="14854" width="8.6640625" style="60" customWidth="1"/>
    <col min="14855" max="14855" width="9" style="60" customWidth="1"/>
    <col min="14856" max="14859" width="8.6640625" style="60" customWidth="1"/>
    <col min="14860" max="14860" width="10" style="60" customWidth="1"/>
    <col min="14861" max="14865" width="8.33203125" style="60" customWidth="1"/>
    <col min="14866" max="15104" width="9.1640625" style="60"/>
    <col min="15105" max="15105" width="4.33203125" style="60" customWidth="1"/>
    <col min="15106" max="15106" width="40.5" style="60" customWidth="1"/>
    <col min="15107" max="15107" width="7.6640625" style="60" customWidth="1"/>
    <col min="15108" max="15110" width="8.6640625" style="60" customWidth="1"/>
    <col min="15111" max="15111" width="9" style="60" customWidth="1"/>
    <col min="15112" max="15115" width="8.6640625" style="60" customWidth="1"/>
    <col min="15116" max="15116" width="10" style="60" customWidth="1"/>
    <col min="15117" max="15121" width="8.33203125" style="60" customWidth="1"/>
    <col min="15122" max="15360" width="9.1640625" style="60"/>
    <col min="15361" max="15361" width="4.33203125" style="60" customWidth="1"/>
    <col min="15362" max="15362" width="40.5" style="60" customWidth="1"/>
    <col min="15363" max="15363" width="7.6640625" style="60" customWidth="1"/>
    <col min="15364" max="15366" width="8.6640625" style="60" customWidth="1"/>
    <col min="15367" max="15367" width="9" style="60" customWidth="1"/>
    <col min="15368" max="15371" width="8.6640625" style="60" customWidth="1"/>
    <col min="15372" max="15372" width="10" style="60" customWidth="1"/>
    <col min="15373" max="15377" width="8.33203125" style="60" customWidth="1"/>
    <col min="15378" max="15616" width="9.1640625" style="60"/>
    <col min="15617" max="15617" width="4.33203125" style="60" customWidth="1"/>
    <col min="15618" max="15618" width="40.5" style="60" customWidth="1"/>
    <col min="15619" max="15619" width="7.6640625" style="60" customWidth="1"/>
    <col min="15620" max="15622" width="8.6640625" style="60" customWidth="1"/>
    <col min="15623" max="15623" width="9" style="60" customWidth="1"/>
    <col min="15624" max="15627" width="8.6640625" style="60" customWidth="1"/>
    <col min="15628" max="15628" width="10" style="60" customWidth="1"/>
    <col min="15629" max="15633" width="8.33203125" style="60" customWidth="1"/>
    <col min="15634" max="15872" width="9.1640625" style="60"/>
    <col min="15873" max="15873" width="4.33203125" style="60" customWidth="1"/>
    <col min="15874" max="15874" width="40.5" style="60" customWidth="1"/>
    <col min="15875" max="15875" width="7.6640625" style="60" customWidth="1"/>
    <col min="15876" max="15878" width="8.6640625" style="60" customWidth="1"/>
    <col min="15879" max="15879" width="9" style="60" customWidth="1"/>
    <col min="15880" max="15883" width="8.6640625" style="60" customWidth="1"/>
    <col min="15884" max="15884" width="10" style="60" customWidth="1"/>
    <col min="15885" max="15889" width="8.33203125" style="60" customWidth="1"/>
    <col min="15890" max="16128" width="9.1640625" style="60"/>
    <col min="16129" max="16129" width="4.33203125" style="60" customWidth="1"/>
    <col min="16130" max="16130" width="40.5" style="60" customWidth="1"/>
    <col min="16131" max="16131" width="7.6640625" style="60" customWidth="1"/>
    <col min="16132" max="16134" width="8.6640625" style="60" customWidth="1"/>
    <col min="16135" max="16135" width="9" style="60" customWidth="1"/>
    <col min="16136" max="16139" width="8.6640625" style="60" customWidth="1"/>
    <col min="16140" max="16140" width="10" style="60" customWidth="1"/>
    <col min="16141" max="16145" width="8.33203125" style="60" customWidth="1"/>
    <col min="16146" max="16384" width="9.1640625" style="60"/>
  </cols>
  <sheetData>
    <row r="1" spans="1:12" s="2" customFormat="1">
      <c r="A1" s="60"/>
      <c r="B1" s="60"/>
      <c r="C1" s="60"/>
      <c r="D1" s="60"/>
      <c r="E1" s="60"/>
      <c r="F1" s="60"/>
      <c r="G1" s="61"/>
      <c r="H1" s="61"/>
      <c r="I1" s="61"/>
      <c r="J1" s="61"/>
      <c r="K1" s="61"/>
      <c r="L1" s="61"/>
    </row>
    <row r="2" spans="1:12" s="2" customFormat="1">
      <c r="A2" s="60"/>
      <c r="B2" s="60"/>
      <c r="C2" s="60"/>
      <c r="D2" s="60"/>
      <c r="E2" s="60"/>
      <c r="F2" s="60"/>
      <c r="G2" s="61"/>
      <c r="H2" s="61"/>
      <c r="I2" s="61"/>
      <c r="J2" s="61"/>
      <c r="K2" s="61"/>
      <c r="L2" s="61"/>
    </row>
    <row r="3" spans="1:12" s="2" customFormat="1">
      <c r="A3" s="60"/>
      <c r="B3" s="60"/>
      <c r="C3" s="60"/>
      <c r="D3" s="60"/>
      <c r="E3" s="60"/>
      <c r="F3" s="60"/>
      <c r="G3" s="61"/>
      <c r="H3" s="61"/>
      <c r="I3" s="61"/>
      <c r="J3" s="61"/>
      <c r="K3" s="61"/>
      <c r="L3" s="61"/>
    </row>
    <row r="4" spans="1:12" s="2" customFormat="1">
      <c r="A4" s="60"/>
      <c r="B4" s="60"/>
      <c r="C4" s="60"/>
      <c r="D4" s="60"/>
      <c r="E4" s="60"/>
      <c r="F4" s="60"/>
      <c r="G4" s="61"/>
      <c r="H4" s="61"/>
      <c r="I4" s="61"/>
      <c r="J4" s="61"/>
      <c r="K4" s="61"/>
      <c r="L4" s="61"/>
    </row>
    <row r="5" spans="1:12" s="2" customFormat="1">
      <c r="A5" s="60"/>
      <c r="B5" s="60"/>
      <c r="C5" s="60"/>
      <c r="D5" s="60"/>
      <c r="E5" s="60"/>
      <c r="F5" s="60"/>
      <c r="G5" s="61"/>
      <c r="H5" s="61"/>
      <c r="I5" s="61"/>
      <c r="J5" s="61"/>
      <c r="K5" s="61"/>
      <c r="L5" s="61"/>
    </row>
    <row r="6" spans="1:12" s="2" customFormat="1">
      <c r="A6" s="60"/>
      <c r="B6" s="60"/>
      <c r="C6" s="60"/>
      <c r="D6" s="60"/>
      <c r="E6" s="60"/>
      <c r="F6" s="60"/>
      <c r="G6" s="61"/>
      <c r="H6" s="61"/>
      <c r="I6" s="61"/>
      <c r="J6" s="62"/>
      <c r="K6" s="61"/>
      <c r="L6" s="61"/>
    </row>
    <row r="7" spans="1:12" s="2" customFormat="1" ht="13">
      <c r="A7" s="63"/>
      <c r="B7" s="63"/>
      <c r="C7" s="63"/>
      <c r="D7" s="64"/>
      <c r="E7" s="65"/>
      <c r="F7" s="65"/>
      <c r="G7" s="65"/>
      <c r="H7" s="65"/>
      <c r="I7" s="65"/>
      <c r="J7" s="65"/>
      <c r="K7" s="65"/>
      <c r="L7" s="66"/>
    </row>
    <row r="8" spans="1:12" s="2" customFormat="1" ht="16">
      <c r="A8" s="157" t="s">
        <v>60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</row>
    <row r="9" spans="1:12" s="2" customFormat="1" ht="6" customHeight="1">
      <c r="A9" s="67"/>
      <c r="B9" s="67"/>
      <c r="C9" s="67"/>
      <c r="D9" s="68"/>
      <c r="E9" s="67"/>
      <c r="F9" s="67"/>
      <c r="G9" s="67"/>
      <c r="H9" s="67"/>
      <c r="I9" s="67"/>
      <c r="J9" s="67"/>
      <c r="K9" s="67"/>
      <c r="L9" s="69"/>
    </row>
    <row r="10" spans="1:12" s="2" customFormat="1" ht="6" customHeight="1">
      <c r="A10" s="67"/>
      <c r="B10" s="67"/>
      <c r="C10" s="67"/>
      <c r="D10" s="68"/>
      <c r="E10" s="67"/>
      <c r="F10" s="67"/>
      <c r="G10" s="67"/>
      <c r="H10" s="67"/>
      <c r="I10" s="67"/>
      <c r="J10" s="67"/>
      <c r="K10" s="67"/>
      <c r="L10" s="69"/>
    </row>
    <row r="11" spans="1:12" s="74" customFormat="1" ht="12">
      <c r="A11" s="70" t="s">
        <v>61</v>
      </c>
      <c r="B11" s="71"/>
      <c r="C11" s="71"/>
      <c r="D11" s="72"/>
      <c r="E11" s="71"/>
      <c r="F11" s="71"/>
      <c r="G11" s="71"/>
      <c r="H11" s="71"/>
      <c r="I11" s="71"/>
      <c r="J11" s="71"/>
      <c r="K11" s="71"/>
      <c r="L11" s="73"/>
    </row>
    <row r="12" spans="1:12" s="79" customFormat="1" ht="12">
      <c r="A12" s="70" t="s">
        <v>62</v>
      </c>
      <c r="B12" s="75"/>
      <c r="C12" s="76"/>
      <c r="D12" s="77"/>
      <c r="E12" s="76"/>
      <c r="F12" s="76"/>
      <c r="G12" s="76"/>
      <c r="H12" s="76"/>
      <c r="I12" s="76"/>
      <c r="J12" s="76"/>
      <c r="K12" s="76"/>
      <c r="L12" s="78"/>
    </row>
    <row r="13" spans="1:12" s="79" customFormat="1" ht="12">
      <c r="A13" s="70" t="s">
        <v>63</v>
      </c>
      <c r="B13" s="75"/>
      <c r="C13" s="76"/>
      <c r="D13" s="77"/>
      <c r="E13" s="76"/>
      <c r="F13" s="76"/>
      <c r="G13" s="76"/>
      <c r="H13" s="76"/>
      <c r="I13" s="76"/>
      <c r="J13" s="76"/>
      <c r="K13" s="76"/>
      <c r="L13" s="78"/>
    </row>
    <row r="14" spans="1:12" s="79" customFormat="1" ht="12">
      <c r="A14" s="158" t="s">
        <v>64</v>
      </c>
      <c r="B14" s="158"/>
      <c r="C14" s="76"/>
      <c r="D14" s="80"/>
      <c r="E14" s="81"/>
      <c r="F14" s="76"/>
      <c r="G14" s="76"/>
      <c r="H14" s="81"/>
      <c r="I14" s="76"/>
      <c r="J14" s="76"/>
      <c r="K14" s="76"/>
      <c r="L14" s="82"/>
    </row>
    <row r="15" spans="1:12" s="88" customFormat="1" ht="5.25" customHeight="1">
      <c r="A15" s="83"/>
      <c r="B15" s="83"/>
      <c r="C15" s="84"/>
      <c r="D15" s="85"/>
      <c r="E15" s="84"/>
      <c r="F15" s="84"/>
      <c r="G15" s="65"/>
      <c r="H15" s="159"/>
      <c r="I15" s="159"/>
      <c r="J15" s="159"/>
      <c r="K15" s="86"/>
      <c r="L15" s="87"/>
    </row>
    <row r="16" spans="1:12" s="88" customFormat="1" ht="13.25" customHeight="1">
      <c r="A16" s="83"/>
      <c r="B16" s="83"/>
      <c r="C16" s="84"/>
      <c r="D16" s="85"/>
      <c r="E16" s="84"/>
      <c r="F16" s="84"/>
      <c r="G16" s="65"/>
      <c r="H16" s="89"/>
      <c r="I16" s="89"/>
      <c r="J16" s="89"/>
      <c r="K16" s="86"/>
      <c r="L16" s="87"/>
    </row>
    <row r="17" spans="1:12" s="88" customFormat="1" ht="12" customHeight="1">
      <c r="A17" s="160" t="s">
        <v>65</v>
      </c>
      <c r="B17" s="161" t="s">
        <v>66</v>
      </c>
      <c r="C17" s="161" t="s">
        <v>67</v>
      </c>
      <c r="D17" s="162" t="s">
        <v>68</v>
      </c>
      <c r="E17" s="163" t="s">
        <v>10</v>
      </c>
      <c r="F17" s="163"/>
      <c r="G17" s="163"/>
      <c r="H17" s="164"/>
      <c r="I17" s="163" t="s">
        <v>11</v>
      </c>
      <c r="J17" s="163"/>
      <c r="K17" s="163"/>
      <c r="L17" s="164"/>
    </row>
    <row r="18" spans="1:12" s="88" customFormat="1" ht="24">
      <c r="A18" s="160"/>
      <c r="B18" s="161"/>
      <c r="C18" s="161"/>
      <c r="D18" s="162"/>
      <c r="E18" s="25" t="s">
        <v>69</v>
      </c>
      <c r="F18" s="24" t="s">
        <v>70</v>
      </c>
      <c r="G18" s="24" t="s">
        <v>71</v>
      </c>
      <c r="H18" s="24" t="s">
        <v>72</v>
      </c>
      <c r="I18" s="24" t="s">
        <v>69</v>
      </c>
      <c r="J18" s="24" t="s">
        <v>70</v>
      </c>
      <c r="K18" s="24" t="s">
        <v>71</v>
      </c>
      <c r="L18" s="90" t="s">
        <v>73</v>
      </c>
    </row>
    <row r="19" spans="1:12" s="88" customFormat="1" ht="10.5" customHeight="1">
      <c r="A19" s="91">
        <v>1</v>
      </c>
      <c r="B19" s="91">
        <v>2</v>
      </c>
      <c r="C19" s="91">
        <v>3</v>
      </c>
      <c r="D19" s="92">
        <v>4</v>
      </c>
      <c r="E19" s="91">
        <v>5</v>
      </c>
      <c r="F19" s="91">
        <v>6</v>
      </c>
      <c r="G19" s="91">
        <v>7</v>
      </c>
      <c r="H19" s="91">
        <v>8</v>
      </c>
      <c r="I19" s="91">
        <v>9</v>
      </c>
      <c r="J19" s="91">
        <v>10</v>
      </c>
      <c r="K19" s="91">
        <v>11</v>
      </c>
      <c r="L19" s="93">
        <v>12</v>
      </c>
    </row>
    <row r="20" spans="1:12" s="88" customFormat="1">
      <c r="A20" s="60"/>
      <c r="B20" s="94" t="s">
        <v>74</v>
      </c>
      <c r="C20" s="60"/>
      <c r="D20" s="95"/>
      <c r="E20" s="60"/>
      <c r="F20" s="60"/>
      <c r="G20" s="60"/>
      <c r="H20" s="60"/>
      <c r="I20" s="60"/>
      <c r="J20" s="60"/>
      <c r="K20" s="60"/>
      <c r="L20" s="96"/>
    </row>
    <row r="21" spans="1:12" s="88" customFormat="1" ht="36">
      <c r="A21" s="97">
        <v>1</v>
      </c>
      <c r="B21" s="98" t="s">
        <v>75</v>
      </c>
      <c r="C21" s="99" t="s">
        <v>18</v>
      </c>
      <c r="D21" s="100">
        <v>1</v>
      </c>
      <c r="E21" s="101">
        <v>75</v>
      </c>
      <c r="F21" s="101">
        <v>175</v>
      </c>
      <c r="G21" s="101">
        <f>ROUNDUP(E21*0.05,2)</f>
        <v>3.75</v>
      </c>
      <c r="H21" s="101">
        <f>SUM(E21:G21)</f>
        <v>253.75</v>
      </c>
      <c r="I21" s="101">
        <f>E21*D21</f>
        <v>75</v>
      </c>
      <c r="J21" s="101">
        <f>F21*D21</f>
        <v>175</v>
      </c>
      <c r="K21" s="101">
        <f>G21*D21</f>
        <v>3.75</v>
      </c>
      <c r="L21" s="102">
        <f>SUM(I21:K21)</f>
        <v>253.75</v>
      </c>
    </row>
    <row r="22" spans="1:12" s="88" customFormat="1" ht="13">
      <c r="A22" s="97">
        <v>3</v>
      </c>
      <c r="B22" s="98" t="s">
        <v>76</v>
      </c>
      <c r="C22" s="99" t="s">
        <v>18</v>
      </c>
      <c r="D22" s="100">
        <v>2</v>
      </c>
      <c r="E22" s="101">
        <v>25</v>
      </c>
      <c r="F22" s="101"/>
      <c r="G22" s="101">
        <f t="shared" ref="G22:G44" si="0">ROUNDUP(E22*0.05,2)</f>
        <v>1.25</v>
      </c>
      <c r="H22" s="101">
        <f t="shared" ref="H22:H44" si="1">SUM(E22:G22)</f>
        <v>26.25</v>
      </c>
      <c r="I22" s="101">
        <f t="shared" ref="I22:I44" si="2">E22*D22</f>
        <v>50</v>
      </c>
      <c r="J22" s="101">
        <f t="shared" ref="J22:J44" si="3">F22*D22</f>
        <v>0</v>
      </c>
      <c r="K22" s="101">
        <f t="shared" ref="K22:K44" si="4">G22*D22</f>
        <v>2.5</v>
      </c>
      <c r="L22" s="102">
        <f t="shared" ref="L22:L44" si="5">SUM(I22:K22)</f>
        <v>52.5</v>
      </c>
    </row>
    <row r="23" spans="1:12" s="88" customFormat="1" ht="24">
      <c r="A23" s="97">
        <v>4</v>
      </c>
      <c r="B23" s="98" t="s">
        <v>77</v>
      </c>
      <c r="C23" s="99" t="s">
        <v>18</v>
      </c>
      <c r="D23" s="100">
        <v>2</v>
      </c>
      <c r="E23" s="101">
        <v>75</v>
      </c>
      <c r="F23" s="101"/>
      <c r="G23" s="101">
        <f t="shared" si="0"/>
        <v>3.75</v>
      </c>
      <c r="H23" s="101">
        <f t="shared" si="1"/>
        <v>78.75</v>
      </c>
      <c r="I23" s="101">
        <f t="shared" si="2"/>
        <v>150</v>
      </c>
      <c r="J23" s="101">
        <f t="shared" si="3"/>
        <v>0</v>
      </c>
      <c r="K23" s="101">
        <f t="shared" si="4"/>
        <v>7.5</v>
      </c>
      <c r="L23" s="102">
        <f t="shared" si="5"/>
        <v>157.5</v>
      </c>
    </row>
    <row r="24" spans="1:12" s="88" customFormat="1" ht="24">
      <c r="A24" s="97">
        <v>5</v>
      </c>
      <c r="B24" s="98" t="s">
        <v>78</v>
      </c>
      <c r="C24" s="99" t="s">
        <v>26</v>
      </c>
      <c r="D24" s="100">
        <v>60</v>
      </c>
      <c r="E24" s="101">
        <v>7.5</v>
      </c>
      <c r="F24" s="101"/>
      <c r="G24" s="101">
        <f t="shared" si="0"/>
        <v>0.38</v>
      </c>
      <c r="H24" s="101">
        <f t="shared" si="1"/>
        <v>7.88</v>
      </c>
      <c r="I24" s="101">
        <f t="shared" si="2"/>
        <v>450</v>
      </c>
      <c r="J24" s="101">
        <f t="shared" si="3"/>
        <v>0</v>
      </c>
      <c r="K24" s="101">
        <f t="shared" si="4"/>
        <v>22.8</v>
      </c>
      <c r="L24" s="102">
        <f t="shared" si="5"/>
        <v>472.8</v>
      </c>
    </row>
    <row r="25" spans="1:12" s="88" customFormat="1" ht="26.25" customHeight="1">
      <c r="A25" s="97">
        <v>6</v>
      </c>
      <c r="B25" s="103" t="s">
        <v>79</v>
      </c>
      <c r="C25" s="104" t="s">
        <v>26</v>
      </c>
      <c r="D25" s="100">
        <v>60</v>
      </c>
      <c r="E25" s="101">
        <v>12.5</v>
      </c>
      <c r="F25" s="105">
        <v>2.5</v>
      </c>
      <c r="G25" s="101">
        <f t="shared" si="0"/>
        <v>0.63</v>
      </c>
      <c r="H25" s="101">
        <f t="shared" si="1"/>
        <v>15.63</v>
      </c>
      <c r="I25" s="101">
        <f t="shared" si="2"/>
        <v>750</v>
      </c>
      <c r="J25" s="101">
        <f t="shared" si="3"/>
        <v>150</v>
      </c>
      <c r="K25" s="101">
        <f t="shared" si="4"/>
        <v>37.799999999999997</v>
      </c>
      <c r="L25" s="102">
        <f t="shared" si="5"/>
        <v>937.8</v>
      </c>
    </row>
    <row r="26" spans="1:12" s="88" customFormat="1" ht="13">
      <c r="A26" s="97"/>
      <c r="B26" s="106" t="s">
        <v>80</v>
      </c>
      <c r="C26" s="104" t="s">
        <v>26</v>
      </c>
      <c r="D26" s="100">
        <v>60</v>
      </c>
      <c r="E26" s="101"/>
      <c r="F26" s="105">
        <v>7.75</v>
      </c>
      <c r="G26" s="101">
        <f t="shared" si="0"/>
        <v>0</v>
      </c>
      <c r="H26" s="101">
        <f t="shared" si="1"/>
        <v>7.75</v>
      </c>
      <c r="I26" s="101">
        <f t="shared" si="2"/>
        <v>0</v>
      </c>
      <c r="J26" s="101">
        <f t="shared" si="3"/>
        <v>465</v>
      </c>
      <c r="K26" s="101">
        <f t="shared" si="4"/>
        <v>0</v>
      </c>
      <c r="L26" s="102">
        <f t="shared" si="5"/>
        <v>465</v>
      </c>
    </row>
    <row r="27" spans="1:12" s="88" customFormat="1" ht="13">
      <c r="A27" s="97"/>
      <c r="B27" s="106" t="s">
        <v>81</v>
      </c>
      <c r="C27" s="104" t="s">
        <v>18</v>
      </c>
      <c r="D27" s="100">
        <v>60</v>
      </c>
      <c r="E27" s="101">
        <v>0</v>
      </c>
      <c r="F27" s="105">
        <v>5</v>
      </c>
      <c r="G27" s="101">
        <f t="shared" si="0"/>
        <v>0</v>
      </c>
      <c r="H27" s="101">
        <f t="shared" si="1"/>
        <v>5</v>
      </c>
      <c r="I27" s="101">
        <f t="shared" si="2"/>
        <v>0</v>
      </c>
      <c r="J27" s="101">
        <f t="shared" si="3"/>
        <v>300</v>
      </c>
      <c r="K27" s="101">
        <f t="shared" si="4"/>
        <v>0</v>
      </c>
      <c r="L27" s="102">
        <f t="shared" si="5"/>
        <v>300</v>
      </c>
    </row>
    <row r="28" spans="1:12" s="88" customFormat="1" ht="14.25" customHeight="1">
      <c r="A28" s="97">
        <v>7</v>
      </c>
      <c r="B28" s="103" t="s">
        <v>82</v>
      </c>
      <c r="C28" s="104" t="s">
        <v>18</v>
      </c>
      <c r="D28" s="100">
        <v>1</v>
      </c>
      <c r="E28" s="101">
        <v>150</v>
      </c>
      <c r="F28" s="107">
        <v>10</v>
      </c>
      <c r="G28" s="101">
        <f t="shared" si="0"/>
        <v>7.5</v>
      </c>
      <c r="H28" s="101">
        <f t="shared" si="1"/>
        <v>167.5</v>
      </c>
      <c r="I28" s="101">
        <f t="shared" si="2"/>
        <v>150</v>
      </c>
      <c r="J28" s="101">
        <f t="shared" si="3"/>
        <v>10</v>
      </c>
      <c r="K28" s="101">
        <f t="shared" si="4"/>
        <v>7.5</v>
      </c>
      <c r="L28" s="102">
        <f t="shared" si="5"/>
        <v>167.5</v>
      </c>
    </row>
    <row r="29" spans="1:12" s="88" customFormat="1" ht="14.25" customHeight="1">
      <c r="A29" s="97"/>
      <c r="B29" s="106" t="s">
        <v>83</v>
      </c>
      <c r="C29" s="104" t="s">
        <v>84</v>
      </c>
      <c r="D29" s="100">
        <v>1</v>
      </c>
      <c r="E29" s="101"/>
      <c r="F29" s="107">
        <v>350</v>
      </c>
      <c r="G29" s="101">
        <f t="shared" si="0"/>
        <v>0</v>
      </c>
      <c r="H29" s="101">
        <f t="shared" si="1"/>
        <v>350</v>
      </c>
      <c r="I29" s="101">
        <f t="shared" si="2"/>
        <v>0</v>
      </c>
      <c r="J29" s="101">
        <f t="shared" si="3"/>
        <v>350</v>
      </c>
      <c r="K29" s="101">
        <f t="shared" si="4"/>
        <v>0</v>
      </c>
      <c r="L29" s="102">
        <f t="shared" si="5"/>
        <v>350</v>
      </c>
    </row>
    <row r="30" spans="1:12" s="88" customFormat="1" ht="36">
      <c r="A30" s="97">
        <v>8</v>
      </c>
      <c r="B30" s="103" t="s">
        <v>85</v>
      </c>
      <c r="C30" s="104" t="s">
        <v>18</v>
      </c>
      <c r="D30" s="100">
        <v>2</v>
      </c>
      <c r="E30" s="101">
        <v>100</v>
      </c>
      <c r="F30" s="107">
        <v>20</v>
      </c>
      <c r="G30" s="101">
        <f t="shared" si="0"/>
        <v>5</v>
      </c>
      <c r="H30" s="101">
        <f t="shared" si="1"/>
        <v>125</v>
      </c>
      <c r="I30" s="101">
        <f t="shared" si="2"/>
        <v>200</v>
      </c>
      <c r="J30" s="101">
        <f t="shared" si="3"/>
        <v>40</v>
      </c>
      <c r="K30" s="101">
        <f t="shared" si="4"/>
        <v>10</v>
      </c>
      <c r="L30" s="102">
        <f t="shared" si="5"/>
        <v>250</v>
      </c>
    </row>
    <row r="31" spans="1:12" ht="24">
      <c r="A31" s="97">
        <v>9</v>
      </c>
      <c r="B31" s="98" t="s">
        <v>86</v>
      </c>
      <c r="C31" s="104" t="s">
        <v>18</v>
      </c>
      <c r="D31" s="100">
        <v>2</v>
      </c>
      <c r="E31" s="101">
        <v>50</v>
      </c>
      <c r="F31" s="101"/>
      <c r="G31" s="101">
        <f t="shared" si="0"/>
        <v>2.5</v>
      </c>
      <c r="H31" s="101">
        <f t="shared" si="1"/>
        <v>52.5</v>
      </c>
      <c r="I31" s="101">
        <f t="shared" si="2"/>
        <v>100</v>
      </c>
      <c r="J31" s="101">
        <f t="shared" si="3"/>
        <v>0</v>
      </c>
      <c r="K31" s="101">
        <f t="shared" si="4"/>
        <v>5</v>
      </c>
      <c r="L31" s="102">
        <f t="shared" si="5"/>
        <v>105</v>
      </c>
    </row>
    <row r="32" spans="1:12">
      <c r="A32" s="97"/>
      <c r="B32" s="108" t="s">
        <v>87</v>
      </c>
      <c r="C32" s="104" t="s">
        <v>18</v>
      </c>
      <c r="D32" s="100">
        <v>2</v>
      </c>
      <c r="E32" s="101"/>
      <c r="F32" s="101">
        <v>75</v>
      </c>
      <c r="G32" s="101">
        <f t="shared" si="0"/>
        <v>0</v>
      </c>
      <c r="H32" s="101">
        <f t="shared" si="1"/>
        <v>75</v>
      </c>
      <c r="I32" s="101">
        <f t="shared" si="2"/>
        <v>0</v>
      </c>
      <c r="J32" s="101">
        <f t="shared" si="3"/>
        <v>150</v>
      </c>
      <c r="K32" s="101">
        <f t="shared" si="4"/>
        <v>0</v>
      </c>
      <c r="L32" s="102">
        <f t="shared" si="5"/>
        <v>150</v>
      </c>
    </row>
    <row r="33" spans="1:12">
      <c r="A33" s="97"/>
      <c r="B33" s="108" t="s">
        <v>88</v>
      </c>
      <c r="C33" s="104" t="s">
        <v>18</v>
      </c>
      <c r="D33" s="100">
        <v>2</v>
      </c>
      <c r="E33" s="101"/>
      <c r="F33" s="101">
        <v>5</v>
      </c>
      <c r="G33" s="101">
        <f t="shared" si="0"/>
        <v>0</v>
      </c>
      <c r="H33" s="101">
        <f t="shared" si="1"/>
        <v>5</v>
      </c>
      <c r="I33" s="101">
        <f t="shared" si="2"/>
        <v>0</v>
      </c>
      <c r="J33" s="101">
        <f t="shared" si="3"/>
        <v>10</v>
      </c>
      <c r="K33" s="101">
        <f t="shared" si="4"/>
        <v>0</v>
      </c>
      <c r="L33" s="102">
        <f t="shared" si="5"/>
        <v>10</v>
      </c>
    </row>
    <row r="34" spans="1:12" ht="24">
      <c r="A34" s="97">
        <v>10</v>
      </c>
      <c r="B34" s="98" t="s">
        <v>89</v>
      </c>
      <c r="C34" s="104" t="s">
        <v>90</v>
      </c>
      <c r="D34" s="100">
        <v>2</v>
      </c>
      <c r="E34" s="101">
        <v>45</v>
      </c>
      <c r="F34" s="109">
        <v>0</v>
      </c>
      <c r="G34" s="101">
        <f t="shared" si="0"/>
        <v>2.25</v>
      </c>
      <c r="H34" s="101">
        <f t="shared" si="1"/>
        <v>47.25</v>
      </c>
      <c r="I34" s="101">
        <f t="shared" si="2"/>
        <v>90</v>
      </c>
      <c r="J34" s="101">
        <f t="shared" si="3"/>
        <v>0</v>
      </c>
      <c r="K34" s="101">
        <f t="shared" si="4"/>
        <v>4.5</v>
      </c>
      <c r="L34" s="102">
        <f t="shared" si="5"/>
        <v>94.5</v>
      </c>
    </row>
    <row r="35" spans="1:12">
      <c r="A35" s="97"/>
      <c r="B35" s="108" t="s">
        <v>91</v>
      </c>
      <c r="C35" s="104" t="s">
        <v>92</v>
      </c>
      <c r="D35" s="100">
        <v>5</v>
      </c>
      <c r="E35" s="101">
        <v>0</v>
      </c>
      <c r="F35" s="109">
        <v>4.25</v>
      </c>
      <c r="G35" s="101">
        <f t="shared" si="0"/>
        <v>0</v>
      </c>
      <c r="H35" s="101">
        <f t="shared" si="1"/>
        <v>4.25</v>
      </c>
      <c r="I35" s="101">
        <f t="shared" si="2"/>
        <v>0</v>
      </c>
      <c r="J35" s="101">
        <f t="shared" si="3"/>
        <v>21.25</v>
      </c>
      <c r="K35" s="101">
        <f t="shared" si="4"/>
        <v>0</v>
      </c>
      <c r="L35" s="102">
        <f t="shared" si="5"/>
        <v>21.25</v>
      </c>
    </row>
    <row r="36" spans="1:12">
      <c r="A36" s="97"/>
      <c r="B36" s="108" t="s">
        <v>93</v>
      </c>
      <c r="C36" s="104" t="s">
        <v>92</v>
      </c>
      <c r="D36" s="100">
        <v>5</v>
      </c>
      <c r="E36" s="101">
        <v>0</v>
      </c>
      <c r="F36" s="109">
        <v>4.75</v>
      </c>
      <c r="G36" s="101">
        <f t="shared" si="0"/>
        <v>0</v>
      </c>
      <c r="H36" s="101">
        <f t="shared" si="1"/>
        <v>4.75</v>
      </c>
      <c r="I36" s="101">
        <f t="shared" si="2"/>
        <v>0</v>
      </c>
      <c r="J36" s="101">
        <f t="shared" si="3"/>
        <v>23.75</v>
      </c>
      <c r="K36" s="101">
        <f t="shared" si="4"/>
        <v>0</v>
      </c>
      <c r="L36" s="102">
        <f t="shared" si="5"/>
        <v>23.75</v>
      </c>
    </row>
    <row r="37" spans="1:12" ht="24">
      <c r="A37" s="97"/>
      <c r="B37" s="108" t="s">
        <v>94</v>
      </c>
      <c r="C37" s="99" t="s">
        <v>95</v>
      </c>
      <c r="D37" s="100">
        <v>1</v>
      </c>
      <c r="E37" s="101">
        <v>0</v>
      </c>
      <c r="F37" s="101">
        <v>10</v>
      </c>
      <c r="G37" s="101">
        <f t="shared" si="0"/>
        <v>0</v>
      </c>
      <c r="H37" s="101">
        <f t="shared" si="1"/>
        <v>10</v>
      </c>
      <c r="I37" s="101">
        <f t="shared" si="2"/>
        <v>0</v>
      </c>
      <c r="J37" s="101">
        <f t="shared" si="3"/>
        <v>10</v>
      </c>
      <c r="K37" s="101">
        <f t="shared" si="4"/>
        <v>0</v>
      </c>
      <c r="L37" s="102">
        <f t="shared" si="5"/>
        <v>10</v>
      </c>
    </row>
    <row r="38" spans="1:12">
      <c r="A38" s="97">
        <v>11</v>
      </c>
      <c r="B38" s="98" t="s">
        <v>96</v>
      </c>
      <c r="C38" s="104" t="s">
        <v>18</v>
      </c>
      <c r="D38" s="100">
        <v>1</v>
      </c>
      <c r="E38" s="101">
        <v>75</v>
      </c>
      <c r="F38" s="101">
        <v>25</v>
      </c>
      <c r="G38" s="101">
        <f t="shared" si="0"/>
        <v>3.75</v>
      </c>
      <c r="H38" s="101">
        <f t="shared" si="1"/>
        <v>103.75</v>
      </c>
      <c r="I38" s="101">
        <f t="shared" si="2"/>
        <v>75</v>
      </c>
      <c r="J38" s="101">
        <f t="shared" si="3"/>
        <v>25</v>
      </c>
      <c r="K38" s="101">
        <f t="shared" si="4"/>
        <v>3.75</v>
      </c>
      <c r="L38" s="102">
        <f t="shared" si="5"/>
        <v>103.75</v>
      </c>
    </row>
    <row r="39" spans="1:12">
      <c r="A39" s="97">
        <v>12</v>
      </c>
      <c r="B39" s="98" t="s">
        <v>97</v>
      </c>
      <c r="C39" s="99" t="s">
        <v>18</v>
      </c>
      <c r="D39" s="100">
        <v>1</v>
      </c>
      <c r="E39" s="101">
        <v>25</v>
      </c>
      <c r="F39" s="101">
        <v>5</v>
      </c>
      <c r="G39" s="101">
        <f t="shared" si="0"/>
        <v>1.25</v>
      </c>
      <c r="H39" s="101">
        <f t="shared" si="1"/>
        <v>31.25</v>
      </c>
      <c r="I39" s="101">
        <f t="shared" si="2"/>
        <v>25</v>
      </c>
      <c r="J39" s="101">
        <f t="shared" si="3"/>
        <v>5</v>
      </c>
      <c r="K39" s="101">
        <f t="shared" si="4"/>
        <v>1.25</v>
      </c>
      <c r="L39" s="102">
        <f t="shared" si="5"/>
        <v>31.25</v>
      </c>
    </row>
    <row r="40" spans="1:12">
      <c r="B40" s="94" t="s">
        <v>98</v>
      </c>
      <c r="E40" s="60"/>
      <c r="F40" s="60"/>
      <c r="G40" s="110"/>
      <c r="H40" s="110"/>
      <c r="I40" s="110"/>
      <c r="J40" s="110"/>
      <c r="K40" s="110"/>
      <c r="L40" s="111"/>
    </row>
    <row r="41" spans="1:12">
      <c r="A41" s="97">
        <v>13</v>
      </c>
      <c r="B41" s="98" t="s">
        <v>99</v>
      </c>
      <c r="C41" s="99" t="s">
        <v>18</v>
      </c>
      <c r="D41" s="100">
        <v>1</v>
      </c>
      <c r="E41" s="101">
        <v>75</v>
      </c>
      <c r="F41" s="101">
        <v>5</v>
      </c>
      <c r="G41" s="101">
        <f t="shared" si="0"/>
        <v>3.75</v>
      </c>
      <c r="H41" s="101">
        <f t="shared" si="1"/>
        <v>83.75</v>
      </c>
      <c r="I41" s="101">
        <f t="shared" si="2"/>
        <v>75</v>
      </c>
      <c r="J41" s="101">
        <f t="shared" si="3"/>
        <v>5</v>
      </c>
      <c r="K41" s="101">
        <f t="shared" si="4"/>
        <v>3.75</v>
      </c>
      <c r="L41" s="102">
        <f t="shared" si="5"/>
        <v>83.75</v>
      </c>
    </row>
    <row r="42" spans="1:12" ht="24">
      <c r="A42" s="97">
        <v>14</v>
      </c>
      <c r="B42" s="98" t="s">
        <v>100</v>
      </c>
      <c r="C42" s="99" t="s">
        <v>92</v>
      </c>
      <c r="D42" s="100">
        <v>5</v>
      </c>
      <c r="E42" s="101">
        <v>10</v>
      </c>
      <c r="F42" s="101"/>
      <c r="G42" s="101">
        <f t="shared" si="0"/>
        <v>0.5</v>
      </c>
      <c r="H42" s="101">
        <f t="shared" si="1"/>
        <v>10.5</v>
      </c>
      <c r="I42" s="101">
        <f t="shared" si="2"/>
        <v>50</v>
      </c>
      <c r="J42" s="101">
        <f t="shared" si="3"/>
        <v>0</v>
      </c>
      <c r="K42" s="101">
        <f t="shared" si="4"/>
        <v>2.5</v>
      </c>
      <c r="L42" s="102">
        <f t="shared" si="5"/>
        <v>52.5</v>
      </c>
    </row>
    <row r="43" spans="1:12">
      <c r="A43" s="97"/>
      <c r="B43" s="108" t="s">
        <v>93</v>
      </c>
      <c r="C43" s="104" t="s">
        <v>92</v>
      </c>
      <c r="D43" s="100">
        <v>5</v>
      </c>
      <c r="E43" s="101">
        <v>0</v>
      </c>
      <c r="F43" s="109">
        <v>5.53</v>
      </c>
      <c r="G43" s="101">
        <f t="shared" si="0"/>
        <v>0</v>
      </c>
      <c r="H43" s="101">
        <f t="shared" si="1"/>
        <v>5.53</v>
      </c>
      <c r="I43" s="101">
        <f t="shared" si="2"/>
        <v>0</v>
      </c>
      <c r="J43" s="101">
        <f t="shared" si="3"/>
        <v>27.650000000000002</v>
      </c>
      <c r="K43" s="101">
        <f t="shared" si="4"/>
        <v>0</v>
      </c>
      <c r="L43" s="102">
        <f t="shared" si="5"/>
        <v>27.650000000000002</v>
      </c>
    </row>
    <row r="44" spans="1:12">
      <c r="A44" s="97"/>
      <c r="B44" s="108" t="s">
        <v>94</v>
      </c>
      <c r="C44" s="104" t="s">
        <v>92</v>
      </c>
      <c r="D44" s="100">
        <v>5</v>
      </c>
      <c r="E44" s="101">
        <v>0</v>
      </c>
      <c r="F44" s="101">
        <v>0.55000000000000004</v>
      </c>
      <c r="G44" s="101">
        <f t="shared" si="0"/>
        <v>0</v>
      </c>
      <c r="H44" s="101">
        <f t="shared" si="1"/>
        <v>0.55000000000000004</v>
      </c>
      <c r="I44" s="101">
        <f t="shared" si="2"/>
        <v>0</v>
      </c>
      <c r="J44" s="101">
        <f t="shared" si="3"/>
        <v>2.75</v>
      </c>
      <c r="K44" s="101">
        <f t="shared" si="4"/>
        <v>0</v>
      </c>
      <c r="L44" s="102">
        <f t="shared" si="5"/>
        <v>2.75</v>
      </c>
    </row>
    <row r="45" spans="1:12" ht="5.25" customHeight="1">
      <c r="A45" s="112"/>
      <c r="B45" s="113"/>
      <c r="C45" s="114"/>
      <c r="D45" s="115"/>
      <c r="E45" s="114"/>
      <c r="F45" s="114"/>
      <c r="G45" s="114"/>
      <c r="H45" s="116"/>
      <c r="I45" s="117"/>
      <c r="J45" s="117"/>
      <c r="K45" s="117"/>
      <c r="L45" s="118"/>
    </row>
    <row r="46" spans="1:12">
      <c r="A46" s="112"/>
      <c r="B46" s="119"/>
      <c r="C46" s="120"/>
      <c r="D46" s="121"/>
      <c r="E46" s="122"/>
      <c r="F46" s="122"/>
      <c r="G46" s="122"/>
      <c r="H46" s="123" t="s">
        <v>101</v>
      </c>
      <c r="I46" s="124">
        <f>SUM(I21:I45)</f>
        <v>2240</v>
      </c>
      <c r="J46" s="124">
        <f>SUM(J21:J45)</f>
        <v>1770.4</v>
      </c>
      <c r="K46" s="124">
        <f>SUM(K21:K45)</f>
        <v>112.6</v>
      </c>
      <c r="L46" s="124">
        <f>SUM(L21:L45)</f>
        <v>4123</v>
      </c>
    </row>
    <row r="47" spans="1:12">
      <c r="A47" s="63"/>
      <c r="B47" s="125"/>
      <c r="C47" s="63"/>
      <c r="D47" s="64"/>
      <c r="E47" s="65"/>
      <c r="F47" s="65"/>
      <c r="G47" s="65"/>
      <c r="H47" s="65"/>
      <c r="I47" s="165" t="s">
        <v>52</v>
      </c>
      <c r="J47" s="165"/>
      <c r="K47" s="166"/>
      <c r="L47" s="126">
        <v>250</v>
      </c>
    </row>
    <row r="48" spans="1:12">
      <c r="A48" s="63"/>
      <c r="B48" s="63"/>
      <c r="C48" s="63"/>
      <c r="D48" s="64"/>
      <c r="E48" s="65"/>
      <c r="F48" s="65"/>
      <c r="G48" s="65"/>
      <c r="H48" s="65"/>
      <c r="I48" s="167" t="s">
        <v>53</v>
      </c>
      <c r="J48" s="167"/>
      <c r="K48" s="168"/>
      <c r="L48" s="127">
        <f>SUM(L46:L47)</f>
        <v>4373</v>
      </c>
    </row>
    <row r="49" spans="1:12" ht="14.5" customHeight="1">
      <c r="A49" s="63"/>
      <c r="B49" s="63"/>
      <c r="C49" s="63"/>
      <c r="D49" s="64"/>
      <c r="E49" s="65"/>
      <c r="F49" s="65"/>
      <c r="G49" s="169" t="s">
        <v>54</v>
      </c>
      <c r="H49" s="169"/>
      <c r="I49" s="169"/>
      <c r="J49" s="169"/>
      <c r="K49" s="128">
        <v>0.2359</v>
      </c>
      <c r="L49" s="129">
        <f>I46*K49</f>
        <v>528.41599999999994</v>
      </c>
    </row>
    <row r="50" spans="1:12" ht="14.5" customHeight="1">
      <c r="A50" s="63"/>
      <c r="B50" s="130"/>
      <c r="C50" s="63"/>
      <c r="D50" s="64"/>
      <c r="E50" s="65"/>
      <c r="F50" s="65"/>
      <c r="G50" s="170" t="s">
        <v>56</v>
      </c>
      <c r="H50" s="170"/>
      <c r="I50" s="170"/>
      <c r="J50" s="170"/>
      <c r="K50" s="131">
        <v>0.18</v>
      </c>
      <c r="L50" s="132">
        <f>L48*K50</f>
        <v>787.14</v>
      </c>
    </row>
    <row r="51" spans="1:12">
      <c r="A51" s="63"/>
      <c r="B51" s="133"/>
      <c r="C51" s="63"/>
      <c r="D51" s="64"/>
      <c r="E51" s="65"/>
      <c r="F51" s="65"/>
      <c r="G51" s="65"/>
      <c r="H51" s="65"/>
      <c r="I51" s="167" t="s">
        <v>58</v>
      </c>
      <c r="J51" s="167"/>
      <c r="K51" s="168"/>
      <c r="L51" s="134">
        <f>SUM(L48:L50)</f>
        <v>5688.5560000000005</v>
      </c>
    </row>
    <row r="52" spans="1:12">
      <c r="B52" s="88" t="s">
        <v>55</v>
      </c>
      <c r="C52" s="135"/>
      <c r="D52" s="136"/>
      <c r="J52" s="60" t="s">
        <v>59</v>
      </c>
      <c r="L52" s="94">
        <f>ROUND(L51*1.21,2)</f>
        <v>6883.15</v>
      </c>
    </row>
    <row r="53" spans="1:12">
      <c r="B53" s="88" t="s">
        <v>57</v>
      </c>
      <c r="C53" s="135"/>
      <c r="D53" s="136"/>
    </row>
    <row r="54" spans="1:12" ht="15" customHeight="1"/>
    <row r="55" spans="1:12" ht="15" customHeight="1"/>
    <row r="56" spans="1:12" ht="15" customHeight="1"/>
  </sheetData>
  <mergeCells count="14">
    <mergeCell ref="I47:K47"/>
    <mergeCell ref="I48:K48"/>
    <mergeCell ref="G49:J49"/>
    <mergeCell ref="G50:J50"/>
    <mergeCell ref="I51:K51"/>
    <mergeCell ref="A8:L8"/>
    <mergeCell ref="A14:B14"/>
    <mergeCell ref="H15:J15"/>
    <mergeCell ref="A17:A18"/>
    <mergeCell ref="B17:B18"/>
    <mergeCell ref="C17:C18"/>
    <mergeCell ref="D17:D18"/>
    <mergeCell ref="E17:H17"/>
    <mergeCell ref="I17:L17"/>
  </mergeCells>
  <pageMargins left="0.65" right="0.43" top="0.3" bottom="0.42" header="0" footer="0"/>
  <pageSetup paperSize="9" fitToHeight="0" orientation="landscape" copies="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5559-B03C-477D-9376-9C53DB80C58E}">
  <sheetPr>
    <tabColor rgb="FF00B050"/>
  </sheetPr>
  <dimension ref="B2:O90"/>
  <sheetViews>
    <sheetView topLeftCell="H46" zoomScale="263" workbookViewId="0">
      <selection activeCell="B14" sqref="B14:M14"/>
    </sheetView>
  </sheetViews>
  <sheetFormatPr baseColWidth="10" defaultColWidth="8.83203125" defaultRowHeight="15"/>
  <cols>
    <col min="2" max="2" width="4.6640625" customWidth="1"/>
    <col min="3" max="3" width="34.5" customWidth="1"/>
    <col min="4" max="13" width="11.83203125" customWidth="1"/>
  </cols>
  <sheetData>
    <row r="2" spans="2:15">
      <c r="H2" s="1"/>
      <c r="I2" s="1"/>
      <c r="J2" s="1"/>
      <c r="K2" s="1"/>
      <c r="L2" s="1"/>
      <c r="M2" s="1"/>
      <c r="N2" s="2"/>
      <c r="O2" s="2"/>
    </row>
    <row r="3" spans="2:15">
      <c r="H3" s="1"/>
      <c r="I3" s="1"/>
      <c r="J3" s="1"/>
      <c r="K3" s="1"/>
      <c r="L3" s="1"/>
      <c r="M3" s="1"/>
      <c r="N3" s="2"/>
      <c r="O3" s="2"/>
    </row>
    <row r="4" spans="2:15">
      <c r="H4" s="1"/>
      <c r="I4" s="1"/>
      <c r="J4" s="1"/>
      <c r="K4" s="1"/>
      <c r="L4" s="1"/>
      <c r="M4" s="1"/>
      <c r="N4" s="2"/>
      <c r="O4" s="2"/>
    </row>
    <row r="5" spans="2:15">
      <c r="H5" s="1"/>
      <c r="I5" s="1"/>
      <c r="J5" s="1"/>
      <c r="K5" s="1"/>
      <c r="L5" s="1"/>
      <c r="M5" s="1"/>
      <c r="N5" s="2"/>
      <c r="O5" s="2"/>
    </row>
    <row r="6" spans="2:15">
      <c r="H6" s="1"/>
      <c r="I6" s="1"/>
      <c r="J6" s="1"/>
      <c r="K6" s="1"/>
      <c r="L6" s="1"/>
      <c r="M6" s="1"/>
      <c r="N6" s="2"/>
      <c r="O6" s="2"/>
    </row>
    <row r="7" spans="2:15">
      <c r="H7" s="1"/>
      <c r="I7" s="1"/>
      <c r="J7" s="1"/>
      <c r="K7" s="3"/>
      <c r="L7" s="1"/>
      <c r="M7" s="1"/>
      <c r="N7" s="2"/>
      <c r="O7" s="2"/>
    </row>
    <row r="8" spans="2:15">
      <c r="B8" s="4"/>
      <c r="C8" s="4"/>
      <c r="D8" s="4"/>
      <c r="E8" s="5"/>
      <c r="F8" s="6"/>
      <c r="G8" s="6"/>
      <c r="H8" s="6"/>
      <c r="I8" s="6"/>
      <c r="J8" s="6"/>
      <c r="K8" s="6"/>
      <c r="L8" s="6"/>
      <c r="M8" s="7"/>
      <c r="N8" s="2"/>
      <c r="O8" s="2"/>
    </row>
    <row r="9" spans="2:15" ht="16">
      <c r="B9" s="171" t="s">
        <v>0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2"/>
      <c r="O9" s="2"/>
    </row>
    <row r="10" spans="2:15">
      <c r="B10" s="8"/>
      <c r="C10" s="8"/>
      <c r="D10" s="8"/>
      <c r="E10" s="9"/>
      <c r="F10" s="8"/>
      <c r="G10" s="8"/>
      <c r="H10" s="8"/>
      <c r="I10" s="8"/>
      <c r="J10" s="8"/>
      <c r="K10" s="8"/>
      <c r="L10" s="8"/>
      <c r="M10" s="10"/>
      <c r="N10" s="2"/>
      <c r="O10" s="2"/>
    </row>
    <row r="11" spans="2:15" ht="16">
      <c r="B11" s="11"/>
      <c r="C11" s="11"/>
      <c r="E11" s="12"/>
      <c r="F11" s="12"/>
      <c r="G11" s="12"/>
      <c r="H11" s="12"/>
      <c r="I11" s="12"/>
    </row>
    <row r="12" spans="2:15">
      <c r="B12" s="13" t="s">
        <v>1</v>
      </c>
      <c r="C12" s="13"/>
      <c r="D12" s="14"/>
      <c r="E12" s="14"/>
      <c r="F12" s="15"/>
      <c r="G12" s="15"/>
      <c r="H12" s="14"/>
      <c r="I12" s="16"/>
      <c r="J12" s="16"/>
      <c r="K12" s="17"/>
      <c r="L12" s="17"/>
      <c r="M12" s="17"/>
      <c r="N12" s="18"/>
      <c r="O12" s="18"/>
    </row>
    <row r="13" spans="2:15">
      <c r="B13" s="13" t="s">
        <v>2</v>
      </c>
      <c r="C13" s="13"/>
      <c r="D13" s="13"/>
      <c r="E13" s="13"/>
      <c r="F13" s="19"/>
      <c r="G13" s="19"/>
      <c r="H13" s="13"/>
      <c r="I13" s="16"/>
      <c r="J13" s="16"/>
      <c r="K13" s="17"/>
      <c r="L13" s="17"/>
      <c r="M13" s="17"/>
      <c r="N13" s="18"/>
      <c r="O13" s="18"/>
    </row>
    <row r="14" spans="2:15">
      <c r="B14" s="172" t="s">
        <v>3</v>
      </c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20"/>
      <c r="O14" s="20"/>
    </row>
    <row r="15" spans="2:15">
      <c r="B15" s="172" t="s">
        <v>4</v>
      </c>
      <c r="C15" s="172"/>
      <c r="D15" s="172"/>
      <c r="E15" s="172"/>
      <c r="F15" s="172"/>
      <c r="G15" s="172"/>
      <c r="H15" s="172"/>
      <c r="I15" s="172"/>
      <c r="J15" s="172"/>
      <c r="K15" s="17"/>
      <c r="L15" s="17"/>
      <c r="M15" s="17"/>
      <c r="N15" s="18"/>
      <c r="O15" s="18"/>
    </row>
    <row r="16" spans="2:1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</row>
    <row r="17" spans="2:15" ht="16">
      <c r="B17" s="173" t="s">
        <v>5</v>
      </c>
      <c r="C17" s="173"/>
      <c r="D17" s="173"/>
      <c r="E17" s="173"/>
      <c r="F17" s="173"/>
      <c r="G17" s="173"/>
      <c r="H17" s="173"/>
      <c r="I17" s="173"/>
      <c r="J17" s="173"/>
      <c r="K17" s="173"/>
      <c r="L17" s="173"/>
      <c r="M17" s="23"/>
      <c r="N17" s="23"/>
      <c r="O17" s="23"/>
    </row>
    <row r="18" spans="2:15" ht="16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  <c r="N18" s="23"/>
      <c r="O18" s="23"/>
    </row>
    <row r="19" spans="2:15">
      <c r="B19" s="174" t="s">
        <v>6</v>
      </c>
      <c r="C19" s="161" t="s">
        <v>7</v>
      </c>
      <c r="D19" s="161" t="s">
        <v>8</v>
      </c>
      <c r="E19" s="161" t="s">
        <v>9</v>
      </c>
      <c r="F19" s="163" t="s">
        <v>10</v>
      </c>
      <c r="G19" s="163"/>
      <c r="H19" s="163"/>
      <c r="I19" s="164"/>
      <c r="J19" s="163" t="s">
        <v>11</v>
      </c>
      <c r="K19" s="163"/>
      <c r="L19" s="163"/>
      <c r="M19" s="164"/>
    </row>
    <row r="20" spans="2:15">
      <c r="B20" s="174"/>
      <c r="C20" s="161"/>
      <c r="D20" s="161"/>
      <c r="E20" s="161"/>
      <c r="F20" s="25" t="s">
        <v>12</v>
      </c>
      <c r="G20" s="24" t="s">
        <v>13</v>
      </c>
      <c r="H20" s="24" t="s">
        <v>14</v>
      </c>
      <c r="I20" s="24" t="s">
        <v>15</v>
      </c>
      <c r="J20" s="24" t="s">
        <v>12</v>
      </c>
      <c r="K20" s="24" t="s">
        <v>13</v>
      </c>
      <c r="L20" s="24" t="s">
        <v>14</v>
      </c>
      <c r="M20" s="24" t="s">
        <v>16</v>
      </c>
    </row>
    <row r="21" spans="2:15">
      <c r="B21" s="26">
        <v>1</v>
      </c>
      <c r="C21" s="26">
        <v>2</v>
      </c>
      <c r="D21" s="26">
        <v>3</v>
      </c>
      <c r="E21" s="26">
        <v>4</v>
      </c>
      <c r="F21" s="26">
        <v>5</v>
      </c>
      <c r="G21" s="26">
        <v>6</v>
      </c>
      <c r="H21" s="26">
        <v>7</v>
      </c>
      <c r="I21" s="26">
        <v>8</v>
      </c>
      <c r="J21" s="26">
        <v>9</v>
      </c>
      <c r="K21" s="26">
        <v>10</v>
      </c>
      <c r="L21" s="26">
        <v>11</v>
      </c>
      <c r="M21" s="26">
        <v>12</v>
      </c>
    </row>
    <row r="22" spans="2:15" ht="26">
      <c r="B22" s="27">
        <v>1</v>
      </c>
      <c r="C22" s="28" t="s">
        <v>17</v>
      </c>
      <c r="D22" s="29" t="s">
        <v>18</v>
      </c>
      <c r="E22" s="29">
        <v>2</v>
      </c>
      <c r="F22" s="30">
        <v>750</v>
      </c>
      <c r="G22" s="31">
        <v>350</v>
      </c>
      <c r="H22" s="32">
        <f t="shared" ref="H22:H49" si="0">ROUNDUP(F22*0.02,2)</f>
        <v>15</v>
      </c>
      <c r="I22" s="32">
        <f>F22+G22+H22</f>
        <v>1115</v>
      </c>
      <c r="J22" s="32">
        <f>F22*E22</f>
        <v>1500</v>
      </c>
      <c r="K22" s="32">
        <f>G22*E22</f>
        <v>700</v>
      </c>
      <c r="L22" s="32">
        <f>H22*E22</f>
        <v>30</v>
      </c>
      <c r="M22" s="33">
        <f t="shared" ref="M22" si="1">SUM(J22:L22)</f>
        <v>2230</v>
      </c>
    </row>
    <row r="23" spans="2:15" ht="39">
      <c r="B23" s="27">
        <v>2</v>
      </c>
      <c r="C23" s="28" t="s">
        <v>19</v>
      </c>
      <c r="D23" s="29" t="s">
        <v>20</v>
      </c>
      <c r="E23" s="29">
        <v>1</v>
      </c>
      <c r="F23" s="30">
        <v>500</v>
      </c>
      <c r="G23" s="31">
        <v>1500</v>
      </c>
      <c r="H23" s="32">
        <f t="shared" si="0"/>
        <v>10</v>
      </c>
      <c r="I23" s="32">
        <f t="shared" ref="I23:I49" si="2">F23+G23+H23</f>
        <v>2010</v>
      </c>
      <c r="J23" s="32">
        <f t="shared" ref="J23:J49" si="3">F23*E23</f>
        <v>500</v>
      </c>
      <c r="K23" s="32">
        <f t="shared" ref="K23:K49" si="4">G23*E23</f>
        <v>1500</v>
      </c>
      <c r="L23" s="32">
        <f t="shared" ref="L23:L49" si="5">H23*E23</f>
        <v>10</v>
      </c>
      <c r="M23" s="33">
        <f t="shared" ref="M23:M49" si="6">SUM(J23:L23)</f>
        <v>2010</v>
      </c>
    </row>
    <row r="24" spans="2:15" ht="26">
      <c r="B24" s="26">
        <v>3</v>
      </c>
      <c r="C24" s="28" t="s">
        <v>21</v>
      </c>
      <c r="D24" s="29" t="s">
        <v>18</v>
      </c>
      <c r="E24" s="29">
        <v>1</v>
      </c>
      <c r="F24" s="30">
        <v>250</v>
      </c>
      <c r="G24" s="30">
        <v>250</v>
      </c>
      <c r="H24" s="32">
        <f t="shared" si="0"/>
        <v>5</v>
      </c>
      <c r="I24" s="32">
        <f t="shared" si="2"/>
        <v>505</v>
      </c>
      <c r="J24" s="32">
        <f t="shared" si="3"/>
        <v>250</v>
      </c>
      <c r="K24" s="32">
        <f t="shared" si="4"/>
        <v>250</v>
      </c>
      <c r="L24" s="32">
        <f t="shared" si="5"/>
        <v>5</v>
      </c>
      <c r="M24" s="33">
        <f t="shared" si="6"/>
        <v>505</v>
      </c>
    </row>
    <row r="25" spans="2:15" ht="26">
      <c r="B25" s="27">
        <v>4</v>
      </c>
      <c r="C25" s="28" t="s">
        <v>22</v>
      </c>
      <c r="D25" s="29" t="s">
        <v>23</v>
      </c>
      <c r="E25" s="29">
        <v>600</v>
      </c>
      <c r="F25" s="30">
        <v>10</v>
      </c>
      <c r="G25" s="30">
        <v>0.1</v>
      </c>
      <c r="H25" s="32">
        <f t="shared" si="0"/>
        <v>0.2</v>
      </c>
      <c r="I25" s="32">
        <f t="shared" si="2"/>
        <v>10.299999999999999</v>
      </c>
      <c r="J25" s="32">
        <f t="shared" si="3"/>
        <v>6000</v>
      </c>
      <c r="K25" s="32">
        <f t="shared" si="4"/>
        <v>60</v>
      </c>
      <c r="L25" s="32">
        <f t="shared" si="5"/>
        <v>120</v>
      </c>
      <c r="M25" s="33">
        <f t="shared" si="6"/>
        <v>6180</v>
      </c>
    </row>
    <row r="26" spans="2:15" ht="26">
      <c r="B26" s="27">
        <v>5</v>
      </c>
      <c r="C26" s="28" t="s">
        <v>24</v>
      </c>
      <c r="D26" s="29" t="s">
        <v>23</v>
      </c>
      <c r="E26" s="29">
        <v>30</v>
      </c>
      <c r="F26" s="30">
        <v>35</v>
      </c>
      <c r="G26" s="31">
        <v>25</v>
      </c>
      <c r="H26" s="32">
        <f t="shared" si="0"/>
        <v>0.7</v>
      </c>
      <c r="I26" s="32">
        <f t="shared" si="2"/>
        <v>60.7</v>
      </c>
      <c r="J26" s="32">
        <f t="shared" si="3"/>
        <v>1050</v>
      </c>
      <c r="K26" s="32">
        <f t="shared" si="4"/>
        <v>750</v>
      </c>
      <c r="L26" s="32">
        <f t="shared" si="5"/>
        <v>21</v>
      </c>
      <c r="M26" s="33">
        <f t="shared" si="6"/>
        <v>1821</v>
      </c>
    </row>
    <row r="27" spans="2:15">
      <c r="B27" s="29">
        <v>6</v>
      </c>
      <c r="C27" s="34" t="s">
        <v>25</v>
      </c>
      <c r="D27" s="29" t="s">
        <v>26</v>
      </c>
      <c r="E27" s="35">
        <v>60</v>
      </c>
      <c r="F27" s="30">
        <v>3</v>
      </c>
      <c r="G27" s="31"/>
      <c r="H27" s="32">
        <f t="shared" si="0"/>
        <v>0.06</v>
      </c>
      <c r="I27" s="32">
        <f t="shared" si="2"/>
        <v>3.06</v>
      </c>
      <c r="J27" s="32">
        <f t="shared" si="3"/>
        <v>180</v>
      </c>
      <c r="K27" s="32">
        <f t="shared" si="4"/>
        <v>0</v>
      </c>
      <c r="L27" s="32">
        <f t="shared" si="5"/>
        <v>3.5999999999999996</v>
      </c>
      <c r="M27" s="33">
        <f t="shared" si="6"/>
        <v>183.6</v>
      </c>
    </row>
    <row r="28" spans="2:15">
      <c r="B28" s="27">
        <v>7</v>
      </c>
      <c r="C28" s="34" t="s">
        <v>27</v>
      </c>
      <c r="D28" s="29" t="s">
        <v>23</v>
      </c>
      <c r="E28" s="29">
        <v>600</v>
      </c>
      <c r="F28" s="30">
        <v>9.5</v>
      </c>
      <c r="G28" s="31">
        <v>4.5</v>
      </c>
      <c r="H28" s="32">
        <f t="shared" si="0"/>
        <v>0.19</v>
      </c>
      <c r="I28" s="32">
        <f t="shared" si="2"/>
        <v>14.19</v>
      </c>
      <c r="J28" s="32">
        <f t="shared" si="3"/>
        <v>5700</v>
      </c>
      <c r="K28" s="32">
        <f t="shared" si="4"/>
        <v>2700</v>
      </c>
      <c r="L28" s="32">
        <f t="shared" si="5"/>
        <v>114</v>
      </c>
      <c r="M28" s="33">
        <f t="shared" si="6"/>
        <v>8514</v>
      </c>
    </row>
    <row r="29" spans="2:15">
      <c r="B29" s="29">
        <v>8</v>
      </c>
      <c r="C29" s="34" t="s">
        <v>28</v>
      </c>
      <c r="D29" s="36" t="s">
        <v>23</v>
      </c>
      <c r="E29" s="29">
        <v>600</v>
      </c>
      <c r="F29" s="30">
        <v>12.5</v>
      </c>
      <c r="G29" s="31"/>
      <c r="H29" s="32">
        <f t="shared" si="0"/>
        <v>0.25</v>
      </c>
      <c r="I29" s="32">
        <f t="shared" si="2"/>
        <v>12.75</v>
      </c>
      <c r="J29" s="32">
        <f t="shared" si="3"/>
        <v>7500</v>
      </c>
      <c r="K29" s="32">
        <f t="shared" si="4"/>
        <v>0</v>
      </c>
      <c r="L29" s="32">
        <f t="shared" si="5"/>
        <v>150</v>
      </c>
      <c r="M29" s="33">
        <f t="shared" si="6"/>
        <v>7650</v>
      </c>
    </row>
    <row r="30" spans="2:15">
      <c r="B30" s="29"/>
      <c r="C30" s="37" t="s">
        <v>29</v>
      </c>
      <c r="D30" s="29" t="s">
        <v>23</v>
      </c>
      <c r="E30" s="35">
        <v>660</v>
      </c>
      <c r="F30" s="30"/>
      <c r="G30" s="31">
        <v>8.25</v>
      </c>
      <c r="H30" s="32">
        <f t="shared" si="0"/>
        <v>0</v>
      </c>
      <c r="I30" s="32">
        <f t="shared" si="2"/>
        <v>8.25</v>
      </c>
      <c r="J30" s="32">
        <f t="shared" si="3"/>
        <v>0</v>
      </c>
      <c r="K30" s="32">
        <f t="shared" si="4"/>
        <v>5445</v>
      </c>
      <c r="L30" s="32">
        <f t="shared" si="5"/>
        <v>0</v>
      </c>
      <c r="M30" s="33">
        <f t="shared" si="6"/>
        <v>5445</v>
      </c>
    </row>
    <row r="31" spans="2:15">
      <c r="B31" s="29"/>
      <c r="C31" s="37" t="s">
        <v>30</v>
      </c>
      <c r="D31" s="29" t="s">
        <v>31</v>
      </c>
      <c r="E31" s="29">
        <v>60</v>
      </c>
      <c r="F31" s="30"/>
      <c r="G31" s="31">
        <v>5</v>
      </c>
      <c r="H31" s="32">
        <f t="shared" si="0"/>
        <v>0</v>
      </c>
      <c r="I31" s="32">
        <f t="shared" si="2"/>
        <v>5</v>
      </c>
      <c r="J31" s="32">
        <f t="shared" si="3"/>
        <v>0</v>
      </c>
      <c r="K31" s="32">
        <f t="shared" si="4"/>
        <v>300</v>
      </c>
      <c r="L31" s="32">
        <f t="shared" si="5"/>
        <v>0</v>
      </c>
      <c r="M31" s="33">
        <f t="shared" si="6"/>
        <v>300</v>
      </c>
    </row>
    <row r="32" spans="2:15">
      <c r="B32" s="29"/>
      <c r="C32" s="37" t="s">
        <v>32</v>
      </c>
      <c r="D32" s="29" t="s">
        <v>31</v>
      </c>
      <c r="E32" s="29">
        <v>100</v>
      </c>
      <c r="F32" s="30"/>
      <c r="G32" s="31">
        <v>2.5</v>
      </c>
      <c r="H32" s="32">
        <f t="shared" si="0"/>
        <v>0</v>
      </c>
      <c r="I32" s="32">
        <f t="shared" si="2"/>
        <v>2.5</v>
      </c>
      <c r="J32" s="32">
        <f t="shared" si="3"/>
        <v>0</v>
      </c>
      <c r="K32" s="32">
        <f t="shared" si="4"/>
        <v>250</v>
      </c>
      <c r="L32" s="32">
        <f t="shared" si="5"/>
        <v>0</v>
      </c>
      <c r="M32" s="33">
        <f t="shared" si="6"/>
        <v>250</v>
      </c>
    </row>
    <row r="33" spans="2:15">
      <c r="B33" s="29"/>
      <c r="C33" s="37" t="s">
        <v>33</v>
      </c>
      <c r="D33" s="29" t="s">
        <v>18</v>
      </c>
      <c r="E33" s="29">
        <v>1</v>
      </c>
      <c r="F33" s="30"/>
      <c r="G33" s="31">
        <v>50</v>
      </c>
      <c r="H33" s="32">
        <f t="shared" si="0"/>
        <v>0</v>
      </c>
      <c r="I33" s="32">
        <f t="shared" si="2"/>
        <v>50</v>
      </c>
      <c r="J33" s="32">
        <f t="shared" si="3"/>
        <v>0</v>
      </c>
      <c r="K33" s="32">
        <f t="shared" si="4"/>
        <v>50</v>
      </c>
      <c r="L33" s="32">
        <f t="shared" si="5"/>
        <v>0</v>
      </c>
      <c r="M33" s="33">
        <f t="shared" si="6"/>
        <v>50</v>
      </c>
    </row>
    <row r="34" spans="2:15">
      <c r="B34" s="29">
        <v>9</v>
      </c>
      <c r="C34" s="34" t="s">
        <v>34</v>
      </c>
      <c r="D34" s="29" t="s">
        <v>18</v>
      </c>
      <c r="E34" s="29">
        <v>1</v>
      </c>
      <c r="F34" s="30">
        <v>150</v>
      </c>
      <c r="G34" s="31">
        <v>150</v>
      </c>
      <c r="H34" s="32">
        <f t="shared" si="0"/>
        <v>3</v>
      </c>
      <c r="I34" s="32">
        <f t="shared" si="2"/>
        <v>303</v>
      </c>
      <c r="J34" s="32">
        <f t="shared" si="3"/>
        <v>150</v>
      </c>
      <c r="K34" s="32">
        <f t="shared" si="4"/>
        <v>150</v>
      </c>
      <c r="L34" s="32">
        <f t="shared" si="5"/>
        <v>3</v>
      </c>
      <c r="M34" s="33">
        <f t="shared" si="6"/>
        <v>303</v>
      </c>
      <c r="N34" s="38"/>
      <c r="O34" s="38"/>
    </row>
    <row r="35" spans="2:15">
      <c r="B35" s="27">
        <v>10</v>
      </c>
      <c r="C35" s="34" t="s">
        <v>35</v>
      </c>
      <c r="D35" s="29" t="s">
        <v>36</v>
      </c>
      <c r="E35" s="29">
        <v>150</v>
      </c>
      <c r="F35" s="30">
        <v>15</v>
      </c>
      <c r="G35" s="31"/>
      <c r="H35" s="32">
        <f t="shared" si="0"/>
        <v>0.3</v>
      </c>
      <c r="I35" s="32">
        <f t="shared" si="2"/>
        <v>15.3</v>
      </c>
      <c r="J35" s="32">
        <f t="shared" si="3"/>
        <v>2250</v>
      </c>
      <c r="K35" s="32">
        <f t="shared" si="4"/>
        <v>0</v>
      </c>
      <c r="L35" s="32">
        <f t="shared" si="5"/>
        <v>45</v>
      </c>
      <c r="M35" s="33">
        <f t="shared" si="6"/>
        <v>2295</v>
      </c>
    </row>
    <row r="36" spans="2:15">
      <c r="B36" s="29"/>
      <c r="C36" s="37" t="s">
        <v>29</v>
      </c>
      <c r="D36" s="29" t="s">
        <v>23</v>
      </c>
      <c r="E36" s="35">
        <v>75</v>
      </c>
      <c r="F36" s="30"/>
      <c r="G36" s="31">
        <v>8.25</v>
      </c>
      <c r="H36" s="32">
        <f t="shared" si="0"/>
        <v>0</v>
      </c>
      <c r="I36" s="32">
        <f t="shared" si="2"/>
        <v>8.25</v>
      </c>
      <c r="J36" s="32">
        <f t="shared" si="3"/>
        <v>0</v>
      </c>
      <c r="K36" s="32">
        <f t="shared" si="4"/>
        <v>618.75</v>
      </c>
      <c r="L36" s="32">
        <f t="shared" si="5"/>
        <v>0</v>
      </c>
      <c r="M36" s="33">
        <f t="shared" si="6"/>
        <v>618.75</v>
      </c>
    </row>
    <row r="37" spans="2:15">
      <c r="B37" s="29"/>
      <c r="C37" s="37" t="s">
        <v>37</v>
      </c>
      <c r="D37" s="29" t="s">
        <v>26</v>
      </c>
      <c r="E37" s="35">
        <v>75</v>
      </c>
      <c r="F37" s="30"/>
      <c r="G37" s="31">
        <v>12.5</v>
      </c>
      <c r="H37" s="32">
        <f t="shared" si="0"/>
        <v>0</v>
      </c>
      <c r="I37" s="32">
        <f t="shared" si="2"/>
        <v>12.5</v>
      </c>
      <c r="J37" s="32">
        <f t="shared" si="3"/>
        <v>0</v>
      </c>
      <c r="K37" s="32">
        <f t="shared" si="4"/>
        <v>937.5</v>
      </c>
      <c r="L37" s="32">
        <f t="shared" si="5"/>
        <v>0</v>
      </c>
      <c r="M37" s="33">
        <f t="shared" si="6"/>
        <v>937.5</v>
      </c>
    </row>
    <row r="38" spans="2:15" ht="26">
      <c r="B38" s="29"/>
      <c r="C38" s="37" t="s">
        <v>38</v>
      </c>
      <c r="D38" s="29" t="s">
        <v>18</v>
      </c>
      <c r="E38" s="29">
        <v>1</v>
      </c>
      <c r="F38" s="30"/>
      <c r="G38" s="31">
        <v>50</v>
      </c>
      <c r="H38" s="32">
        <f t="shared" si="0"/>
        <v>0</v>
      </c>
      <c r="I38" s="32">
        <f t="shared" si="2"/>
        <v>50</v>
      </c>
      <c r="J38" s="32">
        <f t="shared" si="3"/>
        <v>0</v>
      </c>
      <c r="K38" s="32">
        <f t="shared" si="4"/>
        <v>50</v>
      </c>
      <c r="L38" s="32">
        <f t="shared" si="5"/>
        <v>0</v>
      </c>
      <c r="M38" s="33">
        <f t="shared" si="6"/>
        <v>50</v>
      </c>
    </row>
    <row r="39" spans="2:15" ht="26">
      <c r="B39" s="29">
        <v>11</v>
      </c>
      <c r="C39" s="34" t="s">
        <v>39</v>
      </c>
      <c r="D39" s="29" t="s">
        <v>36</v>
      </c>
      <c r="E39" s="29">
        <v>50</v>
      </c>
      <c r="F39" s="30">
        <v>7.5</v>
      </c>
      <c r="G39" s="31"/>
      <c r="H39" s="32">
        <f t="shared" si="0"/>
        <v>0.15</v>
      </c>
      <c r="I39" s="32">
        <f t="shared" si="2"/>
        <v>7.65</v>
      </c>
      <c r="J39" s="32">
        <f t="shared" si="3"/>
        <v>375</v>
      </c>
      <c r="K39" s="32">
        <f t="shared" si="4"/>
        <v>0</v>
      </c>
      <c r="L39" s="32">
        <f t="shared" si="5"/>
        <v>7.5</v>
      </c>
      <c r="M39" s="33">
        <f t="shared" si="6"/>
        <v>382.5</v>
      </c>
    </row>
    <row r="40" spans="2:15">
      <c r="B40" s="29"/>
      <c r="C40" s="37" t="s">
        <v>40</v>
      </c>
      <c r="D40" s="29" t="s">
        <v>36</v>
      </c>
      <c r="E40" s="29">
        <v>55</v>
      </c>
      <c r="F40" s="30"/>
      <c r="G40" s="31">
        <v>3</v>
      </c>
      <c r="H40" s="32">
        <f t="shared" si="0"/>
        <v>0</v>
      </c>
      <c r="I40" s="32">
        <f t="shared" si="2"/>
        <v>3</v>
      </c>
      <c r="J40" s="32">
        <f t="shared" si="3"/>
        <v>0</v>
      </c>
      <c r="K40" s="32">
        <f t="shared" si="4"/>
        <v>165</v>
      </c>
      <c r="L40" s="32">
        <f t="shared" si="5"/>
        <v>0</v>
      </c>
      <c r="M40" s="33">
        <f t="shared" si="6"/>
        <v>165</v>
      </c>
    </row>
    <row r="41" spans="2:15" ht="26">
      <c r="B41" s="29"/>
      <c r="C41" s="37" t="s">
        <v>41</v>
      </c>
      <c r="D41" s="29" t="s">
        <v>18</v>
      </c>
      <c r="E41" s="29">
        <v>1</v>
      </c>
      <c r="F41" s="30"/>
      <c r="G41" s="31">
        <v>25</v>
      </c>
      <c r="H41" s="32">
        <f t="shared" si="0"/>
        <v>0</v>
      </c>
      <c r="I41" s="32">
        <f t="shared" si="2"/>
        <v>25</v>
      </c>
      <c r="J41" s="32">
        <f t="shared" si="3"/>
        <v>0</v>
      </c>
      <c r="K41" s="32">
        <f t="shared" si="4"/>
        <v>25</v>
      </c>
      <c r="L41" s="32">
        <f t="shared" si="5"/>
        <v>0</v>
      </c>
      <c r="M41" s="33">
        <f t="shared" si="6"/>
        <v>25</v>
      </c>
    </row>
    <row r="42" spans="2:15">
      <c r="B42" s="29">
        <v>12</v>
      </c>
      <c r="C42" s="34" t="s">
        <v>42</v>
      </c>
      <c r="D42" s="29" t="s">
        <v>26</v>
      </c>
      <c r="E42" s="29">
        <v>20</v>
      </c>
      <c r="F42" s="30">
        <v>17.5</v>
      </c>
      <c r="G42" s="31"/>
      <c r="H42" s="32">
        <f t="shared" si="0"/>
        <v>0.35</v>
      </c>
      <c r="I42" s="32">
        <f t="shared" si="2"/>
        <v>17.850000000000001</v>
      </c>
      <c r="J42" s="32">
        <f t="shared" si="3"/>
        <v>350</v>
      </c>
      <c r="K42" s="32">
        <f t="shared" si="4"/>
        <v>0</v>
      </c>
      <c r="L42" s="32">
        <f t="shared" si="5"/>
        <v>7</v>
      </c>
      <c r="M42" s="33">
        <f t="shared" si="6"/>
        <v>357</v>
      </c>
    </row>
    <row r="43" spans="2:15">
      <c r="B43" s="29"/>
      <c r="C43" s="37" t="s">
        <v>43</v>
      </c>
      <c r="D43" s="29" t="s">
        <v>44</v>
      </c>
      <c r="E43" s="29">
        <v>25</v>
      </c>
      <c r="F43" s="30"/>
      <c r="G43" s="31">
        <v>10</v>
      </c>
      <c r="H43" s="32">
        <f t="shared" si="0"/>
        <v>0</v>
      </c>
      <c r="I43" s="32">
        <f t="shared" si="2"/>
        <v>10</v>
      </c>
      <c r="J43" s="32">
        <f t="shared" si="3"/>
        <v>0</v>
      </c>
      <c r="K43" s="32">
        <f t="shared" si="4"/>
        <v>250</v>
      </c>
      <c r="L43" s="32">
        <f t="shared" si="5"/>
        <v>0</v>
      </c>
      <c r="M43" s="33">
        <f t="shared" si="6"/>
        <v>250</v>
      </c>
    </row>
    <row r="44" spans="2:15" ht="26">
      <c r="B44" s="29"/>
      <c r="C44" s="37" t="s">
        <v>45</v>
      </c>
      <c r="D44" s="29" t="s">
        <v>18</v>
      </c>
      <c r="E44" s="29">
        <v>1</v>
      </c>
      <c r="F44" s="30"/>
      <c r="G44" s="31">
        <v>25</v>
      </c>
      <c r="H44" s="32">
        <f t="shared" si="0"/>
        <v>0</v>
      </c>
      <c r="I44" s="32">
        <f t="shared" si="2"/>
        <v>25</v>
      </c>
      <c r="J44" s="32">
        <f t="shared" si="3"/>
        <v>0</v>
      </c>
      <c r="K44" s="32">
        <f t="shared" si="4"/>
        <v>25</v>
      </c>
      <c r="L44" s="32">
        <f t="shared" si="5"/>
        <v>0</v>
      </c>
      <c r="M44" s="33">
        <f t="shared" si="6"/>
        <v>25</v>
      </c>
    </row>
    <row r="45" spans="2:15" ht="26">
      <c r="B45" s="29">
        <v>13</v>
      </c>
      <c r="C45" s="34" t="s">
        <v>46</v>
      </c>
      <c r="D45" s="29" t="s">
        <v>23</v>
      </c>
      <c r="E45" s="35">
        <v>30</v>
      </c>
      <c r="F45" s="30">
        <v>22.5</v>
      </c>
      <c r="G45" s="31">
        <v>4</v>
      </c>
      <c r="H45" s="32">
        <f t="shared" si="0"/>
        <v>0.45</v>
      </c>
      <c r="I45" s="32">
        <f t="shared" si="2"/>
        <v>26.95</v>
      </c>
      <c r="J45" s="32">
        <f t="shared" si="3"/>
        <v>675</v>
      </c>
      <c r="K45" s="32">
        <f t="shared" si="4"/>
        <v>120</v>
      </c>
      <c r="L45" s="32">
        <f t="shared" si="5"/>
        <v>13.5</v>
      </c>
      <c r="M45" s="33">
        <f t="shared" si="6"/>
        <v>808.5</v>
      </c>
    </row>
    <row r="46" spans="2:15" ht="26">
      <c r="B46" s="29">
        <v>14</v>
      </c>
      <c r="C46" s="34" t="s">
        <v>47</v>
      </c>
      <c r="D46" s="36" t="s">
        <v>48</v>
      </c>
      <c r="E46" s="35">
        <v>4</v>
      </c>
      <c r="F46" s="30">
        <v>150</v>
      </c>
      <c r="G46" s="31">
        <v>75</v>
      </c>
      <c r="H46" s="32">
        <f t="shared" si="0"/>
        <v>3</v>
      </c>
      <c r="I46" s="32">
        <f t="shared" si="2"/>
        <v>228</v>
      </c>
      <c r="J46" s="32">
        <f t="shared" si="3"/>
        <v>600</v>
      </c>
      <c r="K46" s="32">
        <f t="shared" si="4"/>
        <v>300</v>
      </c>
      <c r="L46" s="32">
        <f t="shared" si="5"/>
        <v>12</v>
      </c>
      <c r="M46" s="33">
        <f t="shared" si="6"/>
        <v>912</v>
      </c>
    </row>
    <row r="47" spans="2:15">
      <c r="B47" s="29">
        <v>15</v>
      </c>
      <c r="C47" s="34" t="s">
        <v>49</v>
      </c>
      <c r="D47" s="29" t="s">
        <v>18</v>
      </c>
      <c r="E47" s="35">
        <v>1</v>
      </c>
      <c r="F47" s="30">
        <v>375</v>
      </c>
      <c r="G47" s="31">
        <v>300</v>
      </c>
      <c r="H47" s="32">
        <f t="shared" si="0"/>
        <v>7.5</v>
      </c>
      <c r="I47" s="32">
        <f t="shared" si="2"/>
        <v>682.5</v>
      </c>
      <c r="J47" s="32">
        <f t="shared" si="3"/>
        <v>375</v>
      </c>
      <c r="K47" s="32">
        <f t="shared" si="4"/>
        <v>300</v>
      </c>
      <c r="L47" s="32">
        <f t="shared" si="5"/>
        <v>7.5</v>
      </c>
      <c r="M47" s="33">
        <f t="shared" si="6"/>
        <v>682.5</v>
      </c>
    </row>
    <row r="48" spans="2:15" ht="26">
      <c r="B48" s="29">
        <v>16</v>
      </c>
      <c r="C48" s="34" t="s">
        <v>50</v>
      </c>
      <c r="D48" s="36" t="s">
        <v>18</v>
      </c>
      <c r="E48" s="29">
        <v>1</v>
      </c>
      <c r="F48" s="30">
        <v>375</v>
      </c>
      <c r="G48" s="31">
        <v>50</v>
      </c>
      <c r="H48" s="32">
        <f t="shared" si="0"/>
        <v>7.5</v>
      </c>
      <c r="I48" s="32">
        <f t="shared" si="2"/>
        <v>432.5</v>
      </c>
      <c r="J48" s="32">
        <f t="shared" si="3"/>
        <v>375</v>
      </c>
      <c r="K48" s="32">
        <f t="shared" si="4"/>
        <v>50</v>
      </c>
      <c r="L48" s="32">
        <f t="shared" si="5"/>
        <v>7.5</v>
      </c>
      <c r="M48" s="33">
        <f t="shared" si="6"/>
        <v>432.5</v>
      </c>
    </row>
    <row r="49" spans="2:15">
      <c r="B49" s="29"/>
      <c r="C49" s="37" t="s">
        <v>51</v>
      </c>
      <c r="D49" s="36" t="s">
        <v>48</v>
      </c>
      <c r="E49" s="29">
        <v>3</v>
      </c>
      <c r="F49" s="30"/>
      <c r="G49" s="31">
        <v>350</v>
      </c>
      <c r="H49" s="32">
        <f t="shared" si="0"/>
        <v>0</v>
      </c>
      <c r="I49" s="32">
        <f t="shared" si="2"/>
        <v>350</v>
      </c>
      <c r="J49" s="32">
        <f t="shared" si="3"/>
        <v>0</v>
      </c>
      <c r="K49" s="32">
        <f t="shared" si="4"/>
        <v>1050</v>
      </c>
      <c r="L49" s="32">
        <f t="shared" si="5"/>
        <v>0</v>
      </c>
      <c r="M49" s="33">
        <f t="shared" si="6"/>
        <v>1050</v>
      </c>
    </row>
    <row r="50" spans="2:15">
      <c r="B50" s="39"/>
      <c r="C50" s="40"/>
      <c r="D50" s="41"/>
      <c r="E50" s="39"/>
      <c r="F50" s="42"/>
      <c r="G50" s="42"/>
      <c r="H50" s="42"/>
      <c r="I50" s="43"/>
      <c r="J50" s="44">
        <f t="shared" ref="J50:L50" si="7">SUM(J22:J49)</f>
        <v>27830</v>
      </c>
      <c r="K50" s="44">
        <f t="shared" si="7"/>
        <v>16046.25</v>
      </c>
      <c r="L50" s="44">
        <f t="shared" si="7"/>
        <v>556.6</v>
      </c>
      <c r="M50" s="44">
        <f>SUM(M22:M49)</f>
        <v>44432.85</v>
      </c>
    </row>
    <row r="51" spans="2:15">
      <c r="B51" s="4"/>
      <c r="C51" s="45"/>
      <c r="D51" s="4"/>
      <c r="E51" s="5"/>
      <c r="F51" s="6"/>
      <c r="G51" s="6"/>
      <c r="H51" s="46"/>
      <c r="I51" s="46"/>
      <c r="J51" s="175" t="s">
        <v>52</v>
      </c>
      <c r="K51" s="175"/>
      <c r="L51" s="176"/>
      <c r="M51" s="47">
        <v>450</v>
      </c>
    </row>
    <row r="52" spans="2:15">
      <c r="B52" s="4"/>
      <c r="C52" s="4"/>
      <c r="D52" s="4"/>
      <c r="E52" s="5"/>
      <c r="F52" s="6"/>
      <c r="G52" s="6"/>
      <c r="H52" s="46"/>
      <c r="I52" s="46"/>
      <c r="J52" s="177" t="s">
        <v>53</v>
      </c>
      <c r="K52" s="177"/>
      <c r="L52" s="178"/>
      <c r="M52" s="48">
        <f>SUM(M50:M51)</f>
        <v>44882.85</v>
      </c>
    </row>
    <row r="53" spans="2:15">
      <c r="B53" s="4"/>
      <c r="C53" s="4"/>
      <c r="D53" s="4"/>
      <c r="E53" s="5"/>
      <c r="F53" s="6"/>
      <c r="G53" s="6"/>
      <c r="H53" s="179" t="s">
        <v>54</v>
      </c>
      <c r="I53" s="179"/>
      <c r="J53" s="179"/>
      <c r="K53" s="179"/>
      <c r="L53" s="49">
        <v>0.2359</v>
      </c>
      <c r="M53" s="50">
        <f>J50*L53</f>
        <v>6565.0969999999998</v>
      </c>
    </row>
    <row r="54" spans="2:15">
      <c r="B54" s="4"/>
      <c r="C54" s="20" t="s">
        <v>55</v>
      </c>
      <c r="D54" s="4"/>
      <c r="E54" s="5"/>
      <c r="F54" s="6"/>
      <c r="G54" s="6"/>
      <c r="H54" s="180" t="s">
        <v>56</v>
      </c>
      <c r="I54" s="180"/>
      <c r="J54" s="180"/>
      <c r="K54" s="180"/>
      <c r="L54" s="51">
        <v>0.18</v>
      </c>
      <c r="M54" s="52">
        <f>M52*L54</f>
        <v>8078.9129999999996</v>
      </c>
    </row>
    <row r="55" spans="2:15">
      <c r="B55" s="4"/>
      <c r="C55" s="20" t="s">
        <v>57</v>
      </c>
      <c r="D55" s="4"/>
      <c r="E55" s="5"/>
      <c r="F55" s="6"/>
      <c r="G55" s="6"/>
      <c r="H55" s="46"/>
      <c r="I55" s="46"/>
      <c r="J55" s="177" t="s">
        <v>58</v>
      </c>
      <c r="K55" s="177"/>
      <c r="L55" s="178"/>
      <c r="M55" s="53">
        <f>SUM(M52:M54)</f>
        <v>59526.86</v>
      </c>
    </row>
    <row r="56" spans="2:15">
      <c r="C56" s="21"/>
      <c r="D56" s="54"/>
      <c r="E56" s="55"/>
      <c r="F56" s="56"/>
      <c r="G56" s="56"/>
      <c r="K56" t="s">
        <v>59</v>
      </c>
      <c r="L56" s="21"/>
      <c r="M56" s="57">
        <f>ROUND(M55*1.21,2)</f>
        <v>72027.5</v>
      </c>
    </row>
    <row r="57" spans="2:15">
      <c r="C57" s="21"/>
      <c r="D57" s="54"/>
      <c r="E57" s="55"/>
      <c r="F57" s="56"/>
      <c r="G57" s="56"/>
    </row>
    <row r="58" spans="2:15"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58"/>
      <c r="N58" s="58"/>
      <c r="O58" s="58"/>
    </row>
    <row r="59" spans="2:15"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58"/>
      <c r="N59" s="58"/>
      <c r="O59" s="58"/>
    </row>
    <row r="60" spans="2:1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58"/>
      <c r="N60" s="58"/>
      <c r="O60" s="58"/>
    </row>
    <row r="61" spans="2:15">
      <c r="B61" s="21"/>
      <c r="C61" s="58"/>
      <c r="D61" s="58"/>
      <c r="E61" s="58"/>
      <c r="F61" s="58"/>
      <c r="G61" s="58"/>
      <c r="H61" s="58"/>
      <c r="I61" s="58"/>
      <c r="J61" s="58"/>
      <c r="K61" s="58"/>
      <c r="L61" s="21"/>
      <c r="M61" s="58"/>
      <c r="N61" s="58"/>
      <c r="O61" s="58"/>
    </row>
    <row r="62" spans="2:15">
      <c r="B62" s="21"/>
      <c r="C62" s="58"/>
      <c r="D62" s="58"/>
      <c r="E62" s="58"/>
      <c r="F62" s="58"/>
      <c r="G62" s="58"/>
      <c r="H62" s="58"/>
      <c r="I62" s="58"/>
      <c r="J62" s="58"/>
      <c r="K62" s="58"/>
      <c r="L62" s="21"/>
      <c r="M62" s="58"/>
      <c r="N62" s="58"/>
      <c r="O62" s="58"/>
    </row>
    <row r="63" spans="2:15">
      <c r="B63" s="21"/>
      <c r="C63" s="58"/>
      <c r="D63" s="58"/>
      <c r="E63" s="58"/>
      <c r="F63" s="58"/>
      <c r="G63" s="58"/>
      <c r="H63" s="58"/>
      <c r="I63" s="58"/>
      <c r="J63" s="58"/>
      <c r="K63" s="58"/>
      <c r="L63" s="21"/>
      <c r="M63" s="58"/>
      <c r="N63" s="58"/>
      <c r="O63" s="58"/>
    </row>
    <row r="64" spans="2:15">
      <c r="B64" s="21"/>
      <c r="C64" s="58"/>
      <c r="D64" s="58"/>
      <c r="E64" s="58"/>
      <c r="F64" s="58"/>
      <c r="G64" s="58"/>
      <c r="H64" s="58"/>
      <c r="I64" s="58"/>
      <c r="J64" s="58"/>
      <c r="K64" s="58"/>
      <c r="L64" s="21"/>
      <c r="M64" s="58"/>
      <c r="N64" s="58"/>
      <c r="O64" s="58"/>
    </row>
    <row r="65" spans="2:15">
      <c r="B65" s="21"/>
      <c r="C65" s="58"/>
      <c r="D65" s="21"/>
      <c r="E65" s="21"/>
      <c r="F65" s="21"/>
      <c r="G65" s="21"/>
      <c r="I65" s="21"/>
      <c r="J65" s="21"/>
      <c r="K65" s="21"/>
      <c r="L65" s="21"/>
      <c r="M65" s="58"/>
      <c r="N65" s="58"/>
      <c r="O65" s="58"/>
    </row>
    <row r="66" spans="2:15"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58"/>
      <c r="N66" s="58"/>
      <c r="O66" s="58"/>
    </row>
    <row r="67" spans="2:15"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58"/>
      <c r="N67" s="58"/>
      <c r="O67" s="58"/>
    </row>
    <row r="68" spans="2:15"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58"/>
      <c r="N68" s="58"/>
      <c r="O68" s="58"/>
    </row>
    <row r="69" spans="2:15"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58"/>
      <c r="N69" s="58"/>
      <c r="O69" s="58"/>
    </row>
    <row r="70" spans="2:15"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58"/>
      <c r="N70" s="58"/>
      <c r="O70" s="58"/>
    </row>
    <row r="71" spans="2:15"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58"/>
      <c r="N71" s="58"/>
      <c r="O71" s="58"/>
    </row>
    <row r="72" spans="2:15"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58"/>
      <c r="N72" s="58"/>
      <c r="O72" s="58"/>
    </row>
    <row r="73" spans="2:15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58"/>
      <c r="N73" s="58"/>
      <c r="O73" s="58"/>
    </row>
    <row r="74" spans="2:15"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58"/>
      <c r="N74" s="58"/>
      <c r="O74" s="58"/>
    </row>
    <row r="75" spans="2:1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58"/>
      <c r="N75" s="58"/>
      <c r="O75" s="58"/>
    </row>
    <row r="76" spans="2:15"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58"/>
      <c r="N76" s="58"/>
      <c r="O76" s="58"/>
    </row>
    <row r="77" spans="2:15"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58"/>
      <c r="N77" s="58"/>
      <c r="O77" s="58"/>
    </row>
    <row r="78" spans="2:15"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58"/>
      <c r="N78" s="58"/>
      <c r="O78" s="58"/>
    </row>
    <row r="79" spans="2:15"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58"/>
      <c r="N79" s="58"/>
      <c r="O79" s="58"/>
    </row>
    <row r="80" spans="2:15"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58"/>
      <c r="N80" s="58"/>
      <c r="O80" s="58"/>
    </row>
    <row r="81" spans="2:15"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58"/>
      <c r="N81" s="58"/>
      <c r="O81" s="58"/>
    </row>
    <row r="82" spans="2:15"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58"/>
      <c r="N82" s="58"/>
      <c r="O82" s="58"/>
    </row>
    <row r="83" spans="2:15"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58"/>
      <c r="N83" s="58"/>
      <c r="O83" s="58"/>
    </row>
    <row r="84" spans="2:15"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58"/>
      <c r="N84" s="58"/>
      <c r="O84" s="58"/>
    </row>
    <row r="85" spans="2:15"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58"/>
      <c r="N85" s="58"/>
      <c r="O85" s="58"/>
    </row>
    <row r="86" spans="2:15"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58"/>
      <c r="N86" s="58"/>
      <c r="O86" s="58"/>
    </row>
    <row r="87" spans="2:15"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58"/>
      <c r="N87" s="58"/>
      <c r="O87" s="58"/>
    </row>
    <row r="88" spans="2:15"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58"/>
      <c r="N88" s="58"/>
      <c r="O88" s="58"/>
    </row>
    <row r="89" spans="2:15"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58"/>
      <c r="N89" s="58"/>
      <c r="O89" s="58"/>
    </row>
    <row r="90" spans="2:15"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58"/>
      <c r="N90" s="58"/>
      <c r="O90" s="58"/>
    </row>
  </sheetData>
  <mergeCells count="15">
    <mergeCell ref="J51:L51"/>
    <mergeCell ref="J52:L52"/>
    <mergeCell ref="H53:K53"/>
    <mergeCell ref="H54:K54"/>
    <mergeCell ref="J55:L55"/>
    <mergeCell ref="B9:M9"/>
    <mergeCell ref="B14:M14"/>
    <mergeCell ref="B15:J15"/>
    <mergeCell ref="B17:L17"/>
    <mergeCell ref="B19:B20"/>
    <mergeCell ref="C19:C20"/>
    <mergeCell ref="D19:D20"/>
    <mergeCell ref="E19:E20"/>
    <mergeCell ref="F19:I19"/>
    <mergeCell ref="J19:M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82D6-8BE6-49A9-AAB2-CBFDA605C3E8}">
  <sheetPr>
    <tabColor rgb="FF00B050"/>
  </sheetPr>
  <dimension ref="A1"/>
  <sheetViews>
    <sheetView zoomScale="230" workbookViewId="0">
      <selection activeCell="T21" sqref="T21"/>
    </sheetView>
  </sheetViews>
  <sheetFormatPr baseColWidth="10" defaultColWidth="9.1640625" defaultRowHeight="15"/>
  <cols>
    <col min="1" max="16384" width="9.1640625" style="59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Bulduru tehnikums KOPĀ</vt:lpstr>
      <vt:lpstr>Lietusūdens kanalizācija</vt:lpstr>
      <vt:lpstr>Jumta seguma nomaiņa</vt:lpstr>
      <vt:lpstr>Fasādes remonts</vt:lpstr>
    </vt:vector>
  </TitlesOfParts>
  <Company>Zemkopības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Šnakšis</dc:creator>
  <cp:lastModifiedBy>Kristīne Kaika</cp:lastModifiedBy>
  <dcterms:created xsi:type="dcterms:W3CDTF">2024-09-05T13:23:50Z</dcterms:created>
  <dcterms:modified xsi:type="dcterms:W3CDTF">2024-10-11T09:27:29Z</dcterms:modified>
</cp:coreProperties>
</file>