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C:\Users\agnese.strautina\Desktop\Prec__TAP piemaksas\"/>
    </mc:Choice>
  </mc:AlternateContent>
  <xr:revisionPtr revIDLastSave="0" documentId="13_ncr:1_{4B75A205-D46F-402F-B818-74EFBA517124}" xr6:coauthVersionLast="36" xr6:coauthVersionMax="47" xr10:uidLastSave="{00000000-0000-0000-0000-000000000000}"/>
  <bookViews>
    <workbookView xWindow="0" yWindow="0" windowWidth="23040" windowHeight="8388" tabRatio="597" xr2:uid="{00000000-000D-0000-FFFF-FFFF00000000}"/>
  </bookViews>
  <sheets>
    <sheet name="VP jūnijs" sheetId="12" r:id="rId1"/>
    <sheet name="1.tabula" sheetId="20" r:id="rId2"/>
    <sheet name="2. tabula" sheetId="31" r:id="rId3"/>
    <sheet name="3.tabula" sheetId="32" r:id="rId4"/>
    <sheet name="4.tabula" sheetId="33" r:id="rId5"/>
    <sheet name="5.tabula" sheetId="34" r:id="rId6"/>
    <sheet name="6. tabula" sheetId="35" r:id="rId7"/>
    <sheet name=" 2.tabula" sheetId="28" state="hidden" r:id="rId8"/>
    <sheet name="6.tabula" sheetId="30" state="hidden" r:id="rId9"/>
  </sheets>
  <definedNames>
    <definedName name="_xlnm._FilterDatabase" localSheetId="7" hidden="1">' 2.tabula'!$L$6:$M$608</definedName>
    <definedName name="_xlnm._FilterDatabase" localSheetId="1" hidden="1">'1.tabula'!$A$5:$L$5</definedName>
    <definedName name="_xlnm._FilterDatabase" localSheetId="2" hidden="1">'2. tabula'!$L$6:$M$9</definedName>
    <definedName name="_xlnm._FilterDatabase" localSheetId="3" hidden="1">'3.tabula'!$A$5:$I$6</definedName>
    <definedName name="_xlnm._FilterDatabase" localSheetId="4" hidden="1">'4.tabula'!$A$1:$K$392</definedName>
    <definedName name="_xlnm._FilterDatabase" localSheetId="5" hidden="1">'5.tabula'!$A$5:$G$32</definedName>
    <definedName name="_xlnm._FilterDatabase" localSheetId="8" hidden="1">'6.tabula'!$A$5:$G$32</definedName>
    <definedName name="_xlnm.Print_Area" localSheetId="7">' 2.tabula'!$A$1:$I$7</definedName>
    <definedName name="_xlnm.Print_Area" localSheetId="1">'1.tabula'!$A$1:$I$236</definedName>
    <definedName name="_xlnm.Print_Area" localSheetId="2">'2. tabula'!$A$1:$I$7</definedName>
    <definedName name="_xlnm.Print_Area" localSheetId="3">'3.tabula'!$A$1:$I$6</definedName>
    <definedName name="_xlnm.Print_Area" localSheetId="4">'4.tabula'!$A$1:$J$389</definedName>
    <definedName name="_xlnm.Print_Area" localSheetId="5">'5.tabula'!$A$1:$G$32</definedName>
    <definedName name="_xlnm.Print_Area" localSheetId="8">'6.tabula'!$A$1:$G$32</definedName>
    <definedName name="_xlnm.Print_Titles" localSheetId="7">' 2.tabula'!$5:$5</definedName>
    <definedName name="_xlnm.Print_Titles" localSheetId="1">'1.tabula'!$5:$5</definedName>
    <definedName name="_xlnm.Print_Titles" localSheetId="2">'2. tabula'!$5:$5</definedName>
    <definedName name="_xlnm.Print_Titles" localSheetId="3">'3.tabula'!$5:$5</definedName>
    <definedName name="_xlnm.Print_Titles" localSheetId="4">'4.tabula'!$6:$6</definedName>
    <definedName name="_xlnm.Print_Titles" localSheetId="5">'5.tabula'!$5:$5</definedName>
    <definedName name="_xlnm.Print_Titles" localSheetId="6">'6. tabula'!$5:$5</definedName>
    <definedName name="_xlnm.Print_Titles" localSheetId="8">'6.tabula'!$5:$5</definedName>
    <definedName name="_xlnm.Print_Titles" localSheetId="0">'VP jūnijs'!$10:$10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3" i="12" l="1"/>
  <c r="D38" i="12" l="1"/>
  <c r="D31" i="12" l="1"/>
  <c r="D29" i="12"/>
  <c r="D32" i="12"/>
  <c r="D27" i="12" l="1"/>
  <c r="D26" i="12"/>
  <c r="D25" i="12"/>
  <c r="D24" i="12"/>
  <c r="A17" i="35" l="1"/>
  <c r="A18" i="35" s="1"/>
  <c r="A19" i="35" s="1"/>
  <c r="A20" i="35" s="1"/>
  <c r="A21" i="35" s="1"/>
  <c r="A22" i="35" s="1"/>
  <c r="A23" i="35" s="1"/>
  <c r="A24" i="35" s="1"/>
  <c r="A25" i="35" s="1"/>
  <c r="A26" i="35" s="1"/>
  <c r="A27" i="35" s="1"/>
  <c r="A28" i="35" s="1"/>
  <c r="A29" i="35" s="1"/>
  <c r="A30" i="35" s="1"/>
  <c r="A31" i="35" s="1"/>
  <c r="A32" i="35" s="1"/>
  <c r="A33" i="35" s="1"/>
  <c r="A34" i="35" s="1"/>
  <c r="A35" i="35" s="1"/>
  <c r="A36" i="35" s="1"/>
  <c r="F6" i="35"/>
  <c r="E6" i="35"/>
  <c r="D6" i="35"/>
  <c r="C6" i="35"/>
  <c r="G58" i="34"/>
  <c r="G57" i="34"/>
  <c r="G56" i="34"/>
  <c r="G55" i="34"/>
  <c r="G54" i="34"/>
  <c r="G53" i="34"/>
  <c r="G52" i="34"/>
  <c r="G51" i="34"/>
  <c r="G50" i="34"/>
  <c r="G49" i="34"/>
  <c r="G48" i="34"/>
  <c r="G47" i="34"/>
  <c r="G46" i="34"/>
  <c r="G45" i="34"/>
  <c r="G44" i="34"/>
  <c r="G43" i="34"/>
  <c r="G42" i="34"/>
  <c r="G41" i="34"/>
  <c r="G40" i="34"/>
  <c r="G39" i="34"/>
  <c r="G38" i="34"/>
  <c r="G37" i="34"/>
  <c r="G36" i="34"/>
  <c r="G35" i="34"/>
  <c r="G34" i="34"/>
  <c r="G33" i="34"/>
  <c r="G32" i="34"/>
  <c r="G31" i="34"/>
  <c r="G30" i="34"/>
  <c r="G29" i="34"/>
  <c r="G28" i="34"/>
  <c r="G27" i="34"/>
  <c r="G26" i="34"/>
  <c r="G25" i="34"/>
  <c r="G24" i="34"/>
  <c r="G23" i="34"/>
  <c r="G22" i="34"/>
  <c r="G21" i="34"/>
  <c r="G20" i="34"/>
  <c r="G19" i="34"/>
  <c r="G18" i="34"/>
  <c r="G17" i="34"/>
  <c r="G16" i="34"/>
  <c r="G15" i="34"/>
  <c r="G14" i="34"/>
  <c r="G13" i="34"/>
  <c r="G12" i="34"/>
  <c r="G11" i="34"/>
  <c r="G6" i="34" s="1"/>
  <c r="G10" i="34"/>
  <c r="G9" i="34"/>
  <c r="G8" i="34"/>
  <c r="G7" i="34"/>
  <c r="I392" i="33"/>
  <c r="J392" i="33" s="1"/>
  <c r="F392" i="33"/>
  <c r="I391" i="33"/>
  <c r="J391" i="33" s="1"/>
  <c r="F391" i="33"/>
  <c r="I390" i="33"/>
  <c r="J390" i="33" s="1"/>
  <c r="F390" i="33"/>
  <c r="I389" i="33"/>
  <c r="J389" i="33" s="1"/>
  <c r="F389" i="33"/>
  <c r="I388" i="33"/>
  <c r="J388" i="33" s="1"/>
  <c r="F388" i="33"/>
  <c r="I387" i="33"/>
  <c r="J387" i="33" s="1"/>
  <c r="F387" i="33"/>
  <c r="I386" i="33"/>
  <c r="J386" i="33" s="1"/>
  <c r="F386" i="33"/>
  <c r="J385" i="33"/>
  <c r="I385" i="33"/>
  <c r="F385" i="33"/>
  <c r="I384" i="33"/>
  <c r="J384" i="33" s="1"/>
  <c r="F384" i="33"/>
  <c r="I383" i="33"/>
  <c r="J383" i="33" s="1"/>
  <c r="F383" i="33"/>
  <c r="I382" i="33"/>
  <c r="J382" i="33" s="1"/>
  <c r="F382" i="33"/>
  <c r="I381" i="33"/>
  <c r="J381" i="33" s="1"/>
  <c r="F381" i="33"/>
  <c r="I380" i="33"/>
  <c r="J380" i="33" s="1"/>
  <c r="F380" i="33"/>
  <c r="J379" i="33"/>
  <c r="I379" i="33"/>
  <c r="F379" i="33"/>
  <c r="I378" i="33"/>
  <c r="J378" i="33" s="1"/>
  <c r="F378" i="33"/>
  <c r="I377" i="33"/>
  <c r="J377" i="33" s="1"/>
  <c r="F377" i="33"/>
  <c r="I376" i="33"/>
  <c r="J376" i="33" s="1"/>
  <c r="F376" i="33"/>
  <c r="J375" i="33"/>
  <c r="I375" i="33"/>
  <c r="F375" i="33"/>
  <c r="I374" i="33"/>
  <c r="J374" i="33" s="1"/>
  <c r="F374" i="33"/>
  <c r="I373" i="33"/>
  <c r="J373" i="33" s="1"/>
  <c r="F373" i="33"/>
  <c r="I372" i="33"/>
  <c r="J372" i="33" s="1"/>
  <c r="F372" i="33"/>
  <c r="I371" i="33"/>
  <c r="J371" i="33" s="1"/>
  <c r="F371" i="33"/>
  <c r="I370" i="33"/>
  <c r="J370" i="33" s="1"/>
  <c r="F370" i="33"/>
  <c r="I369" i="33"/>
  <c r="J369" i="33" s="1"/>
  <c r="F369" i="33"/>
  <c r="I368" i="33"/>
  <c r="J368" i="33" s="1"/>
  <c r="F368" i="33"/>
  <c r="I367" i="33"/>
  <c r="J367" i="33" s="1"/>
  <c r="F367" i="33"/>
  <c r="I366" i="33"/>
  <c r="J366" i="33" s="1"/>
  <c r="F366" i="33"/>
  <c r="I365" i="33"/>
  <c r="J365" i="33" s="1"/>
  <c r="F365" i="33"/>
  <c r="I364" i="33"/>
  <c r="J364" i="33" s="1"/>
  <c r="F364" i="33"/>
  <c r="I363" i="33"/>
  <c r="J363" i="33" s="1"/>
  <c r="F363" i="33"/>
  <c r="I362" i="33"/>
  <c r="J362" i="33" s="1"/>
  <c r="F362" i="33"/>
  <c r="I361" i="33"/>
  <c r="J361" i="33" s="1"/>
  <c r="F361" i="33"/>
  <c r="I360" i="33"/>
  <c r="J360" i="33" s="1"/>
  <c r="F360" i="33"/>
  <c r="I359" i="33"/>
  <c r="J359" i="33" s="1"/>
  <c r="F359" i="33"/>
  <c r="I358" i="33"/>
  <c r="J358" i="33" s="1"/>
  <c r="F358" i="33"/>
  <c r="I357" i="33"/>
  <c r="J357" i="33" s="1"/>
  <c r="F357" i="33"/>
  <c r="I356" i="33"/>
  <c r="J356" i="33" s="1"/>
  <c r="F356" i="33"/>
  <c r="I355" i="33"/>
  <c r="J355" i="33" s="1"/>
  <c r="F355" i="33"/>
  <c r="I354" i="33"/>
  <c r="J354" i="33" s="1"/>
  <c r="F354" i="33"/>
  <c r="I353" i="33"/>
  <c r="J353" i="33" s="1"/>
  <c r="F353" i="33"/>
  <c r="I352" i="33"/>
  <c r="J352" i="33" s="1"/>
  <c r="F352" i="33"/>
  <c r="I351" i="33"/>
  <c r="J351" i="33" s="1"/>
  <c r="F351" i="33"/>
  <c r="I350" i="33"/>
  <c r="J350" i="33" s="1"/>
  <c r="F350" i="33"/>
  <c r="I349" i="33"/>
  <c r="J349" i="33" s="1"/>
  <c r="F349" i="33"/>
  <c r="I348" i="33"/>
  <c r="J348" i="33" s="1"/>
  <c r="F348" i="33"/>
  <c r="I347" i="33"/>
  <c r="J347" i="33" s="1"/>
  <c r="F347" i="33"/>
  <c r="I346" i="33"/>
  <c r="J346" i="33" s="1"/>
  <c r="F346" i="33"/>
  <c r="I345" i="33"/>
  <c r="J345" i="33" s="1"/>
  <c r="F345" i="33"/>
  <c r="I344" i="33"/>
  <c r="J344" i="33" s="1"/>
  <c r="F344" i="33"/>
  <c r="I343" i="33"/>
  <c r="J343" i="33" s="1"/>
  <c r="F343" i="33"/>
  <c r="I342" i="33"/>
  <c r="J342" i="33" s="1"/>
  <c r="F342" i="33"/>
  <c r="I341" i="33"/>
  <c r="J341" i="33" s="1"/>
  <c r="F341" i="33"/>
  <c r="I340" i="33"/>
  <c r="J340" i="33" s="1"/>
  <c r="F340" i="33"/>
  <c r="I339" i="33"/>
  <c r="J339" i="33" s="1"/>
  <c r="F339" i="33"/>
  <c r="I338" i="33"/>
  <c r="J338" i="33" s="1"/>
  <c r="F338" i="33"/>
  <c r="I337" i="33"/>
  <c r="J337" i="33" s="1"/>
  <c r="F337" i="33"/>
  <c r="I336" i="33"/>
  <c r="J336" i="33" s="1"/>
  <c r="F336" i="33"/>
  <c r="I335" i="33"/>
  <c r="J335" i="33" s="1"/>
  <c r="F335" i="33"/>
  <c r="I334" i="33"/>
  <c r="J334" i="33" s="1"/>
  <c r="F334" i="33"/>
  <c r="I333" i="33"/>
  <c r="J333" i="33" s="1"/>
  <c r="F333" i="33"/>
  <c r="I332" i="33"/>
  <c r="J332" i="33" s="1"/>
  <c r="F332" i="33"/>
  <c r="I331" i="33"/>
  <c r="J331" i="33" s="1"/>
  <c r="F331" i="33"/>
  <c r="I330" i="33"/>
  <c r="J330" i="33" s="1"/>
  <c r="F330" i="33"/>
  <c r="I329" i="33"/>
  <c r="J329" i="33" s="1"/>
  <c r="F329" i="33"/>
  <c r="I328" i="33"/>
  <c r="J328" i="33" s="1"/>
  <c r="F328" i="33"/>
  <c r="I327" i="33"/>
  <c r="J327" i="33" s="1"/>
  <c r="F327" i="33"/>
  <c r="I326" i="33"/>
  <c r="J326" i="33" s="1"/>
  <c r="F326" i="33"/>
  <c r="I325" i="33"/>
  <c r="J325" i="33" s="1"/>
  <c r="F325" i="33"/>
  <c r="I324" i="33"/>
  <c r="J324" i="33" s="1"/>
  <c r="F324" i="33"/>
  <c r="I323" i="33"/>
  <c r="J323" i="33" s="1"/>
  <c r="F323" i="33"/>
  <c r="I322" i="33"/>
  <c r="J322" i="33" s="1"/>
  <c r="F322" i="33"/>
  <c r="I321" i="33"/>
  <c r="J321" i="33" s="1"/>
  <c r="F321" i="33"/>
  <c r="I320" i="33"/>
  <c r="J320" i="33" s="1"/>
  <c r="F320" i="33"/>
  <c r="I319" i="33"/>
  <c r="J319" i="33" s="1"/>
  <c r="F319" i="33"/>
  <c r="I318" i="33"/>
  <c r="J318" i="33" s="1"/>
  <c r="F318" i="33"/>
  <c r="I317" i="33"/>
  <c r="J317" i="33" s="1"/>
  <c r="F317" i="33"/>
  <c r="I316" i="33"/>
  <c r="J316" i="33" s="1"/>
  <c r="F316" i="33"/>
  <c r="I315" i="33"/>
  <c r="J315" i="33" s="1"/>
  <c r="F315" i="33"/>
  <c r="I314" i="33"/>
  <c r="J314" i="33" s="1"/>
  <c r="F314" i="33"/>
  <c r="I313" i="33"/>
  <c r="J313" i="33" s="1"/>
  <c r="F313" i="33"/>
  <c r="I312" i="33"/>
  <c r="J312" i="33" s="1"/>
  <c r="F312" i="33"/>
  <c r="I311" i="33"/>
  <c r="J311" i="33" s="1"/>
  <c r="F311" i="33"/>
  <c r="I310" i="33"/>
  <c r="J310" i="33" s="1"/>
  <c r="F310" i="33"/>
  <c r="I309" i="33"/>
  <c r="J309" i="33" s="1"/>
  <c r="F309" i="33"/>
  <c r="I308" i="33"/>
  <c r="J308" i="33" s="1"/>
  <c r="F308" i="33"/>
  <c r="I307" i="33"/>
  <c r="J307" i="33" s="1"/>
  <c r="F307" i="33"/>
  <c r="I306" i="33"/>
  <c r="J306" i="33" s="1"/>
  <c r="F306" i="33"/>
  <c r="I305" i="33"/>
  <c r="J305" i="33" s="1"/>
  <c r="F305" i="33"/>
  <c r="I304" i="33"/>
  <c r="J304" i="33" s="1"/>
  <c r="F304" i="33"/>
  <c r="I303" i="33"/>
  <c r="J303" i="33" s="1"/>
  <c r="F303" i="33"/>
  <c r="I302" i="33"/>
  <c r="J302" i="33" s="1"/>
  <c r="F302" i="33"/>
  <c r="I301" i="33"/>
  <c r="J301" i="33" s="1"/>
  <c r="F301" i="33"/>
  <c r="I300" i="33"/>
  <c r="J300" i="33" s="1"/>
  <c r="F300" i="33"/>
  <c r="I299" i="33"/>
  <c r="J299" i="33" s="1"/>
  <c r="F299" i="33"/>
  <c r="I298" i="33"/>
  <c r="J298" i="33" s="1"/>
  <c r="F298" i="33"/>
  <c r="I297" i="33"/>
  <c r="J297" i="33" s="1"/>
  <c r="F297" i="33"/>
  <c r="I296" i="33"/>
  <c r="J296" i="33" s="1"/>
  <c r="F296" i="33"/>
  <c r="I295" i="33"/>
  <c r="J295" i="33" s="1"/>
  <c r="F295" i="33"/>
  <c r="I294" i="33"/>
  <c r="J294" i="33" s="1"/>
  <c r="F294" i="33"/>
  <c r="I293" i="33"/>
  <c r="J293" i="33" s="1"/>
  <c r="F293" i="33"/>
  <c r="I292" i="33"/>
  <c r="J292" i="33" s="1"/>
  <c r="F292" i="33"/>
  <c r="I291" i="33"/>
  <c r="J291" i="33" s="1"/>
  <c r="F291" i="33"/>
  <c r="I290" i="33"/>
  <c r="J290" i="33" s="1"/>
  <c r="F290" i="33"/>
  <c r="I289" i="33"/>
  <c r="J289" i="33" s="1"/>
  <c r="F289" i="33"/>
  <c r="I288" i="33"/>
  <c r="J288" i="33" s="1"/>
  <c r="F288" i="33"/>
  <c r="I287" i="33"/>
  <c r="J287" i="33" s="1"/>
  <c r="F287" i="33"/>
  <c r="I286" i="33"/>
  <c r="J286" i="33" s="1"/>
  <c r="F286" i="33"/>
  <c r="I285" i="33"/>
  <c r="J285" i="33" s="1"/>
  <c r="F285" i="33"/>
  <c r="I284" i="33"/>
  <c r="J284" i="33" s="1"/>
  <c r="F284" i="33"/>
  <c r="I283" i="33"/>
  <c r="J283" i="33" s="1"/>
  <c r="F283" i="33"/>
  <c r="I282" i="33"/>
  <c r="J282" i="33" s="1"/>
  <c r="F282" i="33"/>
  <c r="I281" i="33"/>
  <c r="J281" i="33" s="1"/>
  <c r="F281" i="33"/>
  <c r="I280" i="33"/>
  <c r="J280" i="33" s="1"/>
  <c r="F280" i="33"/>
  <c r="I279" i="33"/>
  <c r="J279" i="33" s="1"/>
  <c r="F279" i="33"/>
  <c r="I278" i="33"/>
  <c r="J278" i="33" s="1"/>
  <c r="F278" i="33"/>
  <c r="I277" i="33"/>
  <c r="J277" i="33" s="1"/>
  <c r="F277" i="33"/>
  <c r="I276" i="33"/>
  <c r="J276" i="33" s="1"/>
  <c r="F276" i="33"/>
  <c r="I275" i="33"/>
  <c r="J275" i="33" s="1"/>
  <c r="F275" i="33"/>
  <c r="I274" i="33"/>
  <c r="J274" i="33" s="1"/>
  <c r="F274" i="33"/>
  <c r="J273" i="33"/>
  <c r="I273" i="33"/>
  <c r="F273" i="33"/>
  <c r="I272" i="33"/>
  <c r="J272" i="33" s="1"/>
  <c r="F272" i="33"/>
  <c r="I271" i="33"/>
  <c r="J271" i="33" s="1"/>
  <c r="F271" i="33"/>
  <c r="I270" i="33"/>
  <c r="J270" i="33" s="1"/>
  <c r="F270" i="33"/>
  <c r="I269" i="33"/>
  <c r="J269" i="33" s="1"/>
  <c r="F269" i="33"/>
  <c r="I268" i="33"/>
  <c r="J268" i="33" s="1"/>
  <c r="F268" i="33"/>
  <c r="I267" i="33"/>
  <c r="J267" i="33" s="1"/>
  <c r="F267" i="33"/>
  <c r="I266" i="33"/>
  <c r="J266" i="33" s="1"/>
  <c r="F266" i="33"/>
  <c r="J265" i="33"/>
  <c r="I265" i="33"/>
  <c r="F265" i="33"/>
  <c r="I264" i="33"/>
  <c r="J264" i="33" s="1"/>
  <c r="F264" i="33"/>
  <c r="I263" i="33"/>
  <c r="J263" i="33" s="1"/>
  <c r="F263" i="33"/>
  <c r="I262" i="33"/>
  <c r="J262" i="33" s="1"/>
  <c r="F262" i="33"/>
  <c r="I261" i="33"/>
  <c r="J261" i="33" s="1"/>
  <c r="F261" i="33"/>
  <c r="I260" i="33"/>
  <c r="J260" i="33" s="1"/>
  <c r="F260" i="33"/>
  <c r="I259" i="33"/>
  <c r="J259" i="33" s="1"/>
  <c r="F259" i="33"/>
  <c r="I258" i="33"/>
  <c r="J258" i="33" s="1"/>
  <c r="F258" i="33"/>
  <c r="J257" i="33"/>
  <c r="I257" i="33"/>
  <c r="F257" i="33"/>
  <c r="I256" i="33"/>
  <c r="J256" i="33" s="1"/>
  <c r="F256" i="33"/>
  <c r="I255" i="33"/>
  <c r="J255" i="33" s="1"/>
  <c r="F255" i="33"/>
  <c r="I254" i="33"/>
  <c r="J254" i="33" s="1"/>
  <c r="F254" i="33"/>
  <c r="I253" i="33"/>
  <c r="J253" i="33" s="1"/>
  <c r="F253" i="33"/>
  <c r="I252" i="33"/>
  <c r="J252" i="33" s="1"/>
  <c r="F252" i="33"/>
  <c r="I251" i="33"/>
  <c r="J251" i="33" s="1"/>
  <c r="F251" i="33"/>
  <c r="I250" i="33"/>
  <c r="J250" i="33" s="1"/>
  <c r="F250" i="33"/>
  <c r="I249" i="33"/>
  <c r="J249" i="33" s="1"/>
  <c r="F249" i="33"/>
  <c r="I248" i="33"/>
  <c r="J248" i="33" s="1"/>
  <c r="F248" i="33"/>
  <c r="I247" i="33"/>
  <c r="J247" i="33" s="1"/>
  <c r="F247" i="33"/>
  <c r="I246" i="33"/>
  <c r="J246" i="33" s="1"/>
  <c r="F246" i="33"/>
  <c r="I245" i="33"/>
  <c r="J245" i="33" s="1"/>
  <c r="F245" i="33"/>
  <c r="I244" i="33"/>
  <c r="J244" i="33" s="1"/>
  <c r="F244" i="33"/>
  <c r="I243" i="33"/>
  <c r="J243" i="33" s="1"/>
  <c r="F243" i="33"/>
  <c r="I242" i="33"/>
  <c r="J242" i="33" s="1"/>
  <c r="F242" i="33"/>
  <c r="I241" i="33"/>
  <c r="J241" i="33" s="1"/>
  <c r="F241" i="33"/>
  <c r="I240" i="33"/>
  <c r="J240" i="33" s="1"/>
  <c r="F240" i="33"/>
  <c r="I239" i="33"/>
  <c r="J239" i="33" s="1"/>
  <c r="F239" i="33"/>
  <c r="I238" i="33"/>
  <c r="J238" i="33" s="1"/>
  <c r="F238" i="33"/>
  <c r="I237" i="33"/>
  <c r="J237" i="33" s="1"/>
  <c r="F237" i="33"/>
  <c r="I236" i="33"/>
  <c r="J236" i="33" s="1"/>
  <c r="F236" i="33"/>
  <c r="I235" i="33"/>
  <c r="J235" i="33" s="1"/>
  <c r="F235" i="33"/>
  <c r="I234" i="33"/>
  <c r="J234" i="33" s="1"/>
  <c r="F234" i="33"/>
  <c r="I233" i="33"/>
  <c r="J233" i="33" s="1"/>
  <c r="F233" i="33"/>
  <c r="I232" i="33"/>
  <c r="J232" i="33" s="1"/>
  <c r="F232" i="33"/>
  <c r="I231" i="33"/>
  <c r="J231" i="33" s="1"/>
  <c r="F231" i="33"/>
  <c r="I230" i="33"/>
  <c r="J230" i="33" s="1"/>
  <c r="F230" i="33"/>
  <c r="I229" i="33"/>
  <c r="J229" i="33" s="1"/>
  <c r="F229" i="33"/>
  <c r="I228" i="33"/>
  <c r="J228" i="33" s="1"/>
  <c r="F228" i="33"/>
  <c r="I227" i="33"/>
  <c r="J227" i="33" s="1"/>
  <c r="F227" i="33"/>
  <c r="I226" i="33"/>
  <c r="J226" i="33" s="1"/>
  <c r="F226" i="33"/>
  <c r="J225" i="33"/>
  <c r="I225" i="33"/>
  <c r="F225" i="33"/>
  <c r="I224" i="33"/>
  <c r="J224" i="33" s="1"/>
  <c r="F224" i="33"/>
  <c r="J223" i="33"/>
  <c r="I223" i="33"/>
  <c r="F223" i="33"/>
  <c r="J222" i="33"/>
  <c r="I222" i="33"/>
  <c r="F222" i="33"/>
  <c r="I221" i="33"/>
  <c r="J221" i="33" s="1"/>
  <c r="F221" i="33"/>
  <c r="I220" i="33"/>
  <c r="J220" i="33" s="1"/>
  <c r="F220" i="33"/>
  <c r="I219" i="33"/>
  <c r="J219" i="33" s="1"/>
  <c r="F219" i="33"/>
  <c r="I218" i="33"/>
  <c r="J218" i="33" s="1"/>
  <c r="F218" i="33"/>
  <c r="I217" i="33"/>
  <c r="J217" i="33" s="1"/>
  <c r="F217" i="33"/>
  <c r="I216" i="33"/>
  <c r="J216" i="33" s="1"/>
  <c r="F216" i="33"/>
  <c r="I215" i="33"/>
  <c r="J215" i="33" s="1"/>
  <c r="F215" i="33"/>
  <c r="J214" i="33"/>
  <c r="I214" i="33"/>
  <c r="F214" i="33"/>
  <c r="I213" i="33"/>
  <c r="J213" i="33" s="1"/>
  <c r="F213" i="33"/>
  <c r="I212" i="33"/>
  <c r="J212" i="33" s="1"/>
  <c r="F212" i="33"/>
  <c r="I211" i="33"/>
  <c r="J211" i="33" s="1"/>
  <c r="F211" i="33"/>
  <c r="J210" i="33"/>
  <c r="I210" i="33"/>
  <c r="F210" i="33"/>
  <c r="I209" i="33"/>
  <c r="J209" i="33" s="1"/>
  <c r="F209" i="33"/>
  <c r="I208" i="33"/>
  <c r="J208" i="33" s="1"/>
  <c r="F208" i="33"/>
  <c r="I207" i="33"/>
  <c r="J207" i="33" s="1"/>
  <c r="F207" i="33"/>
  <c r="I206" i="33"/>
  <c r="J206" i="33" s="1"/>
  <c r="F206" i="33"/>
  <c r="I205" i="33"/>
  <c r="J205" i="33" s="1"/>
  <c r="F205" i="33"/>
  <c r="J204" i="33"/>
  <c r="I204" i="33"/>
  <c r="F204" i="33"/>
  <c r="I203" i="33"/>
  <c r="J203" i="33" s="1"/>
  <c r="F203" i="33"/>
  <c r="I202" i="33"/>
  <c r="J202" i="33" s="1"/>
  <c r="F202" i="33"/>
  <c r="I201" i="33"/>
  <c r="J201" i="33" s="1"/>
  <c r="F201" i="33"/>
  <c r="I200" i="33"/>
  <c r="J200" i="33" s="1"/>
  <c r="F200" i="33"/>
  <c r="I199" i="33"/>
  <c r="J199" i="33" s="1"/>
  <c r="F199" i="33"/>
  <c r="I198" i="33"/>
  <c r="J198" i="33" s="1"/>
  <c r="F198" i="33"/>
  <c r="I197" i="33"/>
  <c r="J197" i="33" s="1"/>
  <c r="F197" i="33"/>
  <c r="I196" i="33"/>
  <c r="J196" i="33" s="1"/>
  <c r="F196" i="33"/>
  <c r="I195" i="33"/>
  <c r="J195" i="33" s="1"/>
  <c r="F195" i="33"/>
  <c r="I194" i="33"/>
  <c r="J194" i="33" s="1"/>
  <c r="F194" i="33"/>
  <c r="I193" i="33"/>
  <c r="J193" i="33" s="1"/>
  <c r="F193" i="33"/>
  <c r="I192" i="33"/>
  <c r="J192" i="33" s="1"/>
  <c r="F192" i="33"/>
  <c r="I191" i="33"/>
  <c r="J191" i="33" s="1"/>
  <c r="F191" i="33"/>
  <c r="I190" i="33"/>
  <c r="J190" i="33" s="1"/>
  <c r="F190" i="33"/>
  <c r="I189" i="33"/>
  <c r="J189" i="33" s="1"/>
  <c r="F189" i="33"/>
  <c r="J188" i="33"/>
  <c r="I188" i="33"/>
  <c r="F188" i="33"/>
  <c r="I187" i="33"/>
  <c r="J187" i="33" s="1"/>
  <c r="F187" i="33"/>
  <c r="I186" i="33"/>
  <c r="J186" i="33" s="1"/>
  <c r="F186" i="33"/>
  <c r="I185" i="33"/>
  <c r="J185" i="33" s="1"/>
  <c r="F185" i="33"/>
  <c r="I184" i="33"/>
  <c r="J184" i="33" s="1"/>
  <c r="F184" i="33"/>
  <c r="I183" i="33"/>
  <c r="J183" i="33" s="1"/>
  <c r="F183" i="33"/>
  <c r="I182" i="33"/>
  <c r="J182" i="33" s="1"/>
  <c r="F182" i="33"/>
  <c r="I181" i="33"/>
  <c r="J181" i="33" s="1"/>
  <c r="F181" i="33"/>
  <c r="I180" i="33"/>
  <c r="J180" i="33" s="1"/>
  <c r="F180" i="33"/>
  <c r="I179" i="33"/>
  <c r="J179" i="33" s="1"/>
  <c r="F179" i="33"/>
  <c r="I178" i="33"/>
  <c r="J178" i="33" s="1"/>
  <c r="F178" i="33"/>
  <c r="I177" i="33"/>
  <c r="J177" i="33" s="1"/>
  <c r="F177" i="33"/>
  <c r="I176" i="33"/>
  <c r="J176" i="33" s="1"/>
  <c r="F176" i="33"/>
  <c r="I175" i="33"/>
  <c r="J175" i="33" s="1"/>
  <c r="F175" i="33"/>
  <c r="I174" i="33"/>
  <c r="J174" i="33" s="1"/>
  <c r="F174" i="33"/>
  <c r="I173" i="33"/>
  <c r="J173" i="33" s="1"/>
  <c r="F173" i="33"/>
  <c r="I172" i="33"/>
  <c r="J172" i="33" s="1"/>
  <c r="F172" i="33"/>
  <c r="I171" i="33"/>
  <c r="J171" i="33" s="1"/>
  <c r="F171" i="33"/>
  <c r="I170" i="33"/>
  <c r="J170" i="33" s="1"/>
  <c r="F170" i="33"/>
  <c r="I169" i="33"/>
  <c r="J169" i="33" s="1"/>
  <c r="F169" i="33"/>
  <c r="I168" i="33"/>
  <c r="J168" i="33" s="1"/>
  <c r="F168" i="33"/>
  <c r="I167" i="33"/>
  <c r="J167" i="33" s="1"/>
  <c r="F167" i="33"/>
  <c r="J166" i="33"/>
  <c r="I166" i="33"/>
  <c r="F166" i="33"/>
  <c r="I165" i="33"/>
  <c r="J165" i="33" s="1"/>
  <c r="F165" i="33"/>
  <c r="I164" i="33"/>
  <c r="J164" i="33" s="1"/>
  <c r="F164" i="33"/>
  <c r="I163" i="33"/>
  <c r="J163" i="33" s="1"/>
  <c r="F163" i="33"/>
  <c r="I162" i="33"/>
  <c r="J162" i="33" s="1"/>
  <c r="F162" i="33"/>
  <c r="I161" i="33"/>
  <c r="J161" i="33" s="1"/>
  <c r="F161" i="33"/>
  <c r="I160" i="33"/>
  <c r="J160" i="33" s="1"/>
  <c r="F160" i="33"/>
  <c r="I159" i="33"/>
  <c r="J159" i="33" s="1"/>
  <c r="F159" i="33"/>
  <c r="I158" i="33"/>
  <c r="J158" i="33" s="1"/>
  <c r="F158" i="33"/>
  <c r="I157" i="33"/>
  <c r="J157" i="33" s="1"/>
  <c r="F157" i="33"/>
  <c r="I156" i="33"/>
  <c r="J156" i="33" s="1"/>
  <c r="F156" i="33"/>
  <c r="I155" i="33"/>
  <c r="J155" i="33" s="1"/>
  <c r="F155" i="33"/>
  <c r="I154" i="33"/>
  <c r="J154" i="33" s="1"/>
  <c r="F154" i="33"/>
  <c r="J153" i="33"/>
  <c r="I153" i="33"/>
  <c r="F153" i="33"/>
  <c r="I152" i="33"/>
  <c r="J152" i="33" s="1"/>
  <c r="F152" i="33"/>
  <c r="I151" i="33"/>
  <c r="J151" i="33" s="1"/>
  <c r="F151" i="33"/>
  <c r="J150" i="33"/>
  <c r="I150" i="33"/>
  <c r="F150" i="33"/>
  <c r="I149" i="33"/>
  <c r="J149" i="33" s="1"/>
  <c r="F149" i="33"/>
  <c r="I148" i="33"/>
  <c r="J148" i="33" s="1"/>
  <c r="F148" i="33"/>
  <c r="I147" i="33"/>
  <c r="J147" i="33" s="1"/>
  <c r="F147" i="33"/>
  <c r="J146" i="33"/>
  <c r="I146" i="33"/>
  <c r="F146" i="33"/>
  <c r="I145" i="33"/>
  <c r="J145" i="33" s="1"/>
  <c r="F145" i="33"/>
  <c r="J144" i="33"/>
  <c r="I144" i="33"/>
  <c r="F144" i="33"/>
  <c r="I143" i="33"/>
  <c r="J143" i="33" s="1"/>
  <c r="F143" i="33"/>
  <c r="I142" i="33"/>
  <c r="J142" i="33" s="1"/>
  <c r="F142" i="33"/>
  <c r="I141" i="33"/>
  <c r="J141" i="33" s="1"/>
  <c r="F141" i="33"/>
  <c r="I140" i="33"/>
  <c r="J140" i="33" s="1"/>
  <c r="F140" i="33"/>
  <c r="I139" i="33"/>
  <c r="J139" i="33" s="1"/>
  <c r="F139" i="33"/>
  <c r="I138" i="33"/>
  <c r="J138" i="33" s="1"/>
  <c r="F138" i="33"/>
  <c r="I137" i="33"/>
  <c r="J137" i="33" s="1"/>
  <c r="F137" i="33"/>
  <c r="I136" i="33"/>
  <c r="J136" i="33" s="1"/>
  <c r="F136" i="33"/>
  <c r="I135" i="33"/>
  <c r="J135" i="33" s="1"/>
  <c r="F135" i="33"/>
  <c r="I134" i="33"/>
  <c r="J134" i="33" s="1"/>
  <c r="F134" i="33"/>
  <c r="I133" i="33"/>
  <c r="J133" i="33" s="1"/>
  <c r="F133" i="33"/>
  <c r="I132" i="33"/>
  <c r="J132" i="33" s="1"/>
  <c r="F132" i="33"/>
  <c r="I131" i="33"/>
  <c r="J131" i="33" s="1"/>
  <c r="F131" i="33"/>
  <c r="I130" i="33"/>
  <c r="J130" i="33" s="1"/>
  <c r="F130" i="33"/>
  <c r="I129" i="33"/>
  <c r="J129" i="33" s="1"/>
  <c r="F129" i="33"/>
  <c r="J128" i="33"/>
  <c r="I128" i="33"/>
  <c r="F128" i="33"/>
  <c r="I127" i="33"/>
  <c r="J127" i="33" s="1"/>
  <c r="F127" i="33"/>
  <c r="I126" i="33"/>
  <c r="J126" i="33" s="1"/>
  <c r="F126" i="33"/>
  <c r="I125" i="33"/>
  <c r="J125" i="33" s="1"/>
  <c r="F125" i="33"/>
  <c r="I124" i="33"/>
  <c r="J124" i="33" s="1"/>
  <c r="F124" i="33"/>
  <c r="I123" i="33"/>
  <c r="J123" i="33" s="1"/>
  <c r="F123" i="33"/>
  <c r="I122" i="33"/>
  <c r="J122" i="33" s="1"/>
  <c r="F122" i="33"/>
  <c r="J121" i="33"/>
  <c r="I121" i="33"/>
  <c r="F121" i="33"/>
  <c r="I120" i="33"/>
  <c r="J120" i="33" s="1"/>
  <c r="F120" i="33"/>
  <c r="I119" i="33"/>
  <c r="J119" i="33" s="1"/>
  <c r="F119" i="33"/>
  <c r="I118" i="33"/>
  <c r="J118" i="33" s="1"/>
  <c r="F118" i="33"/>
  <c r="I117" i="33"/>
  <c r="J117" i="33" s="1"/>
  <c r="F117" i="33"/>
  <c r="I116" i="33"/>
  <c r="J116" i="33" s="1"/>
  <c r="F116" i="33"/>
  <c r="I115" i="33"/>
  <c r="J115" i="33" s="1"/>
  <c r="F115" i="33"/>
  <c r="J114" i="33"/>
  <c r="I114" i="33"/>
  <c r="F114" i="33"/>
  <c r="I113" i="33"/>
  <c r="J113" i="33" s="1"/>
  <c r="F113" i="33"/>
  <c r="I112" i="33"/>
  <c r="J112" i="33" s="1"/>
  <c r="F112" i="33"/>
  <c r="I111" i="33"/>
  <c r="J111" i="33" s="1"/>
  <c r="F111" i="33"/>
  <c r="I110" i="33"/>
  <c r="J110" i="33" s="1"/>
  <c r="F110" i="33"/>
  <c r="I109" i="33"/>
  <c r="J109" i="33" s="1"/>
  <c r="F109" i="33"/>
  <c r="I108" i="33"/>
  <c r="J108" i="33" s="1"/>
  <c r="F108" i="33"/>
  <c r="I107" i="33"/>
  <c r="J107" i="33" s="1"/>
  <c r="F107" i="33"/>
  <c r="I106" i="33"/>
  <c r="J106" i="33" s="1"/>
  <c r="F106" i="33"/>
  <c r="I105" i="33"/>
  <c r="J105" i="33" s="1"/>
  <c r="F105" i="33"/>
  <c r="I104" i="33"/>
  <c r="J104" i="33" s="1"/>
  <c r="F104" i="33"/>
  <c r="I103" i="33"/>
  <c r="J103" i="33" s="1"/>
  <c r="F103" i="33"/>
  <c r="I102" i="33"/>
  <c r="J102" i="33" s="1"/>
  <c r="F102" i="33"/>
  <c r="I101" i="33"/>
  <c r="J101" i="33" s="1"/>
  <c r="F101" i="33"/>
  <c r="I100" i="33"/>
  <c r="J100" i="33" s="1"/>
  <c r="F100" i="33"/>
  <c r="I99" i="33"/>
  <c r="J99" i="33" s="1"/>
  <c r="F99" i="33"/>
  <c r="J98" i="33"/>
  <c r="I98" i="33"/>
  <c r="F98" i="33"/>
  <c r="I97" i="33"/>
  <c r="J97" i="33" s="1"/>
  <c r="F97" i="33"/>
  <c r="J96" i="33"/>
  <c r="I96" i="33"/>
  <c r="F96" i="33"/>
  <c r="I95" i="33"/>
  <c r="J95" i="33" s="1"/>
  <c r="F95" i="33"/>
  <c r="I94" i="33"/>
  <c r="J94" i="33" s="1"/>
  <c r="F94" i="33"/>
  <c r="I93" i="33"/>
  <c r="J93" i="33" s="1"/>
  <c r="F93" i="33"/>
  <c r="I92" i="33"/>
  <c r="J92" i="33" s="1"/>
  <c r="F92" i="33"/>
  <c r="I91" i="33"/>
  <c r="J91" i="33" s="1"/>
  <c r="F91" i="33"/>
  <c r="I90" i="33"/>
  <c r="J90" i="33" s="1"/>
  <c r="F90" i="33"/>
  <c r="I89" i="33"/>
  <c r="J89" i="33" s="1"/>
  <c r="F89" i="33"/>
  <c r="I88" i="33"/>
  <c r="J88" i="33" s="1"/>
  <c r="F88" i="33"/>
  <c r="I87" i="33"/>
  <c r="J87" i="33" s="1"/>
  <c r="F87" i="33"/>
  <c r="I86" i="33"/>
  <c r="J86" i="33" s="1"/>
  <c r="F86" i="33"/>
  <c r="I85" i="33"/>
  <c r="J85" i="33" s="1"/>
  <c r="F85" i="33"/>
  <c r="I84" i="33"/>
  <c r="J84" i="33" s="1"/>
  <c r="F84" i="33"/>
  <c r="I83" i="33"/>
  <c r="J83" i="33" s="1"/>
  <c r="F83" i="33"/>
  <c r="I82" i="33"/>
  <c r="J82" i="33" s="1"/>
  <c r="F82" i="33"/>
  <c r="I81" i="33"/>
  <c r="J81" i="33" s="1"/>
  <c r="F81" i="33"/>
  <c r="J80" i="33"/>
  <c r="I80" i="33"/>
  <c r="F80" i="33"/>
  <c r="I79" i="33"/>
  <c r="J79" i="33" s="1"/>
  <c r="F79" i="33"/>
  <c r="I78" i="33"/>
  <c r="J78" i="33" s="1"/>
  <c r="F78" i="33"/>
  <c r="I77" i="33"/>
  <c r="J77" i="33" s="1"/>
  <c r="F77" i="33"/>
  <c r="I76" i="33"/>
  <c r="J76" i="33" s="1"/>
  <c r="F76" i="33"/>
  <c r="I75" i="33"/>
  <c r="J75" i="33" s="1"/>
  <c r="F75" i="33"/>
  <c r="I74" i="33"/>
  <c r="J74" i="33" s="1"/>
  <c r="F74" i="33"/>
  <c r="I73" i="33"/>
  <c r="J73" i="33" s="1"/>
  <c r="F73" i="33"/>
  <c r="I72" i="33"/>
  <c r="J72" i="33" s="1"/>
  <c r="F72" i="33"/>
  <c r="I71" i="33"/>
  <c r="J71" i="33" s="1"/>
  <c r="F71" i="33"/>
  <c r="I70" i="33"/>
  <c r="J70" i="33" s="1"/>
  <c r="F70" i="33"/>
  <c r="I69" i="33"/>
  <c r="J69" i="33" s="1"/>
  <c r="F69" i="33"/>
  <c r="I68" i="33"/>
  <c r="J68" i="33" s="1"/>
  <c r="F68" i="33"/>
  <c r="J67" i="33"/>
  <c r="I67" i="33"/>
  <c r="F67" i="33"/>
  <c r="I66" i="33"/>
  <c r="J66" i="33" s="1"/>
  <c r="F66" i="33"/>
  <c r="J65" i="33"/>
  <c r="I65" i="33"/>
  <c r="F65" i="33"/>
  <c r="I64" i="33"/>
  <c r="J64" i="33" s="1"/>
  <c r="F64" i="33"/>
  <c r="J63" i="33"/>
  <c r="I63" i="33"/>
  <c r="F63" i="33"/>
  <c r="I62" i="33"/>
  <c r="J62" i="33" s="1"/>
  <c r="F62" i="33"/>
  <c r="I61" i="33"/>
  <c r="J61" i="33" s="1"/>
  <c r="F61" i="33"/>
  <c r="I60" i="33"/>
  <c r="J60" i="33" s="1"/>
  <c r="F60" i="33"/>
  <c r="J59" i="33"/>
  <c r="I59" i="33"/>
  <c r="F59" i="33"/>
  <c r="I58" i="33"/>
  <c r="J58" i="33" s="1"/>
  <c r="F58" i="33"/>
  <c r="I57" i="33"/>
  <c r="J57" i="33" s="1"/>
  <c r="F57" i="33"/>
  <c r="I56" i="33"/>
  <c r="J56" i="33" s="1"/>
  <c r="F56" i="33"/>
  <c r="I55" i="33"/>
  <c r="J55" i="33" s="1"/>
  <c r="F55" i="33"/>
  <c r="I54" i="33"/>
  <c r="J54" i="33" s="1"/>
  <c r="F54" i="33"/>
  <c r="I53" i="33"/>
  <c r="J53" i="33" s="1"/>
  <c r="F53" i="33"/>
  <c r="I52" i="33"/>
  <c r="J52" i="33" s="1"/>
  <c r="F52" i="33"/>
  <c r="I51" i="33"/>
  <c r="J51" i="33" s="1"/>
  <c r="F51" i="33"/>
  <c r="I50" i="33"/>
  <c r="J50" i="33" s="1"/>
  <c r="F50" i="33"/>
  <c r="I49" i="33"/>
  <c r="J49" i="33" s="1"/>
  <c r="F49" i="33"/>
  <c r="I48" i="33"/>
  <c r="J48" i="33" s="1"/>
  <c r="F48" i="33"/>
  <c r="I47" i="33"/>
  <c r="J47" i="33" s="1"/>
  <c r="F47" i="33"/>
  <c r="I46" i="33"/>
  <c r="J46" i="33" s="1"/>
  <c r="F46" i="33"/>
  <c r="I45" i="33"/>
  <c r="J45" i="33" s="1"/>
  <c r="F45" i="33"/>
  <c r="I44" i="33"/>
  <c r="J44" i="33" s="1"/>
  <c r="F44" i="33"/>
  <c r="I43" i="33"/>
  <c r="J43" i="33" s="1"/>
  <c r="F43" i="33"/>
  <c r="I42" i="33"/>
  <c r="J42" i="33" s="1"/>
  <c r="F42" i="33"/>
  <c r="I41" i="33"/>
  <c r="J41" i="33" s="1"/>
  <c r="F41" i="33"/>
  <c r="I40" i="33"/>
  <c r="J40" i="33" s="1"/>
  <c r="F40" i="33"/>
  <c r="I39" i="33"/>
  <c r="J39" i="33" s="1"/>
  <c r="F39" i="33"/>
  <c r="I38" i="33"/>
  <c r="J38" i="33" s="1"/>
  <c r="F38" i="33"/>
  <c r="I37" i="33"/>
  <c r="J37" i="33" s="1"/>
  <c r="F37" i="33"/>
  <c r="I36" i="33"/>
  <c r="J36" i="33" s="1"/>
  <c r="F36" i="33"/>
  <c r="I35" i="33"/>
  <c r="J35" i="33" s="1"/>
  <c r="F35" i="33"/>
  <c r="I34" i="33"/>
  <c r="J34" i="33" s="1"/>
  <c r="F34" i="33"/>
  <c r="I33" i="33"/>
  <c r="J33" i="33" s="1"/>
  <c r="F33" i="33"/>
  <c r="I32" i="33"/>
  <c r="J32" i="33" s="1"/>
  <c r="F32" i="33"/>
  <c r="I31" i="33"/>
  <c r="J31" i="33" s="1"/>
  <c r="F31" i="33"/>
  <c r="I30" i="33"/>
  <c r="J30" i="33" s="1"/>
  <c r="F30" i="33"/>
  <c r="I29" i="33"/>
  <c r="J29" i="33" s="1"/>
  <c r="F29" i="33"/>
  <c r="I28" i="33"/>
  <c r="J28" i="33" s="1"/>
  <c r="F28" i="33"/>
  <c r="I27" i="33"/>
  <c r="J27" i="33" s="1"/>
  <c r="F27" i="33"/>
  <c r="I26" i="33"/>
  <c r="J26" i="33" s="1"/>
  <c r="F26" i="33"/>
  <c r="I25" i="33"/>
  <c r="J25" i="33" s="1"/>
  <c r="F25" i="33"/>
  <c r="I24" i="33"/>
  <c r="J24" i="33" s="1"/>
  <c r="F24" i="33"/>
  <c r="I23" i="33"/>
  <c r="J23" i="33" s="1"/>
  <c r="F23" i="33"/>
  <c r="I22" i="33"/>
  <c r="J22" i="33" s="1"/>
  <c r="F22" i="33"/>
  <c r="I21" i="33"/>
  <c r="J21" i="33" s="1"/>
  <c r="F21" i="33"/>
  <c r="I20" i="33"/>
  <c r="J20" i="33" s="1"/>
  <c r="F20" i="33"/>
  <c r="I19" i="33"/>
  <c r="J19" i="33" s="1"/>
  <c r="F19" i="33"/>
  <c r="I18" i="33"/>
  <c r="J18" i="33" s="1"/>
  <c r="F18" i="33"/>
  <c r="I17" i="33"/>
  <c r="J17" i="33" s="1"/>
  <c r="F17" i="33"/>
  <c r="I16" i="33"/>
  <c r="J16" i="33" s="1"/>
  <c r="F16" i="33"/>
  <c r="I15" i="33"/>
  <c r="J15" i="33" s="1"/>
  <c r="F15" i="33"/>
  <c r="I14" i="33"/>
  <c r="J14" i="33" s="1"/>
  <c r="F14" i="33"/>
  <c r="I13" i="33"/>
  <c r="J13" i="33" s="1"/>
  <c r="F13" i="33"/>
  <c r="I12" i="33"/>
  <c r="J12" i="33" s="1"/>
  <c r="F12" i="33"/>
  <c r="I11" i="33"/>
  <c r="J11" i="33" s="1"/>
  <c r="F11" i="33"/>
  <c r="I10" i="33"/>
  <c r="J10" i="33" s="1"/>
  <c r="F10" i="33"/>
  <c r="I9" i="33"/>
  <c r="J9" i="33" s="1"/>
  <c r="F9" i="33"/>
  <c r="A9" i="33"/>
  <c r="A10" i="33" s="1"/>
  <c r="A11" i="33" s="1"/>
  <c r="A12" i="33" s="1"/>
  <c r="A13" i="33" s="1"/>
  <c r="A14" i="33" s="1"/>
  <c r="A15" i="33" s="1"/>
  <c r="A16" i="33" s="1"/>
  <c r="A17" i="33" s="1"/>
  <c r="A18" i="33" s="1"/>
  <c r="A19" i="33" s="1"/>
  <c r="A20" i="33" s="1"/>
  <c r="A21" i="33" s="1"/>
  <c r="A22" i="33" s="1"/>
  <c r="A23" i="33" s="1"/>
  <c r="A24" i="33" s="1"/>
  <c r="A25" i="33" s="1"/>
  <c r="A26" i="33" s="1"/>
  <c r="A27" i="33" s="1"/>
  <c r="A28" i="33" s="1"/>
  <c r="A29" i="33" s="1"/>
  <c r="A30" i="33" s="1"/>
  <c r="A31" i="33" s="1"/>
  <c r="A32" i="33" s="1"/>
  <c r="A33" i="33" s="1"/>
  <c r="A34" i="33" s="1"/>
  <c r="A35" i="33" s="1"/>
  <c r="A36" i="33" s="1"/>
  <c r="A37" i="33" s="1"/>
  <c r="A38" i="33" s="1"/>
  <c r="A39" i="33" s="1"/>
  <c r="A40" i="33" s="1"/>
  <c r="A41" i="33" s="1"/>
  <c r="A42" i="33" s="1"/>
  <c r="A43" i="33" s="1"/>
  <c r="A44" i="33" s="1"/>
  <c r="A45" i="33" s="1"/>
  <c r="A46" i="33" s="1"/>
  <c r="A47" i="33" s="1"/>
  <c r="A48" i="33" s="1"/>
  <c r="A49" i="33" s="1"/>
  <c r="A50" i="33" s="1"/>
  <c r="A51" i="33" s="1"/>
  <c r="A52" i="33" s="1"/>
  <c r="A53" i="33" s="1"/>
  <c r="A54" i="33" s="1"/>
  <c r="A55" i="33" s="1"/>
  <c r="A56" i="33" s="1"/>
  <c r="A57" i="33" s="1"/>
  <c r="A58" i="33" s="1"/>
  <c r="A59" i="33" s="1"/>
  <c r="A60" i="33" s="1"/>
  <c r="A61" i="33" s="1"/>
  <c r="A62" i="33" s="1"/>
  <c r="A63" i="33" s="1"/>
  <c r="A64" i="33" s="1"/>
  <c r="A65" i="33" s="1"/>
  <c r="A66" i="33" s="1"/>
  <c r="A67" i="33" s="1"/>
  <c r="A68" i="33" s="1"/>
  <c r="A69" i="33" s="1"/>
  <c r="A70" i="33" s="1"/>
  <c r="A71" i="33" s="1"/>
  <c r="A72" i="33" s="1"/>
  <c r="A73" i="33" s="1"/>
  <c r="A74" i="33" s="1"/>
  <c r="A75" i="33" s="1"/>
  <c r="A76" i="33" s="1"/>
  <c r="A77" i="33" s="1"/>
  <c r="A78" i="33" s="1"/>
  <c r="A79" i="33" s="1"/>
  <c r="A80" i="33" s="1"/>
  <c r="A81" i="33" s="1"/>
  <c r="A82" i="33" s="1"/>
  <c r="A83" i="33" s="1"/>
  <c r="A84" i="33" s="1"/>
  <c r="A85" i="33" s="1"/>
  <c r="A86" i="33" s="1"/>
  <c r="A87" i="33" s="1"/>
  <c r="A88" i="33" s="1"/>
  <c r="A89" i="33" s="1"/>
  <c r="A90" i="33" s="1"/>
  <c r="A91" i="33" s="1"/>
  <c r="A92" i="33" s="1"/>
  <c r="A93" i="33" s="1"/>
  <c r="A94" i="33" s="1"/>
  <c r="A95" i="33" s="1"/>
  <c r="A96" i="33" s="1"/>
  <c r="A97" i="33" s="1"/>
  <c r="A98" i="33" s="1"/>
  <c r="A99" i="33" s="1"/>
  <c r="A100" i="33" s="1"/>
  <c r="A101" i="33" s="1"/>
  <c r="A102" i="33" s="1"/>
  <c r="A103" i="33" s="1"/>
  <c r="A104" i="33" s="1"/>
  <c r="A105" i="33" s="1"/>
  <c r="A106" i="33" s="1"/>
  <c r="A107" i="33" s="1"/>
  <c r="A108" i="33" s="1"/>
  <c r="A109" i="33" s="1"/>
  <c r="A110" i="33" s="1"/>
  <c r="A111" i="33" s="1"/>
  <c r="A112" i="33" s="1"/>
  <c r="A113" i="33" s="1"/>
  <c r="A114" i="33" s="1"/>
  <c r="A115" i="33" s="1"/>
  <c r="A116" i="33" s="1"/>
  <c r="A117" i="33" s="1"/>
  <c r="A118" i="33" s="1"/>
  <c r="A119" i="33" s="1"/>
  <c r="A120" i="33" s="1"/>
  <c r="A121" i="33" s="1"/>
  <c r="A122" i="33" s="1"/>
  <c r="A123" i="33" s="1"/>
  <c r="A124" i="33" s="1"/>
  <c r="A125" i="33" s="1"/>
  <c r="A126" i="33" s="1"/>
  <c r="A127" i="33" s="1"/>
  <c r="A128" i="33" s="1"/>
  <c r="A129" i="33" s="1"/>
  <c r="A130" i="33" s="1"/>
  <c r="A131" i="33" s="1"/>
  <c r="A132" i="33" s="1"/>
  <c r="A133" i="33" s="1"/>
  <c r="A134" i="33" s="1"/>
  <c r="A135" i="33" s="1"/>
  <c r="A136" i="33" s="1"/>
  <c r="A137" i="33" s="1"/>
  <c r="A138" i="33" s="1"/>
  <c r="A139" i="33" s="1"/>
  <c r="A140" i="33" s="1"/>
  <c r="A141" i="33" s="1"/>
  <c r="A142" i="33" s="1"/>
  <c r="A143" i="33" s="1"/>
  <c r="A144" i="33" s="1"/>
  <c r="A145" i="33" s="1"/>
  <c r="A146" i="33" s="1"/>
  <c r="A147" i="33" s="1"/>
  <c r="A148" i="33" s="1"/>
  <c r="A149" i="33" s="1"/>
  <c r="A150" i="33" s="1"/>
  <c r="A151" i="33" s="1"/>
  <c r="A152" i="33" s="1"/>
  <c r="A153" i="33" s="1"/>
  <c r="A154" i="33" s="1"/>
  <c r="A155" i="33" s="1"/>
  <c r="A156" i="33" s="1"/>
  <c r="A157" i="33" s="1"/>
  <c r="A158" i="33" s="1"/>
  <c r="A159" i="33" s="1"/>
  <c r="A160" i="33" s="1"/>
  <c r="A161" i="33" s="1"/>
  <c r="A162" i="33" s="1"/>
  <c r="A163" i="33" s="1"/>
  <c r="A164" i="33" s="1"/>
  <c r="A165" i="33" s="1"/>
  <c r="A166" i="33" s="1"/>
  <c r="A167" i="33" s="1"/>
  <c r="A168" i="33" s="1"/>
  <c r="A169" i="33" s="1"/>
  <c r="A170" i="33" s="1"/>
  <c r="A171" i="33" s="1"/>
  <c r="A172" i="33" s="1"/>
  <c r="A173" i="33" s="1"/>
  <c r="A174" i="33" s="1"/>
  <c r="A175" i="33" s="1"/>
  <c r="A176" i="33" s="1"/>
  <c r="A177" i="33" s="1"/>
  <c r="A178" i="33" s="1"/>
  <c r="A179" i="33" s="1"/>
  <c r="A180" i="33" s="1"/>
  <c r="A181" i="33" s="1"/>
  <c r="A182" i="33" s="1"/>
  <c r="A183" i="33" s="1"/>
  <c r="A184" i="33" s="1"/>
  <c r="A185" i="33" s="1"/>
  <c r="A186" i="33" s="1"/>
  <c r="A187" i="33" s="1"/>
  <c r="A188" i="33" s="1"/>
  <c r="A189" i="33" s="1"/>
  <c r="A190" i="33" s="1"/>
  <c r="A191" i="33" s="1"/>
  <c r="A192" i="33" s="1"/>
  <c r="A193" i="33" s="1"/>
  <c r="A194" i="33" s="1"/>
  <c r="A195" i="33" s="1"/>
  <c r="A196" i="33" s="1"/>
  <c r="A197" i="33" s="1"/>
  <c r="A198" i="33" s="1"/>
  <c r="A199" i="33" s="1"/>
  <c r="A200" i="33" s="1"/>
  <c r="A201" i="33" s="1"/>
  <c r="A202" i="33" s="1"/>
  <c r="A203" i="33" s="1"/>
  <c r="A204" i="33" s="1"/>
  <c r="A205" i="33" s="1"/>
  <c r="A206" i="33" s="1"/>
  <c r="A207" i="33" s="1"/>
  <c r="A208" i="33" s="1"/>
  <c r="A209" i="33" s="1"/>
  <c r="A210" i="33" s="1"/>
  <c r="A211" i="33" s="1"/>
  <c r="A212" i="33" s="1"/>
  <c r="A213" i="33" s="1"/>
  <c r="A214" i="33" s="1"/>
  <c r="A215" i="33" s="1"/>
  <c r="A216" i="33" s="1"/>
  <c r="A217" i="33" s="1"/>
  <c r="A218" i="33" s="1"/>
  <c r="A219" i="33" s="1"/>
  <c r="A220" i="33" s="1"/>
  <c r="A221" i="33" s="1"/>
  <c r="A222" i="33" s="1"/>
  <c r="A223" i="33" s="1"/>
  <c r="A224" i="33" s="1"/>
  <c r="A225" i="33" s="1"/>
  <c r="A226" i="33" s="1"/>
  <c r="A227" i="33" s="1"/>
  <c r="A228" i="33" s="1"/>
  <c r="A229" i="33" s="1"/>
  <c r="A230" i="33" s="1"/>
  <c r="A231" i="33" s="1"/>
  <c r="A232" i="33" s="1"/>
  <c r="A233" i="33" s="1"/>
  <c r="A234" i="33" s="1"/>
  <c r="A235" i="33" s="1"/>
  <c r="A236" i="33" s="1"/>
  <c r="A237" i="33" s="1"/>
  <c r="A238" i="33" s="1"/>
  <c r="A239" i="33" s="1"/>
  <c r="A240" i="33" s="1"/>
  <c r="A241" i="33" s="1"/>
  <c r="A242" i="33" s="1"/>
  <c r="A243" i="33" s="1"/>
  <c r="A244" i="33" s="1"/>
  <c r="A245" i="33" s="1"/>
  <c r="A246" i="33" s="1"/>
  <c r="A247" i="33" s="1"/>
  <c r="A248" i="33" s="1"/>
  <c r="A249" i="33" s="1"/>
  <c r="A250" i="33" s="1"/>
  <c r="A251" i="33" s="1"/>
  <c r="A252" i="33" s="1"/>
  <c r="A253" i="33" s="1"/>
  <c r="A254" i="33" s="1"/>
  <c r="A255" i="33" s="1"/>
  <c r="A256" i="33" s="1"/>
  <c r="A257" i="33" s="1"/>
  <c r="A258" i="33" s="1"/>
  <c r="A259" i="33" s="1"/>
  <c r="A260" i="33" s="1"/>
  <c r="A261" i="33" s="1"/>
  <c r="A262" i="33" s="1"/>
  <c r="A263" i="33" s="1"/>
  <c r="A264" i="33" s="1"/>
  <c r="A265" i="33" s="1"/>
  <c r="A266" i="33" s="1"/>
  <c r="A267" i="33" s="1"/>
  <c r="A268" i="33" s="1"/>
  <c r="A269" i="33" s="1"/>
  <c r="A270" i="33" s="1"/>
  <c r="A271" i="33" s="1"/>
  <c r="A272" i="33" s="1"/>
  <c r="A273" i="33" s="1"/>
  <c r="A274" i="33" s="1"/>
  <c r="A275" i="33" s="1"/>
  <c r="A276" i="33" s="1"/>
  <c r="A277" i="33" s="1"/>
  <c r="A278" i="33" s="1"/>
  <c r="A279" i="33" s="1"/>
  <c r="A280" i="33" s="1"/>
  <c r="A281" i="33" s="1"/>
  <c r="A282" i="33" s="1"/>
  <c r="A283" i="33" s="1"/>
  <c r="A284" i="33" s="1"/>
  <c r="A285" i="33" s="1"/>
  <c r="A286" i="33" s="1"/>
  <c r="A287" i="33" s="1"/>
  <c r="A288" i="33" s="1"/>
  <c r="A289" i="33" s="1"/>
  <c r="A290" i="33" s="1"/>
  <c r="A291" i="33" s="1"/>
  <c r="A292" i="33" s="1"/>
  <c r="A293" i="33" s="1"/>
  <c r="A294" i="33" s="1"/>
  <c r="A295" i="33" s="1"/>
  <c r="A296" i="33" s="1"/>
  <c r="A297" i="33" s="1"/>
  <c r="A298" i="33" s="1"/>
  <c r="A299" i="33" s="1"/>
  <c r="A300" i="33" s="1"/>
  <c r="A301" i="33" s="1"/>
  <c r="A302" i="33" s="1"/>
  <c r="A303" i="33" s="1"/>
  <c r="A304" i="33" s="1"/>
  <c r="A305" i="33" s="1"/>
  <c r="A306" i="33" s="1"/>
  <c r="A307" i="33" s="1"/>
  <c r="A308" i="33" s="1"/>
  <c r="A309" i="33" s="1"/>
  <c r="A310" i="33" s="1"/>
  <c r="A311" i="33" s="1"/>
  <c r="A312" i="33" s="1"/>
  <c r="A313" i="33" s="1"/>
  <c r="A314" i="33" s="1"/>
  <c r="A315" i="33" s="1"/>
  <c r="A316" i="33" s="1"/>
  <c r="A317" i="33" s="1"/>
  <c r="A318" i="33" s="1"/>
  <c r="A319" i="33" s="1"/>
  <c r="A320" i="33" s="1"/>
  <c r="A321" i="33" s="1"/>
  <c r="A322" i="33" s="1"/>
  <c r="A323" i="33" s="1"/>
  <c r="A324" i="33" s="1"/>
  <c r="A325" i="33" s="1"/>
  <c r="A326" i="33" s="1"/>
  <c r="A327" i="33" s="1"/>
  <c r="A328" i="33" s="1"/>
  <c r="A329" i="33" s="1"/>
  <c r="A330" i="33" s="1"/>
  <c r="A331" i="33" s="1"/>
  <c r="A332" i="33" s="1"/>
  <c r="A333" i="33" s="1"/>
  <c r="A334" i="33" s="1"/>
  <c r="A335" i="33" s="1"/>
  <c r="A336" i="33" s="1"/>
  <c r="A337" i="33" s="1"/>
  <c r="A338" i="33" s="1"/>
  <c r="A339" i="33" s="1"/>
  <c r="A340" i="33" s="1"/>
  <c r="A341" i="33" s="1"/>
  <c r="A342" i="33" s="1"/>
  <c r="A343" i="33" s="1"/>
  <c r="A344" i="33" s="1"/>
  <c r="A345" i="33" s="1"/>
  <c r="A346" i="33" s="1"/>
  <c r="A347" i="33" s="1"/>
  <c r="A348" i="33" s="1"/>
  <c r="A349" i="33" s="1"/>
  <c r="A350" i="33" s="1"/>
  <c r="A351" i="33" s="1"/>
  <c r="A352" i="33" s="1"/>
  <c r="A353" i="33" s="1"/>
  <c r="A354" i="33" s="1"/>
  <c r="A355" i="33" s="1"/>
  <c r="A356" i="33" s="1"/>
  <c r="A357" i="33" s="1"/>
  <c r="A358" i="33" s="1"/>
  <c r="A359" i="33" s="1"/>
  <c r="A360" i="33" s="1"/>
  <c r="A361" i="33" s="1"/>
  <c r="A362" i="33" s="1"/>
  <c r="A363" i="33" s="1"/>
  <c r="A364" i="33" s="1"/>
  <c r="A365" i="33" s="1"/>
  <c r="A366" i="33" s="1"/>
  <c r="A367" i="33" s="1"/>
  <c r="A368" i="33" s="1"/>
  <c r="A369" i="33" s="1"/>
  <c r="A370" i="33" s="1"/>
  <c r="A371" i="33" s="1"/>
  <c r="A372" i="33" s="1"/>
  <c r="A373" i="33" s="1"/>
  <c r="A374" i="33" s="1"/>
  <c r="A375" i="33" s="1"/>
  <c r="A376" i="33" s="1"/>
  <c r="A377" i="33" s="1"/>
  <c r="A378" i="33" s="1"/>
  <c r="A379" i="33" s="1"/>
  <c r="A380" i="33" s="1"/>
  <c r="A381" i="33" s="1"/>
  <c r="A382" i="33" s="1"/>
  <c r="A383" i="33" s="1"/>
  <c r="A384" i="33" s="1"/>
  <c r="A385" i="33" s="1"/>
  <c r="A386" i="33" s="1"/>
  <c r="A387" i="33" s="1"/>
  <c r="A388" i="33" s="1"/>
  <c r="A389" i="33" s="1"/>
  <c r="A390" i="33" s="1"/>
  <c r="A391" i="33" s="1"/>
  <c r="A392" i="33" s="1"/>
  <c r="I8" i="33"/>
  <c r="J8" i="33" s="1"/>
  <c r="F8" i="33"/>
  <c r="H7" i="33"/>
  <c r="G7" i="33"/>
  <c r="H64" i="32"/>
  <c r="I64" i="32" s="1"/>
  <c r="E64" i="32"/>
  <c r="H63" i="32"/>
  <c r="I63" i="32" s="1"/>
  <c r="E63" i="32"/>
  <c r="H62" i="32"/>
  <c r="I62" i="32" s="1"/>
  <c r="E62" i="32"/>
  <c r="H61" i="32"/>
  <c r="I61" i="32" s="1"/>
  <c r="E61" i="32"/>
  <c r="H60" i="32"/>
  <c r="I60" i="32" s="1"/>
  <c r="E60" i="32"/>
  <c r="H59" i="32"/>
  <c r="I59" i="32" s="1"/>
  <c r="E59" i="32"/>
  <c r="H58" i="32"/>
  <c r="I58" i="32" s="1"/>
  <c r="E58" i="32"/>
  <c r="H57" i="32"/>
  <c r="I57" i="32" s="1"/>
  <c r="E57" i="32"/>
  <c r="H56" i="32"/>
  <c r="I56" i="32" s="1"/>
  <c r="E56" i="32"/>
  <c r="H55" i="32"/>
  <c r="I55" i="32" s="1"/>
  <c r="E55" i="32"/>
  <c r="H54" i="32"/>
  <c r="I54" i="32" s="1"/>
  <c r="E54" i="32"/>
  <c r="H53" i="32"/>
  <c r="I53" i="32" s="1"/>
  <c r="E53" i="32"/>
  <c r="H52" i="32"/>
  <c r="I52" i="32" s="1"/>
  <c r="E52" i="32"/>
  <c r="H51" i="32"/>
  <c r="I51" i="32" s="1"/>
  <c r="E51" i="32"/>
  <c r="H50" i="32"/>
  <c r="I50" i="32" s="1"/>
  <c r="E50" i="32"/>
  <c r="H49" i="32"/>
  <c r="I49" i="32" s="1"/>
  <c r="E49" i="32"/>
  <c r="H48" i="32"/>
  <c r="I48" i="32" s="1"/>
  <c r="E48" i="32"/>
  <c r="H47" i="32"/>
  <c r="I47" i="32" s="1"/>
  <c r="E47" i="32"/>
  <c r="H46" i="32"/>
  <c r="I46" i="32" s="1"/>
  <c r="E46" i="32"/>
  <c r="H45" i="32"/>
  <c r="I45" i="32" s="1"/>
  <c r="E45" i="32"/>
  <c r="H44" i="32"/>
  <c r="I44" i="32" s="1"/>
  <c r="E44" i="32"/>
  <c r="H43" i="32"/>
  <c r="I43" i="32" s="1"/>
  <c r="E43" i="32"/>
  <c r="H42" i="32"/>
  <c r="I42" i="32" s="1"/>
  <c r="E42" i="32"/>
  <c r="H41" i="32"/>
  <c r="I41" i="32" s="1"/>
  <c r="E41" i="32"/>
  <c r="H40" i="32"/>
  <c r="I40" i="32" s="1"/>
  <c r="E40" i="32"/>
  <c r="H39" i="32"/>
  <c r="I39" i="32" s="1"/>
  <c r="E39" i="32"/>
  <c r="H38" i="32"/>
  <c r="I38" i="32" s="1"/>
  <c r="E38" i="32"/>
  <c r="H37" i="32"/>
  <c r="I37" i="32" s="1"/>
  <c r="E37" i="32"/>
  <c r="H36" i="32"/>
  <c r="I36" i="32" s="1"/>
  <c r="E36" i="32"/>
  <c r="H35" i="32"/>
  <c r="I35" i="32" s="1"/>
  <c r="E35" i="32"/>
  <c r="H34" i="32"/>
  <c r="I34" i="32" s="1"/>
  <c r="E34" i="32"/>
  <c r="H33" i="32"/>
  <c r="I33" i="32" s="1"/>
  <c r="E33" i="32"/>
  <c r="H32" i="32"/>
  <c r="I32" i="32" s="1"/>
  <c r="E32" i="32"/>
  <c r="H31" i="32"/>
  <c r="I31" i="32" s="1"/>
  <c r="E31" i="32"/>
  <c r="H30" i="32"/>
  <c r="I30" i="32" s="1"/>
  <c r="E30" i="32"/>
  <c r="H29" i="32"/>
  <c r="I29" i="32" s="1"/>
  <c r="E29" i="32"/>
  <c r="H28" i="32"/>
  <c r="I28" i="32" s="1"/>
  <c r="E28" i="32"/>
  <c r="H27" i="32"/>
  <c r="I27" i="32" s="1"/>
  <c r="E27" i="32"/>
  <c r="H26" i="32"/>
  <c r="I26" i="32" s="1"/>
  <c r="E26" i="32"/>
  <c r="H25" i="32"/>
  <c r="I25" i="32" s="1"/>
  <c r="E25" i="32"/>
  <c r="H24" i="32"/>
  <c r="I24" i="32" s="1"/>
  <c r="E24" i="32"/>
  <c r="H23" i="32"/>
  <c r="I23" i="32" s="1"/>
  <c r="E23" i="32"/>
  <c r="H22" i="32"/>
  <c r="I22" i="32" s="1"/>
  <c r="E22" i="32"/>
  <c r="H21" i="32"/>
  <c r="I21" i="32" s="1"/>
  <c r="E21" i="32"/>
  <c r="H20" i="32"/>
  <c r="I20" i="32" s="1"/>
  <c r="E20" i="32"/>
  <c r="H19" i="32"/>
  <c r="I19" i="32" s="1"/>
  <c r="E19" i="32"/>
  <c r="H18" i="32"/>
  <c r="I18" i="32" s="1"/>
  <c r="E18" i="32"/>
  <c r="H17" i="32"/>
  <c r="I17" i="32" s="1"/>
  <c r="E17" i="32"/>
  <c r="H16" i="32"/>
  <c r="I16" i="32" s="1"/>
  <c r="E16" i="32"/>
  <c r="H15" i="32"/>
  <c r="I15" i="32" s="1"/>
  <c r="E15" i="32"/>
  <c r="H14" i="32"/>
  <c r="I14" i="32" s="1"/>
  <c r="E14" i="32"/>
  <c r="H13" i="32"/>
  <c r="I13" i="32" s="1"/>
  <c r="E13" i="32"/>
  <c r="H12" i="32"/>
  <c r="I12" i="32" s="1"/>
  <c r="E12" i="32"/>
  <c r="H11" i="32"/>
  <c r="I11" i="32" s="1"/>
  <c r="E11" i="32"/>
  <c r="H10" i="32"/>
  <c r="I10" i="32" s="1"/>
  <c r="E10" i="32"/>
  <c r="H9" i="32"/>
  <c r="I9" i="32" s="1"/>
  <c r="E9" i="32"/>
  <c r="A9" i="32"/>
  <c r="A10" i="32" s="1"/>
  <c r="A11" i="32" s="1"/>
  <c r="A12" i="32" s="1"/>
  <c r="A13" i="32" s="1"/>
  <c r="A14" i="32" s="1"/>
  <c r="A15" i="32" s="1"/>
  <c r="A16" i="32" s="1"/>
  <c r="A17" i="32" s="1"/>
  <c r="A18" i="32" s="1"/>
  <c r="A19" i="32" s="1"/>
  <c r="A20" i="32" s="1"/>
  <c r="A21" i="32" s="1"/>
  <c r="A22" i="32" s="1"/>
  <c r="A23" i="32" s="1"/>
  <c r="A24" i="32" s="1"/>
  <c r="A25" i="32" s="1"/>
  <c r="A26" i="32" s="1"/>
  <c r="A27" i="32" s="1"/>
  <c r="A28" i="32" s="1"/>
  <c r="A29" i="32" s="1"/>
  <c r="A30" i="32" s="1"/>
  <c r="A31" i="32" s="1"/>
  <c r="A32" i="32" s="1"/>
  <c r="A33" i="32" s="1"/>
  <c r="A34" i="32" s="1"/>
  <c r="A35" i="32" s="1"/>
  <c r="A36" i="32" s="1"/>
  <c r="A37" i="32" s="1"/>
  <c r="A38" i="32" s="1"/>
  <c r="A39" i="32" s="1"/>
  <c r="A40" i="32" s="1"/>
  <c r="A41" i="32" s="1"/>
  <c r="A42" i="32" s="1"/>
  <c r="A43" i="32" s="1"/>
  <c r="A44" i="32" s="1"/>
  <c r="A45" i="32" s="1"/>
  <c r="A46" i="32" s="1"/>
  <c r="A47" i="32" s="1"/>
  <c r="A48" i="32" s="1"/>
  <c r="A49" i="32" s="1"/>
  <c r="A50" i="32" s="1"/>
  <c r="A51" i="32" s="1"/>
  <c r="A52" i="32" s="1"/>
  <c r="A53" i="32" s="1"/>
  <c r="A54" i="32" s="1"/>
  <c r="A55" i="32" s="1"/>
  <c r="A56" i="32" s="1"/>
  <c r="A57" i="32" s="1"/>
  <c r="A58" i="32" s="1"/>
  <c r="A59" i="32" s="1"/>
  <c r="A60" i="32" s="1"/>
  <c r="A61" i="32" s="1"/>
  <c r="A62" i="32" s="1"/>
  <c r="A63" i="32" s="1"/>
  <c r="A64" i="32" s="1"/>
  <c r="H8" i="32"/>
  <c r="I8" i="32" s="1"/>
  <c r="E8" i="32"/>
  <c r="A8" i="32"/>
  <c r="H7" i="32"/>
  <c r="H6" i="32" s="1"/>
  <c r="E7" i="32"/>
  <c r="G6" i="32"/>
  <c r="F6" i="32"/>
  <c r="H9" i="31"/>
  <c r="I9" i="31" s="1"/>
  <c r="E9" i="31"/>
  <c r="H8" i="31"/>
  <c r="I8" i="31" s="1"/>
  <c r="E8" i="31"/>
  <c r="A8" i="31"/>
  <c r="A9" i="31" s="1"/>
  <c r="H7" i="31"/>
  <c r="I7" i="31" s="1"/>
  <c r="I6" i="31" s="1"/>
  <c r="E7" i="31"/>
  <c r="G6" i="31"/>
  <c r="F6" i="31"/>
  <c r="J7" i="33" l="1"/>
  <c r="I7" i="33"/>
  <c r="I7" i="32"/>
  <c r="I6" i="32" s="1"/>
  <c r="H6" i="31"/>
  <c r="H57" i="20" l="1"/>
  <c r="H47" i="20"/>
  <c r="I47" i="20" s="1"/>
  <c r="H29" i="20"/>
  <c r="I29" i="20" s="1"/>
  <c r="H23" i="20"/>
  <c r="I23" i="20" s="1"/>
  <c r="H12" i="20"/>
  <c r="I12" i="20" s="1"/>
  <c r="I8" i="20"/>
  <c r="I9" i="20"/>
  <c r="I10" i="20"/>
  <c r="I11" i="20"/>
  <c r="I13" i="20"/>
  <c r="I14" i="20"/>
  <c r="I15" i="20"/>
  <c r="I16" i="20"/>
  <c r="I17" i="20"/>
  <c r="I18" i="20"/>
  <c r="I19" i="20"/>
  <c r="I20" i="20"/>
  <c r="I21" i="20"/>
  <c r="I22" i="20"/>
  <c r="I24" i="20"/>
  <c r="I25" i="20"/>
  <c r="I26" i="20"/>
  <c r="I27" i="20"/>
  <c r="I28" i="20"/>
  <c r="I30" i="20"/>
  <c r="I31" i="20"/>
  <c r="I32" i="20"/>
  <c r="I33" i="20"/>
  <c r="I34" i="20"/>
  <c r="I35" i="20"/>
  <c r="I36" i="20"/>
  <c r="I37" i="20"/>
  <c r="I38" i="20"/>
  <c r="I39" i="20"/>
  <c r="I40" i="20"/>
  <c r="I41" i="20"/>
  <c r="I42" i="20"/>
  <c r="I43" i="20"/>
  <c r="I44" i="20"/>
  <c r="I45" i="20"/>
  <c r="I46" i="20"/>
  <c r="I48" i="20"/>
  <c r="I49" i="20"/>
  <c r="I50" i="20"/>
  <c r="I51" i="20"/>
  <c r="I52" i="20"/>
  <c r="I53" i="20"/>
  <c r="I54" i="20"/>
  <c r="I55" i="20"/>
  <c r="I56" i="20"/>
  <c r="I57" i="20"/>
  <c r="I58" i="20"/>
  <c r="I59" i="20"/>
  <c r="I60" i="20"/>
  <c r="I61" i="20"/>
  <c r="I62" i="20"/>
  <c r="I63" i="20"/>
  <c r="I64" i="20"/>
  <c r="I65" i="20"/>
  <c r="I66" i="20"/>
  <c r="I67" i="20"/>
  <c r="I68" i="20"/>
  <c r="I69" i="20"/>
  <c r="I70" i="20"/>
  <c r="I71" i="20"/>
  <c r="I72" i="20"/>
  <c r="I73" i="20"/>
  <c r="I74" i="20"/>
  <c r="I75" i="20"/>
  <c r="I76" i="20"/>
  <c r="I77" i="20"/>
  <c r="I78" i="20"/>
  <c r="I79" i="20"/>
  <c r="I80" i="20"/>
  <c r="I81" i="20"/>
  <c r="I82" i="20"/>
  <c r="I83" i="20"/>
  <c r="I84" i="20"/>
  <c r="I85" i="20"/>
  <c r="I86" i="20"/>
  <c r="I87" i="20"/>
  <c r="I88" i="20"/>
  <c r="I89" i="20"/>
  <c r="I90" i="20"/>
  <c r="I91" i="20"/>
  <c r="I92" i="20"/>
  <c r="I93" i="20"/>
  <c r="I94" i="20"/>
  <c r="I95" i="20"/>
  <c r="I96" i="20"/>
  <c r="I97" i="20"/>
  <c r="I98" i="20"/>
  <c r="I99" i="20"/>
  <c r="I100" i="20"/>
  <c r="I101" i="20"/>
  <c r="I102" i="20"/>
  <c r="I103" i="20"/>
  <c r="I104" i="20"/>
  <c r="I105" i="20"/>
  <c r="I106" i="20"/>
  <c r="I107" i="20"/>
  <c r="I108" i="20"/>
  <c r="I109" i="20"/>
  <c r="I110" i="20"/>
  <c r="I111" i="20"/>
  <c r="I112" i="20"/>
  <c r="I113" i="20"/>
  <c r="I114" i="20"/>
  <c r="I115" i="20"/>
  <c r="I116" i="20"/>
  <c r="I117" i="20"/>
  <c r="I118" i="20"/>
  <c r="I119" i="20"/>
  <c r="I120" i="20"/>
  <c r="I121" i="20"/>
  <c r="I122" i="20"/>
  <c r="I123" i="20"/>
  <c r="I125" i="20"/>
  <c r="I126" i="20"/>
  <c r="I127" i="20"/>
  <c r="I128" i="20"/>
  <c r="I129" i="20"/>
  <c r="I130" i="20"/>
  <c r="I131" i="20"/>
  <c r="I132" i="20"/>
  <c r="I133" i="20"/>
  <c r="I134" i="20"/>
  <c r="I135" i="20"/>
  <c r="I136" i="20"/>
  <c r="I137" i="20"/>
  <c r="I138" i="20"/>
  <c r="I139" i="20"/>
  <c r="I140" i="20"/>
  <c r="I141" i="20"/>
  <c r="I142" i="20"/>
  <c r="I143" i="20"/>
  <c r="I144" i="20"/>
  <c r="I145" i="20"/>
  <c r="I146" i="20"/>
  <c r="I147" i="20"/>
  <c r="I148" i="20"/>
  <c r="I149" i="20"/>
  <c r="I150" i="20"/>
  <c r="I151" i="20"/>
  <c r="I152" i="20"/>
  <c r="I153" i="20"/>
  <c r="I154" i="20"/>
  <c r="I155" i="20"/>
  <c r="I156" i="20"/>
  <c r="I157" i="20"/>
  <c r="I158" i="20"/>
  <c r="I159" i="20"/>
  <c r="I160" i="20"/>
  <c r="I161" i="20"/>
  <c r="I162" i="20"/>
  <c r="I163" i="20"/>
  <c r="I164" i="20"/>
  <c r="I165" i="20"/>
  <c r="I166" i="20"/>
  <c r="I167" i="20"/>
  <c r="I168" i="20"/>
  <c r="I169" i="20"/>
  <c r="I170" i="20"/>
  <c r="I171" i="20"/>
  <c r="I172" i="20"/>
  <c r="I173" i="20"/>
  <c r="I174" i="20"/>
  <c r="I175" i="20"/>
  <c r="I176" i="20"/>
  <c r="I177" i="20"/>
  <c r="I178" i="20"/>
  <c r="I179" i="20"/>
  <c r="I180" i="20"/>
  <c r="I181" i="20"/>
  <c r="I182" i="20"/>
  <c r="I183" i="20"/>
  <c r="I184" i="20"/>
  <c r="I185" i="20"/>
  <c r="I186" i="20"/>
  <c r="I187" i="20"/>
  <c r="I188" i="20"/>
  <c r="I189" i="20"/>
  <c r="I190" i="20"/>
  <c r="I191" i="20"/>
  <c r="I192" i="20"/>
  <c r="I193" i="20"/>
  <c r="I194" i="20"/>
  <c r="I195" i="20"/>
  <c r="I196" i="20"/>
  <c r="I197" i="20"/>
  <c r="I198" i="20"/>
  <c r="I199" i="20"/>
  <c r="I200" i="20"/>
  <c r="I201" i="20"/>
  <c r="I202" i="20"/>
  <c r="I203" i="20"/>
  <c r="I204" i="20"/>
  <c r="I205" i="20"/>
  <c r="I206" i="20"/>
  <c r="I207" i="20"/>
  <c r="I208" i="20"/>
  <c r="I209" i="20"/>
  <c r="I210" i="20"/>
  <c r="I211" i="20"/>
  <c r="I212" i="20"/>
  <c r="I213" i="20"/>
  <c r="I214" i="20"/>
  <c r="I215" i="20"/>
  <c r="I216" i="20"/>
  <c r="I217" i="20"/>
  <c r="I218" i="20"/>
  <c r="I219" i="20"/>
  <c r="I220" i="20"/>
  <c r="I221" i="20"/>
  <c r="I222" i="20"/>
  <c r="I223" i="20"/>
  <c r="I224" i="20"/>
  <c r="I225" i="20"/>
  <c r="I226" i="20"/>
  <c r="I227" i="20"/>
  <c r="I228" i="20"/>
  <c r="I229" i="20"/>
  <c r="I230" i="20"/>
  <c r="I231" i="20"/>
  <c r="I232" i="20"/>
  <c r="I233" i="20"/>
  <c r="I234" i="20"/>
  <c r="I235" i="20"/>
  <c r="I236" i="20"/>
  <c r="H8" i="20"/>
  <c r="H9" i="20"/>
  <c r="H10" i="20"/>
  <c r="H11" i="20"/>
  <c r="H13" i="20"/>
  <c r="H14" i="20"/>
  <c r="H15" i="20"/>
  <c r="H16" i="20"/>
  <c r="H17" i="20"/>
  <c r="H18" i="20"/>
  <c r="H19" i="20"/>
  <c r="H20" i="20"/>
  <c r="H21" i="20"/>
  <c r="H22" i="20"/>
  <c r="H24" i="20"/>
  <c r="H25" i="20"/>
  <c r="H26" i="20"/>
  <c r="H27" i="20"/>
  <c r="H28" i="20"/>
  <c r="H30" i="20"/>
  <c r="H31" i="20"/>
  <c r="H32" i="20"/>
  <c r="H33" i="20"/>
  <c r="H34" i="20"/>
  <c r="H35" i="20"/>
  <c r="H36" i="20"/>
  <c r="H37" i="20"/>
  <c r="H38" i="20"/>
  <c r="H39" i="20"/>
  <c r="H40" i="20"/>
  <c r="H41" i="20"/>
  <c r="H42" i="20"/>
  <c r="H43" i="20"/>
  <c r="H44" i="20"/>
  <c r="H45" i="20"/>
  <c r="H46" i="20"/>
  <c r="H48" i="20"/>
  <c r="H49" i="20"/>
  <c r="H50" i="20"/>
  <c r="H51" i="20"/>
  <c r="H52" i="20"/>
  <c r="H53" i="20"/>
  <c r="H54" i="20"/>
  <c r="H55" i="20"/>
  <c r="H56" i="20"/>
  <c r="H58" i="20"/>
  <c r="H59" i="20"/>
  <c r="H60" i="20"/>
  <c r="H61" i="20"/>
  <c r="H62" i="20"/>
  <c r="H63" i="20"/>
  <c r="H64" i="20"/>
  <c r="H65" i="20"/>
  <c r="H66" i="20"/>
  <c r="H67" i="20"/>
  <c r="H68" i="20"/>
  <c r="H69" i="20"/>
  <c r="H70" i="20"/>
  <c r="H71" i="20"/>
  <c r="H72" i="20"/>
  <c r="H73" i="20"/>
  <c r="H74" i="20"/>
  <c r="H75" i="20"/>
  <c r="H76" i="20"/>
  <c r="H77" i="20"/>
  <c r="H78" i="20"/>
  <c r="H79" i="20"/>
  <c r="H80" i="20"/>
  <c r="H81" i="20"/>
  <c r="H82" i="20"/>
  <c r="H83" i="20"/>
  <c r="H84" i="20"/>
  <c r="H85" i="20"/>
  <c r="H86" i="20"/>
  <c r="H87" i="20"/>
  <c r="H88" i="20"/>
  <c r="H89" i="20"/>
  <c r="H90" i="20"/>
  <c r="H91" i="20"/>
  <c r="H92" i="20"/>
  <c r="H93" i="20"/>
  <c r="H94" i="20"/>
  <c r="H95" i="20"/>
  <c r="H96" i="20"/>
  <c r="H97" i="20"/>
  <c r="H98" i="20"/>
  <c r="H99" i="20"/>
  <c r="H100" i="20"/>
  <c r="H101" i="20"/>
  <c r="H102" i="20"/>
  <c r="H103" i="20"/>
  <c r="H104" i="20"/>
  <c r="H105" i="20"/>
  <c r="H106" i="20"/>
  <c r="H107" i="20"/>
  <c r="H108" i="20"/>
  <c r="H109" i="20"/>
  <c r="H110" i="20"/>
  <c r="H111" i="20"/>
  <c r="H112" i="20"/>
  <c r="H113" i="20"/>
  <c r="H114" i="20"/>
  <c r="H115" i="20"/>
  <c r="H116" i="20"/>
  <c r="H117" i="20"/>
  <c r="H118" i="20"/>
  <c r="H119" i="20"/>
  <c r="H120" i="20"/>
  <c r="H121" i="20"/>
  <c r="H122" i="20"/>
  <c r="H123" i="20"/>
  <c r="H124" i="20"/>
  <c r="I124" i="20" s="1"/>
  <c r="H125" i="20"/>
  <c r="H126" i="20"/>
  <c r="H127" i="20"/>
  <c r="H128" i="20"/>
  <c r="H129" i="20"/>
  <c r="H130" i="20"/>
  <c r="H131" i="20"/>
  <c r="H132" i="20"/>
  <c r="H133" i="20"/>
  <c r="H134" i="20"/>
  <c r="H135" i="20"/>
  <c r="H136" i="20"/>
  <c r="H137" i="20"/>
  <c r="H138" i="20"/>
  <c r="H139" i="20"/>
  <c r="H140" i="20"/>
  <c r="H141" i="20"/>
  <c r="H142" i="20"/>
  <c r="H143" i="20"/>
  <c r="H144" i="20"/>
  <c r="H145" i="20"/>
  <c r="H146" i="20"/>
  <c r="H147" i="20"/>
  <c r="H148" i="20"/>
  <c r="H149" i="20"/>
  <c r="H150" i="20"/>
  <c r="H151" i="20"/>
  <c r="H152" i="20"/>
  <c r="H153" i="20"/>
  <c r="H154" i="20"/>
  <c r="H155" i="20"/>
  <c r="H156" i="20"/>
  <c r="H157" i="20"/>
  <c r="H158" i="20"/>
  <c r="H159" i="20"/>
  <c r="H160" i="20"/>
  <c r="H161" i="20"/>
  <c r="H162" i="20"/>
  <c r="H163" i="20"/>
  <c r="H164" i="20"/>
  <c r="H165" i="20"/>
  <c r="H166" i="20"/>
  <c r="H167" i="20"/>
  <c r="H168" i="20"/>
  <c r="H169" i="20"/>
  <c r="H170" i="20"/>
  <c r="H171" i="20"/>
  <c r="H172" i="20"/>
  <c r="H173" i="20"/>
  <c r="H174" i="20"/>
  <c r="H175" i="20"/>
  <c r="H176" i="20"/>
  <c r="H177" i="20"/>
  <c r="H178" i="20"/>
  <c r="H179" i="20"/>
  <c r="H180" i="20"/>
  <c r="H181" i="20"/>
  <c r="H182" i="20"/>
  <c r="H183" i="20"/>
  <c r="H184" i="20"/>
  <c r="H185" i="20"/>
  <c r="H186" i="20"/>
  <c r="H187" i="20"/>
  <c r="H188" i="20"/>
  <c r="H189" i="20"/>
  <c r="H190" i="20"/>
  <c r="H191" i="20"/>
  <c r="H192" i="20"/>
  <c r="H193" i="20"/>
  <c r="H194" i="20"/>
  <c r="H195" i="20"/>
  <c r="H196" i="20"/>
  <c r="H197" i="20"/>
  <c r="H198" i="20"/>
  <c r="H199" i="20"/>
  <c r="H200" i="20"/>
  <c r="H201" i="20"/>
  <c r="H202" i="20"/>
  <c r="H203" i="20"/>
  <c r="H204" i="20"/>
  <c r="H205" i="20"/>
  <c r="H206" i="20"/>
  <c r="H207" i="20"/>
  <c r="H208" i="20"/>
  <c r="H209" i="20"/>
  <c r="H210" i="20"/>
  <c r="H211" i="20"/>
  <c r="H212" i="20"/>
  <c r="H213" i="20"/>
  <c r="H214" i="20"/>
  <c r="H215" i="20"/>
  <c r="H216" i="20"/>
  <c r="H217" i="20"/>
  <c r="H218" i="20"/>
  <c r="H219" i="20"/>
  <c r="H220" i="20"/>
  <c r="H221" i="20"/>
  <c r="H222" i="20"/>
  <c r="H223" i="20"/>
  <c r="H224" i="20"/>
  <c r="H225" i="20"/>
  <c r="H226" i="20"/>
  <c r="H227" i="20"/>
  <c r="H228" i="20"/>
  <c r="H229" i="20"/>
  <c r="H230" i="20"/>
  <c r="H231" i="20"/>
  <c r="H232" i="20"/>
  <c r="H233" i="20"/>
  <c r="H234" i="20"/>
  <c r="H235" i="20"/>
  <c r="H236" i="20"/>
  <c r="H7" i="20"/>
  <c r="G6" i="20" l="1"/>
  <c r="F6" i="20"/>
  <c r="G7" i="30"/>
  <c r="G6" i="30" s="1"/>
  <c r="G8" i="30"/>
  <c r="G9" i="30"/>
  <c r="G10" i="30"/>
  <c r="G11" i="30"/>
  <c r="G12" i="30"/>
  <c r="G13" i="30"/>
  <c r="G14" i="30"/>
  <c r="G15" i="30"/>
  <c r="G16" i="30"/>
  <c r="G17" i="30"/>
  <c r="G18" i="30"/>
  <c r="G19" i="30"/>
  <c r="G20" i="30"/>
  <c r="G21" i="30"/>
  <c r="G22" i="30"/>
  <c r="G23" i="30"/>
  <c r="G24" i="30"/>
  <c r="G25" i="30"/>
  <c r="G26" i="30"/>
  <c r="G27" i="30"/>
  <c r="G28" i="30"/>
  <c r="G29" i="30"/>
  <c r="G30" i="30"/>
  <c r="G31" i="30"/>
  <c r="G32" i="30"/>
  <c r="G33" i="30"/>
  <c r="G34" i="30"/>
  <c r="G35" i="30"/>
  <c r="G36" i="30"/>
  <c r="G37" i="30"/>
  <c r="G38" i="30"/>
  <c r="G39" i="30"/>
  <c r="G40" i="30"/>
  <c r="G41" i="30"/>
  <c r="G42" i="30"/>
  <c r="G43" i="30"/>
  <c r="G44" i="30"/>
  <c r="G45" i="30"/>
  <c r="G46" i="30"/>
  <c r="G47" i="30"/>
  <c r="G48" i="30"/>
  <c r="G49" i="30"/>
  <c r="G50" i="30"/>
  <c r="G51" i="30"/>
  <c r="G52" i="30"/>
  <c r="G53" i="30"/>
  <c r="G54" i="30"/>
  <c r="G55" i="30"/>
  <c r="G56" i="30"/>
  <c r="G57" i="30"/>
  <c r="G58" i="30"/>
  <c r="G59" i="30"/>
  <c r="G60" i="30"/>
  <c r="G61" i="30"/>
  <c r="G62" i="30"/>
  <c r="G63" i="30"/>
  <c r="G64" i="30"/>
  <c r="G65" i="30"/>
  <c r="G66" i="30"/>
  <c r="G67" i="30"/>
  <c r="G68" i="30"/>
  <c r="G69" i="30"/>
  <c r="G70" i="30"/>
  <c r="G71" i="30"/>
  <c r="G72" i="30"/>
  <c r="G73" i="30"/>
  <c r="G74" i="30"/>
  <c r="G75" i="30"/>
  <c r="G76" i="30"/>
  <c r="G77" i="30"/>
  <c r="G78" i="30"/>
  <c r="G79" i="30"/>
  <c r="G80" i="30"/>
  <c r="G81" i="30"/>
  <c r="G82" i="30"/>
  <c r="G83" i="30"/>
  <c r="G84" i="30"/>
  <c r="H8" i="28" l="1"/>
  <c r="H9" i="28"/>
  <c r="H10" i="28"/>
  <c r="H11" i="28"/>
  <c r="H12" i="28"/>
  <c r="H13" i="28"/>
  <c r="H14" i="28"/>
  <c r="H15" i="28"/>
  <c r="H16" i="28"/>
  <c r="H17" i="28"/>
  <c r="H18" i="28"/>
  <c r="H19" i="28"/>
  <c r="H20" i="28"/>
  <c r="H21" i="28"/>
  <c r="H22" i="28"/>
  <c r="H23" i="28"/>
  <c r="H24" i="28"/>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H63" i="28"/>
  <c r="H64" i="28"/>
  <c r="H65" i="28"/>
  <c r="H66" i="28"/>
  <c r="H67" i="28"/>
  <c r="H68" i="28"/>
  <c r="H69" i="28"/>
  <c r="H70" i="28"/>
  <c r="H71" i="28"/>
  <c r="H72" i="28"/>
  <c r="H73" i="28"/>
  <c r="H74" i="28"/>
  <c r="H75" i="28"/>
  <c r="H76" i="28"/>
  <c r="H77" i="28"/>
  <c r="H78" i="28"/>
  <c r="H79" i="28"/>
  <c r="H80" i="28"/>
  <c r="H81" i="28"/>
  <c r="H82" i="28"/>
  <c r="H83" i="28"/>
  <c r="H84" i="28"/>
  <c r="H85" i="28"/>
  <c r="H86" i="28"/>
  <c r="H87" i="28"/>
  <c r="H88" i="28"/>
  <c r="H89" i="28"/>
  <c r="H90" i="28"/>
  <c r="H91" i="28"/>
  <c r="H92" i="28"/>
  <c r="H93" i="28"/>
  <c r="H94" i="28"/>
  <c r="H95" i="28"/>
  <c r="H96" i="28"/>
  <c r="H97" i="28"/>
  <c r="H98" i="28"/>
  <c r="H99" i="28"/>
  <c r="H100" i="28"/>
  <c r="H101" i="28"/>
  <c r="H102" i="28"/>
  <c r="H103" i="28"/>
  <c r="H104" i="28"/>
  <c r="H105" i="28"/>
  <c r="H106" i="28"/>
  <c r="H107" i="28"/>
  <c r="H108" i="28"/>
  <c r="H109" i="28"/>
  <c r="H110" i="28"/>
  <c r="H111" i="28"/>
  <c r="H112" i="28"/>
  <c r="H113" i="28"/>
  <c r="H114" i="28"/>
  <c r="H115" i="28"/>
  <c r="H116" i="28"/>
  <c r="H117" i="28"/>
  <c r="H118" i="28"/>
  <c r="H119" i="28"/>
  <c r="H120" i="28"/>
  <c r="H121" i="28"/>
  <c r="H122" i="28"/>
  <c r="H123" i="28"/>
  <c r="H124" i="28"/>
  <c r="H125" i="28"/>
  <c r="H126" i="28"/>
  <c r="H127" i="28"/>
  <c r="H128" i="28"/>
  <c r="H129" i="28"/>
  <c r="H130" i="28"/>
  <c r="H131" i="28"/>
  <c r="H132" i="28"/>
  <c r="H133" i="28"/>
  <c r="H134" i="28"/>
  <c r="H135" i="28"/>
  <c r="H136" i="28"/>
  <c r="H137" i="28"/>
  <c r="H138" i="28"/>
  <c r="H139" i="28"/>
  <c r="H140" i="28"/>
  <c r="H141" i="28"/>
  <c r="H142" i="28"/>
  <c r="H143" i="28"/>
  <c r="H144" i="28"/>
  <c r="H145" i="28"/>
  <c r="H146" i="28"/>
  <c r="H147" i="28"/>
  <c r="H148" i="28"/>
  <c r="H149" i="28"/>
  <c r="H150" i="28"/>
  <c r="H151" i="28"/>
  <c r="H152" i="28"/>
  <c r="H153" i="28"/>
  <c r="H154" i="28"/>
  <c r="H155" i="28"/>
  <c r="H156" i="28"/>
  <c r="H157" i="28"/>
  <c r="H158" i="28"/>
  <c r="H159" i="28"/>
  <c r="H160" i="28"/>
  <c r="H161" i="28"/>
  <c r="H162" i="28"/>
  <c r="H163" i="28"/>
  <c r="H164" i="28"/>
  <c r="H165" i="28"/>
  <c r="H166" i="28"/>
  <c r="H167" i="28"/>
  <c r="H168" i="28"/>
  <c r="H169" i="28"/>
  <c r="H170" i="28"/>
  <c r="H171" i="28"/>
  <c r="H172" i="28"/>
  <c r="H173" i="28"/>
  <c r="H174" i="28"/>
  <c r="H175" i="28"/>
  <c r="H176" i="28"/>
  <c r="H177" i="28"/>
  <c r="H178" i="28"/>
  <c r="H179" i="28"/>
  <c r="H180" i="28"/>
  <c r="H181" i="28"/>
  <c r="H182" i="28"/>
  <c r="H183" i="28"/>
  <c r="H184" i="28"/>
  <c r="H185" i="28"/>
  <c r="H186" i="28"/>
  <c r="H187" i="28"/>
  <c r="H188" i="28"/>
  <c r="H189" i="28"/>
  <c r="H190" i="28"/>
  <c r="H191" i="28"/>
  <c r="H192" i="28"/>
  <c r="H193" i="28"/>
  <c r="H194" i="28"/>
  <c r="H195" i="28"/>
  <c r="H196" i="28"/>
  <c r="H197" i="28"/>
  <c r="H198" i="28"/>
  <c r="H199" i="28"/>
  <c r="H200" i="28"/>
  <c r="H201" i="28"/>
  <c r="H202" i="28"/>
  <c r="H203" i="28"/>
  <c r="H204" i="28"/>
  <c r="H205" i="28"/>
  <c r="H206" i="28"/>
  <c r="H207" i="28"/>
  <c r="H208" i="28"/>
  <c r="H209" i="28"/>
  <c r="H210" i="28"/>
  <c r="H211" i="28"/>
  <c r="H212" i="28"/>
  <c r="H213" i="28"/>
  <c r="H214" i="28"/>
  <c r="H215" i="28"/>
  <c r="H216" i="28"/>
  <c r="H217" i="28"/>
  <c r="H218" i="28"/>
  <c r="H219" i="28"/>
  <c r="H220" i="28"/>
  <c r="H221" i="28"/>
  <c r="H222" i="28"/>
  <c r="H223" i="28"/>
  <c r="H224" i="28"/>
  <c r="H225" i="28"/>
  <c r="H226" i="28"/>
  <c r="H227" i="28"/>
  <c r="H228" i="28"/>
  <c r="H229" i="28"/>
  <c r="H230" i="28"/>
  <c r="H231" i="28"/>
  <c r="H232" i="28"/>
  <c r="H233" i="28"/>
  <c r="H234" i="28"/>
  <c r="H235" i="28"/>
  <c r="H236" i="28"/>
  <c r="H237" i="28"/>
  <c r="H238" i="28"/>
  <c r="H239" i="28"/>
  <c r="H240" i="28"/>
  <c r="H241" i="28"/>
  <c r="H242" i="28"/>
  <c r="H243" i="28"/>
  <c r="H244" i="28"/>
  <c r="H245" i="28"/>
  <c r="H246" i="28"/>
  <c r="H247" i="28"/>
  <c r="H248" i="28"/>
  <c r="H249" i="28"/>
  <c r="H250" i="28"/>
  <c r="H251" i="28"/>
  <c r="H252" i="28"/>
  <c r="H253" i="28"/>
  <c r="H254" i="28"/>
  <c r="H255" i="28"/>
  <c r="H256" i="28"/>
  <c r="H257" i="28"/>
  <c r="H258" i="28"/>
  <c r="H259" i="28"/>
  <c r="H260" i="28"/>
  <c r="H261" i="28"/>
  <c r="H262" i="28"/>
  <c r="H263" i="28"/>
  <c r="H264" i="28"/>
  <c r="H265" i="28"/>
  <c r="H266" i="28"/>
  <c r="H267" i="28"/>
  <c r="H268" i="28"/>
  <c r="H269" i="28"/>
  <c r="H270" i="28"/>
  <c r="H271" i="28"/>
  <c r="H272" i="28"/>
  <c r="H273" i="28"/>
  <c r="H274" i="28"/>
  <c r="H275" i="28"/>
  <c r="H276" i="28"/>
  <c r="H277" i="28"/>
  <c r="H278" i="28"/>
  <c r="H279" i="28"/>
  <c r="H280" i="28"/>
  <c r="H281" i="28"/>
  <c r="H282" i="28"/>
  <c r="H283" i="28"/>
  <c r="H284" i="28"/>
  <c r="H285" i="28"/>
  <c r="H286" i="28"/>
  <c r="H287" i="28"/>
  <c r="H288" i="28"/>
  <c r="H289" i="28"/>
  <c r="H290" i="28"/>
  <c r="H291" i="28"/>
  <c r="H292" i="28"/>
  <c r="H293" i="28"/>
  <c r="H294" i="28"/>
  <c r="H295" i="28"/>
  <c r="H296" i="28"/>
  <c r="H297" i="28"/>
  <c r="H298" i="28"/>
  <c r="H299" i="28"/>
  <c r="H300" i="28"/>
  <c r="H301" i="28"/>
  <c r="H302" i="28"/>
  <c r="H303" i="28"/>
  <c r="H304" i="28"/>
  <c r="H305" i="28"/>
  <c r="H306" i="28"/>
  <c r="H307" i="28"/>
  <c r="H308" i="28"/>
  <c r="H309" i="28"/>
  <c r="H310" i="28"/>
  <c r="H311" i="28"/>
  <c r="H312" i="28"/>
  <c r="H313" i="28"/>
  <c r="H314" i="28"/>
  <c r="H315" i="28"/>
  <c r="H316" i="28"/>
  <c r="H317" i="28"/>
  <c r="H318" i="28"/>
  <c r="H319" i="28"/>
  <c r="H320" i="28"/>
  <c r="H321" i="28"/>
  <c r="H322" i="28"/>
  <c r="H323" i="28"/>
  <c r="H324" i="28"/>
  <c r="H325" i="28"/>
  <c r="H326" i="28"/>
  <c r="H327" i="28"/>
  <c r="H328" i="28"/>
  <c r="H329" i="28"/>
  <c r="H330" i="28"/>
  <c r="H331" i="28"/>
  <c r="H332" i="28"/>
  <c r="H333" i="28"/>
  <c r="H334" i="28"/>
  <c r="H335" i="28"/>
  <c r="H336" i="28"/>
  <c r="H337" i="28"/>
  <c r="H338" i="28"/>
  <c r="H339" i="28"/>
  <c r="H340" i="28"/>
  <c r="H341" i="28"/>
  <c r="H342" i="28"/>
  <c r="H343" i="28"/>
  <c r="H344" i="28"/>
  <c r="H345" i="28"/>
  <c r="H346" i="28"/>
  <c r="H347" i="28"/>
  <c r="H348" i="28"/>
  <c r="H349" i="28"/>
  <c r="H350" i="28"/>
  <c r="H351" i="28"/>
  <c r="H352" i="28"/>
  <c r="H353" i="28"/>
  <c r="H354" i="28"/>
  <c r="H355" i="28"/>
  <c r="H356" i="28"/>
  <c r="H357" i="28"/>
  <c r="H358" i="28"/>
  <c r="H359" i="28"/>
  <c r="H360" i="28"/>
  <c r="H361" i="28"/>
  <c r="H362" i="28"/>
  <c r="H363" i="28"/>
  <c r="H364" i="28"/>
  <c r="H365" i="28"/>
  <c r="H366" i="28"/>
  <c r="H367" i="28"/>
  <c r="H368" i="28"/>
  <c r="H369" i="28"/>
  <c r="H370" i="28"/>
  <c r="H371" i="28"/>
  <c r="H372" i="28"/>
  <c r="H373" i="28"/>
  <c r="H374" i="28"/>
  <c r="H375" i="28"/>
  <c r="H376" i="28"/>
  <c r="H377" i="28"/>
  <c r="H378" i="28"/>
  <c r="H379" i="28"/>
  <c r="H380" i="28"/>
  <c r="H381" i="28"/>
  <c r="H382" i="28"/>
  <c r="H383" i="28"/>
  <c r="H384" i="28"/>
  <c r="H385" i="28"/>
  <c r="H386" i="28"/>
  <c r="H387" i="28"/>
  <c r="H388" i="28"/>
  <c r="H389" i="28"/>
  <c r="H390" i="28"/>
  <c r="H391" i="28"/>
  <c r="H392" i="28"/>
  <c r="H393" i="28"/>
  <c r="H394" i="28"/>
  <c r="H395" i="28"/>
  <c r="H396" i="28"/>
  <c r="H397" i="28"/>
  <c r="H398" i="28"/>
  <c r="H399" i="28"/>
  <c r="H400" i="28"/>
  <c r="H401" i="28"/>
  <c r="H402" i="28"/>
  <c r="H403" i="28"/>
  <c r="H404" i="28"/>
  <c r="H405" i="28"/>
  <c r="H406" i="28"/>
  <c r="H407" i="28"/>
  <c r="H408" i="28"/>
  <c r="H409" i="28"/>
  <c r="H410" i="28"/>
  <c r="H411" i="28"/>
  <c r="H412" i="28"/>
  <c r="H413" i="28"/>
  <c r="H414" i="28"/>
  <c r="H415" i="28"/>
  <c r="H416" i="28"/>
  <c r="H417" i="28"/>
  <c r="H418" i="28"/>
  <c r="H419" i="28"/>
  <c r="H420" i="28"/>
  <c r="H421" i="28"/>
  <c r="H422" i="28"/>
  <c r="H423" i="28"/>
  <c r="H424" i="28"/>
  <c r="H425" i="28"/>
  <c r="H426" i="28"/>
  <c r="H427" i="28"/>
  <c r="H428" i="28"/>
  <c r="H429" i="28"/>
  <c r="H430" i="28"/>
  <c r="H431" i="28"/>
  <c r="H432" i="28"/>
  <c r="H433" i="28"/>
  <c r="H434" i="28"/>
  <c r="H435" i="28"/>
  <c r="H436" i="28"/>
  <c r="H437" i="28"/>
  <c r="H438" i="28"/>
  <c r="H439" i="28"/>
  <c r="H440" i="28"/>
  <c r="H441" i="28"/>
  <c r="H442" i="28"/>
  <c r="H443" i="28"/>
  <c r="H444" i="28"/>
  <c r="H445" i="28"/>
  <c r="H446" i="28"/>
  <c r="H447" i="28"/>
  <c r="H448" i="28"/>
  <c r="H449" i="28"/>
  <c r="H450" i="28"/>
  <c r="H451" i="28"/>
  <c r="H452" i="28"/>
  <c r="H453" i="28"/>
  <c r="H454" i="28"/>
  <c r="H455" i="28"/>
  <c r="H456" i="28"/>
  <c r="H457" i="28"/>
  <c r="H458" i="28"/>
  <c r="H459" i="28"/>
  <c r="H460" i="28"/>
  <c r="H461" i="28"/>
  <c r="H462" i="28"/>
  <c r="H463" i="28"/>
  <c r="H464" i="28"/>
  <c r="H465" i="28"/>
  <c r="H466" i="28"/>
  <c r="H467" i="28"/>
  <c r="H468" i="28"/>
  <c r="H469" i="28"/>
  <c r="H470" i="28"/>
  <c r="H471" i="28"/>
  <c r="H472" i="28"/>
  <c r="H473" i="28"/>
  <c r="H474" i="28"/>
  <c r="H475" i="28"/>
  <c r="H476" i="28"/>
  <c r="H477" i="28"/>
  <c r="H478" i="28"/>
  <c r="H479" i="28"/>
  <c r="H480" i="28"/>
  <c r="H481" i="28"/>
  <c r="H482" i="28"/>
  <c r="H483" i="28"/>
  <c r="H484" i="28"/>
  <c r="H485" i="28"/>
  <c r="H486" i="28"/>
  <c r="H487" i="28"/>
  <c r="H488" i="28"/>
  <c r="H489" i="28"/>
  <c r="H490" i="28"/>
  <c r="H491" i="28"/>
  <c r="H492" i="28"/>
  <c r="H493" i="28"/>
  <c r="H494" i="28"/>
  <c r="H495" i="28"/>
  <c r="H496" i="28"/>
  <c r="H497" i="28"/>
  <c r="H498" i="28"/>
  <c r="H499" i="28"/>
  <c r="H500" i="28"/>
  <c r="H501" i="28"/>
  <c r="H502" i="28"/>
  <c r="H503" i="28"/>
  <c r="H504" i="28"/>
  <c r="H505" i="28"/>
  <c r="H506" i="28"/>
  <c r="H507" i="28"/>
  <c r="H508" i="28"/>
  <c r="H509" i="28"/>
  <c r="H510" i="28"/>
  <c r="H511" i="28"/>
  <c r="H512" i="28"/>
  <c r="H513" i="28"/>
  <c r="H514" i="28"/>
  <c r="H515" i="28"/>
  <c r="H516" i="28"/>
  <c r="H517" i="28"/>
  <c r="H518" i="28"/>
  <c r="H519" i="28"/>
  <c r="H520" i="28"/>
  <c r="H521" i="28"/>
  <c r="H522" i="28"/>
  <c r="H523" i="28"/>
  <c r="H524" i="28"/>
  <c r="H525" i="28"/>
  <c r="H526" i="28"/>
  <c r="H527" i="28"/>
  <c r="H528" i="28"/>
  <c r="H529" i="28"/>
  <c r="H530" i="28"/>
  <c r="H531" i="28"/>
  <c r="H532" i="28"/>
  <c r="H533" i="28"/>
  <c r="H534" i="28"/>
  <c r="H535" i="28"/>
  <c r="H536" i="28"/>
  <c r="H537" i="28"/>
  <c r="H538" i="28"/>
  <c r="H539" i="28"/>
  <c r="H540" i="28"/>
  <c r="H541" i="28"/>
  <c r="H542" i="28"/>
  <c r="H543" i="28"/>
  <c r="H544" i="28"/>
  <c r="H545" i="28"/>
  <c r="H546" i="28"/>
  <c r="H547" i="28"/>
  <c r="H548" i="28"/>
  <c r="H549" i="28"/>
  <c r="H550" i="28"/>
  <c r="H551" i="28"/>
  <c r="H552" i="28"/>
  <c r="H553" i="28"/>
  <c r="H554" i="28"/>
  <c r="H555" i="28"/>
  <c r="H556" i="28"/>
  <c r="H557" i="28"/>
  <c r="H558" i="28"/>
  <c r="H559" i="28"/>
  <c r="H560" i="28"/>
  <c r="H561" i="28"/>
  <c r="H562" i="28"/>
  <c r="H563" i="28"/>
  <c r="H564" i="28"/>
  <c r="H565" i="28"/>
  <c r="H566" i="28"/>
  <c r="H567" i="28"/>
  <c r="H568" i="28"/>
  <c r="H569" i="28"/>
  <c r="H570" i="28"/>
  <c r="H571" i="28"/>
  <c r="H572" i="28"/>
  <c r="H573" i="28"/>
  <c r="H574" i="28"/>
  <c r="H575" i="28"/>
  <c r="H576" i="28"/>
  <c r="H577" i="28"/>
  <c r="H578" i="28"/>
  <c r="H579" i="28"/>
  <c r="H580" i="28"/>
  <c r="H581" i="28"/>
  <c r="H582" i="28"/>
  <c r="H583" i="28"/>
  <c r="H584" i="28"/>
  <c r="H585" i="28"/>
  <c r="H586" i="28"/>
  <c r="H587" i="28"/>
  <c r="H588" i="28"/>
  <c r="H589" i="28"/>
  <c r="H590" i="28"/>
  <c r="H591" i="28"/>
  <c r="H592" i="28"/>
  <c r="H593" i="28"/>
  <c r="H594" i="28"/>
  <c r="H595" i="28"/>
  <c r="H596" i="28"/>
  <c r="H597" i="28"/>
  <c r="H598" i="28"/>
  <c r="H599" i="28"/>
  <c r="H600" i="28"/>
  <c r="H601" i="28"/>
  <c r="H602" i="28"/>
  <c r="H603" i="28"/>
  <c r="H604" i="28"/>
  <c r="H605" i="28"/>
  <c r="H606" i="28"/>
  <c r="H607" i="28"/>
  <c r="H608" i="28"/>
  <c r="H7" i="28"/>
  <c r="H6" i="20" l="1"/>
  <c r="I95" i="28"/>
  <c r="I79" i="28"/>
  <c r="I535" i="28"/>
  <c r="I256" i="28"/>
  <c r="I121" i="28"/>
  <c r="I519" i="28"/>
  <c r="I22" i="28"/>
  <c r="I38" i="28"/>
  <c r="I39" i="28"/>
  <c r="I54" i="28"/>
  <c r="I55" i="28"/>
  <c r="I62" i="28"/>
  <c r="I63" i="28"/>
  <c r="I70" i="28"/>
  <c r="I71" i="28"/>
  <c r="I78" i="28"/>
  <c r="I86" i="28"/>
  <c r="I87" i="28"/>
  <c r="I94" i="28"/>
  <c r="I102" i="28"/>
  <c r="I103" i="28"/>
  <c r="I118" i="28"/>
  <c r="I119" i="28"/>
  <c r="I126" i="28"/>
  <c r="I127" i="28"/>
  <c r="I134" i="28"/>
  <c r="I135" i="28"/>
  <c r="I150" i="28"/>
  <c r="I158" i="28"/>
  <c r="I159" i="28"/>
  <c r="I166" i="28"/>
  <c r="I167" i="28"/>
  <c r="I182" i="28"/>
  <c r="I191" i="28"/>
  <c r="I198" i="28"/>
  <c r="I199" i="28"/>
  <c r="I214" i="28"/>
  <c r="I230" i="28"/>
  <c r="I231" i="28"/>
  <c r="I246" i="28"/>
  <c r="I263" i="28"/>
  <c r="I295" i="28"/>
  <c r="I327" i="28"/>
  <c r="I359" i="28"/>
  <c r="I391" i="28"/>
  <c r="I419" i="28"/>
  <c r="I427" i="28"/>
  <c r="I431" i="28"/>
  <c r="I435" i="28"/>
  <c r="I439" i="28"/>
  <c r="I443" i="28"/>
  <c r="I451" i="28"/>
  <c r="I459" i="28"/>
  <c r="I463" i="28"/>
  <c r="I467" i="28"/>
  <c r="I475" i="28"/>
  <c r="I483" i="28"/>
  <c r="I486" i="28"/>
  <c r="I491" i="28"/>
  <c r="I495" i="28"/>
  <c r="I497" i="28"/>
  <c r="I499" i="28"/>
  <c r="I503" i="28"/>
  <c r="I505" i="28"/>
  <c r="I507" i="28"/>
  <c r="I513" i="28"/>
  <c r="I515" i="28"/>
  <c r="I521" i="28"/>
  <c r="I523" i="28"/>
  <c r="I527" i="28"/>
  <c r="I529" i="28"/>
  <c r="I531" i="28"/>
  <c r="I537" i="28"/>
  <c r="I539" i="28"/>
  <c r="I545" i="28"/>
  <c r="I547" i="28"/>
  <c r="I553" i="28"/>
  <c r="I555" i="28"/>
  <c r="I561" i="28"/>
  <c r="I563" i="28"/>
  <c r="I567" i="28"/>
  <c r="I569" i="28"/>
  <c r="I571" i="28"/>
  <c r="I577" i="28"/>
  <c r="I579" i="28"/>
  <c r="I583" i="28"/>
  <c r="I585" i="28"/>
  <c r="I587" i="28"/>
  <c r="I593" i="28"/>
  <c r="I595" i="28"/>
  <c r="I601" i="28"/>
  <c r="I603" i="28"/>
  <c r="I7" i="28"/>
  <c r="E8" i="28"/>
  <c r="E9" i="28"/>
  <c r="E10" i="28"/>
  <c r="E11" i="28"/>
  <c r="E12" i="28"/>
  <c r="E13" i="28"/>
  <c r="E14" i="28"/>
  <c r="E15" i="28"/>
  <c r="E16" i="28"/>
  <c r="E17" i="28"/>
  <c r="E18" i="28"/>
  <c r="E19" i="28"/>
  <c r="E20" i="28"/>
  <c r="E21" i="28"/>
  <c r="E22" i="28"/>
  <c r="E23" i="28"/>
  <c r="E24" i="28"/>
  <c r="E25" i="28"/>
  <c r="E26" i="28"/>
  <c r="E27" i="28"/>
  <c r="E28" i="28"/>
  <c r="E29" i="28"/>
  <c r="E30" i="28"/>
  <c r="E31" i="28"/>
  <c r="E32" i="28"/>
  <c r="E33" i="28"/>
  <c r="E34" i="28"/>
  <c r="E35" i="28"/>
  <c r="E36" i="28"/>
  <c r="E37" i="28"/>
  <c r="E38" i="28"/>
  <c r="E39" i="28"/>
  <c r="E40" i="28"/>
  <c r="E41" i="28"/>
  <c r="E42" i="28"/>
  <c r="E43" i="28"/>
  <c r="E44" i="28"/>
  <c r="E45" i="28"/>
  <c r="E46" i="28"/>
  <c r="E47" i="28"/>
  <c r="E48" i="28"/>
  <c r="E49" i="28"/>
  <c r="E50" i="28"/>
  <c r="E51" i="28"/>
  <c r="E52" i="28"/>
  <c r="E53" i="28"/>
  <c r="E54" i="28"/>
  <c r="E55" i="28"/>
  <c r="E56" i="28"/>
  <c r="E57" i="28"/>
  <c r="E58" i="28"/>
  <c r="E59" i="28"/>
  <c r="E60" i="28"/>
  <c r="E61" i="28"/>
  <c r="E62" i="28"/>
  <c r="E63" i="28"/>
  <c r="E64" i="28"/>
  <c r="E65" i="28"/>
  <c r="E66" i="28"/>
  <c r="E67" i="28"/>
  <c r="E68" i="28"/>
  <c r="E69" i="28"/>
  <c r="E70" i="28"/>
  <c r="E71" i="28"/>
  <c r="E72" i="28"/>
  <c r="E73" i="28"/>
  <c r="E74" i="28"/>
  <c r="E75" i="28"/>
  <c r="E76" i="28"/>
  <c r="E77" i="28"/>
  <c r="E78" i="28"/>
  <c r="E79" i="28"/>
  <c r="E80" i="28"/>
  <c r="E81" i="28"/>
  <c r="E82" i="28"/>
  <c r="E83" i="28"/>
  <c r="E84" i="28"/>
  <c r="E85" i="28"/>
  <c r="E86" i="28"/>
  <c r="E87" i="28"/>
  <c r="E88" i="28"/>
  <c r="E89" i="28"/>
  <c r="E90" i="28"/>
  <c r="E91" i="28"/>
  <c r="E92" i="28"/>
  <c r="E93" i="28"/>
  <c r="E94" i="28"/>
  <c r="E95" i="28"/>
  <c r="E96" i="28"/>
  <c r="E97" i="28"/>
  <c r="E98" i="28"/>
  <c r="E99" i="28"/>
  <c r="E100" i="28"/>
  <c r="E101" i="28"/>
  <c r="E102" i="28"/>
  <c r="E103" i="28"/>
  <c r="E104" i="28"/>
  <c r="E105" i="28"/>
  <c r="E106" i="28"/>
  <c r="E107" i="28"/>
  <c r="E108" i="28"/>
  <c r="E109" i="28"/>
  <c r="E110" i="28"/>
  <c r="E111" i="28"/>
  <c r="E112" i="28"/>
  <c r="E113" i="28"/>
  <c r="E114" i="28"/>
  <c r="E115" i="28"/>
  <c r="E116" i="28"/>
  <c r="E117" i="28"/>
  <c r="E118" i="28"/>
  <c r="E119" i="28"/>
  <c r="E120" i="28"/>
  <c r="E121" i="28"/>
  <c r="E122" i="28"/>
  <c r="E123" i="28"/>
  <c r="E124" i="28"/>
  <c r="E125" i="28"/>
  <c r="E126" i="28"/>
  <c r="E127" i="28"/>
  <c r="E128" i="28"/>
  <c r="E129" i="28"/>
  <c r="E130" i="28"/>
  <c r="E131" i="28"/>
  <c r="E132" i="28"/>
  <c r="E133" i="28"/>
  <c r="E134" i="28"/>
  <c r="E135" i="28"/>
  <c r="E136" i="28"/>
  <c r="E137" i="28"/>
  <c r="E138" i="28"/>
  <c r="E139" i="28"/>
  <c r="E140" i="28"/>
  <c r="E141" i="28"/>
  <c r="E142" i="28"/>
  <c r="E143" i="28"/>
  <c r="E144" i="28"/>
  <c r="E145" i="28"/>
  <c r="E146" i="28"/>
  <c r="E147" i="28"/>
  <c r="E148" i="28"/>
  <c r="E149" i="28"/>
  <c r="E150" i="28"/>
  <c r="E151" i="28"/>
  <c r="E152" i="28"/>
  <c r="E153" i="28"/>
  <c r="E154" i="28"/>
  <c r="E155" i="28"/>
  <c r="E156" i="28"/>
  <c r="E157" i="28"/>
  <c r="E158" i="28"/>
  <c r="E159" i="28"/>
  <c r="E160" i="28"/>
  <c r="E161" i="28"/>
  <c r="E162" i="28"/>
  <c r="E163" i="28"/>
  <c r="E164" i="28"/>
  <c r="E165" i="28"/>
  <c r="E166" i="28"/>
  <c r="E167" i="28"/>
  <c r="E168" i="28"/>
  <c r="E169" i="28"/>
  <c r="E170" i="28"/>
  <c r="E171" i="28"/>
  <c r="E172" i="28"/>
  <c r="E173" i="28"/>
  <c r="E174" i="28"/>
  <c r="E175" i="28"/>
  <c r="E176" i="28"/>
  <c r="E177" i="28"/>
  <c r="E178" i="28"/>
  <c r="E179" i="28"/>
  <c r="E180" i="28"/>
  <c r="E181" i="28"/>
  <c r="E182" i="28"/>
  <c r="E183" i="28"/>
  <c r="E184" i="28"/>
  <c r="E185" i="28"/>
  <c r="E186" i="28"/>
  <c r="E187" i="28"/>
  <c r="E188" i="28"/>
  <c r="E189" i="28"/>
  <c r="E190" i="28"/>
  <c r="E191" i="28"/>
  <c r="E192" i="28"/>
  <c r="E193" i="28"/>
  <c r="E194" i="28"/>
  <c r="E195" i="28"/>
  <c r="E196" i="28"/>
  <c r="E197" i="28"/>
  <c r="E198" i="28"/>
  <c r="E199" i="28"/>
  <c r="E200" i="28"/>
  <c r="E201" i="28"/>
  <c r="E202" i="28"/>
  <c r="E203" i="28"/>
  <c r="E204" i="28"/>
  <c r="E205" i="28"/>
  <c r="E206" i="28"/>
  <c r="E207" i="28"/>
  <c r="E208" i="28"/>
  <c r="E209" i="28"/>
  <c r="E210" i="28"/>
  <c r="E211" i="28"/>
  <c r="E212" i="28"/>
  <c r="E213" i="28"/>
  <c r="E214" i="28"/>
  <c r="E215" i="28"/>
  <c r="E216" i="28"/>
  <c r="E217" i="28"/>
  <c r="E218" i="28"/>
  <c r="E219" i="28"/>
  <c r="E220" i="28"/>
  <c r="E221" i="28"/>
  <c r="E222" i="28"/>
  <c r="E223" i="28"/>
  <c r="E224" i="28"/>
  <c r="E225" i="28"/>
  <c r="E226" i="28"/>
  <c r="E227" i="28"/>
  <c r="E228" i="28"/>
  <c r="E229" i="28"/>
  <c r="E230" i="28"/>
  <c r="E231" i="28"/>
  <c r="E232" i="28"/>
  <c r="E233" i="28"/>
  <c r="E234" i="28"/>
  <c r="E235" i="28"/>
  <c r="E236" i="28"/>
  <c r="E237" i="28"/>
  <c r="E238" i="28"/>
  <c r="E239" i="28"/>
  <c r="E240" i="28"/>
  <c r="E241" i="28"/>
  <c r="E242" i="28"/>
  <c r="E243" i="28"/>
  <c r="E244" i="28"/>
  <c r="E245" i="28"/>
  <c r="E246" i="28"/>
  <c r="E247" i="28"/>
  <c r="E248" i="28"/>
  <c r="E249" i="28"/>
  <c r="E250" i="28"/>
  <c r="E251" i="28"/>
  <c r="E252" i="28"/>
  <c r="E253" i="28"/>
  <c r="E254" i="28"/>
  <c r="E255" i="28"/>
  <c r="E256" i="28"/>
  <c r="E257" i="28"/>
  <c r="E258" i="28"/>
  <c r="E259" i="28"/>
  <c r="E260" i="28"/>
  <c r="E261" i="28"/>
  <c r="E262" i="28"/>
  <c r="E263" i="28"/>
  <c r="E264" i="28"/>
  <c r="E265" i="28"/>
  <c r="E266" i="28"/>
  <c r="E267" i="28"/>
  <c r="E268" i="28"/>
  <c r="E269" i="28"/>
  <c r="E270" i="28"/>
  <c r="E271" i="28"/>
  <c r="E272" i="28"/>
  <c r="E273" i="28"/>
  <c r="E274" i="28"/>
  <c r="E275" i="28"/>
  <c r="E276" i="28"/>
  <c r="E277" i="28"/>
  <c r="E278" i="28"/>
  <c r="E279" i="28"/>
  <c r="E280" i="28"/>
  <c r="E281" i="28"/>
  <c r="E282" i="28"/>
  <c r="E283" i="28"/>
  <c r="E284" i="28"/>
  <c r="E285" i="28"/>
  <c r="E286" i="28"/>
  <c r="E287" i="28"/>
  <c r="E288" i="28"/>
  <c r="E289" i="28"/>
  <c r="E290" i="28"/>
  <c r="E291" i="28"/>
  <c r="E292" i="28"/>
  <c r="E293" i="28"/>
  <c r="E294" i="28"/>
  <c r="E295" i="28"/>
  <c r="E296" i="28"/>
  <c r="E297" i="28"/>
  <c r="E298" i="28"/>
  <c r="E299" i="28"/>
  <c r="E300" i="28"/>
  <c r="E301" i="28"/>
  <c r="E302" i="28"/>
  <c r="E303" i="28"/>
  <c r="E304" i="28"/>
  <c r="E305" i="28"/>
  <c r="E306" i="28"/>
  <c r="E307" i="28"/>
  <c r="E308" i="28"/>
  <c r="E309" i="28"/>
  <c r="E310" i="28"/>
  <c r="E311" i="28"/>
  <c r="E312" i="28"/>
  <c r="E313" i="28"/>
  <c r="E314" i="28"/>
  <c r="E315" i="28"/>
  <c r="E316" i="28"/>
  <c r="E317" i="28"/>
  <c r="E318" i="28"/>
  <c r="E319" i="28"/>
  <c r="E320" i="28"/>
  <c r="E321" i="28"/>
  <c r="E322" i="28"/>
  <c r="E323" i="28"/>
  <c r="E324" i="28"/>
  <c r="E325" i="28"/>
  <c r="E326" i="28"/>
  <c r="E327" i="28"/>
  <c r="E328" i="28"/>
  <c r="E329" i="28"/>
  <c r="E330" i="28"/>
  <c r="E331" i="28"/>
  <c r="E332" i="28"/>
  <c r="E333" i="28"/>
  <c r="E334" i="28"/>
  <c r="E335" i="28"/>
  <c r="E336" i="28"/>
  <c r="E337" i="28"/>
  <c r="E338" i="28"/>
  <c r="E339" i="28"/>
  <c r="E340" i="28"/>
  <c r="E341" i="28"/>
  <c r="E342" i="28"/>
  <c r="E343" i="28"/>
  <c r="E344" i="28"/>
  <c r="E345" i="28"/>
  <c r="E346" i="28"/>
  <c r="E347" i="28"/>
  <c r="E348" i="28"/>
  <c r="E349" i="28"/>
  <c r="E350" i="28"/>
  <c r="E351" i="28"/>
  <c r="E352" i="28"/>
  <c r="E353" i="28"/>
  <c r="E354" i="28"/>
  <c r="E355" i="28"/>
  <c r="E356" i="28"/>
  <c r="E357" i="28"/>
  <c r="E358" i="28"/>
  <c r="E359" i="28"/>
  <c r="E360" i="28"/>
  <c r="E361" i="28"/>
  <c r="E362" i="28"/>
  <c r="E363" i="28"/>
  <c r="E364" i="28"/>
  <c r="E365" i="28"/>
  <c r="E366" i="28"/>
  <c r="E367" i="28"/>
  <c r="E368" i="28"/>
  <c r="E369" i="28"/>
  <c r="E370" i="28"/>
  <c r="E371" i="28"/>
  <c r="E372" i="28"/>
  <c r="E373" i="28"/>
  <c r="E374" i="28"/>
  <c r="E375" i="28"/>
  <c r="E376" i="28"/>
  <c r="E377" i="28"/>
  <c r="E378" i="28"/>
  <c r="E379" i="28"/>
  <c r="E380" i="28"/>
  <c r="E381" i="28"/>
  <c r="E382" i="28"/>
  <c r="E383" i="28"/>
  <c r="E384" i="28"/>
  <c r="E385" i="28"/>
  <c r="E386" i="28"/>
  <c r="E387" i="28"/>
  <c r="E388" i="28"/>
  <c r="E389" i="28"/>
  <c r="E390" i="28"/>
  <c r="E391" i="28"/>
  <c r="E392" i="28"/>
  <c r="E393" i="28"/>
  <c r="E394" i="28"/>
  <c r="E395" i="28"/>
  <c r="E396" i="28"/>
  <c r="E397" i="28"/>
  <c r="E398" i="28"/>
  <c r="E399" i="28"/>
  <c r="E400" i="28"/>
  <c r="E401" i="28"/>
  <c r="E402" i="28"/>
  <c r="E403" i="28"/>
  <c r="E404" i="28"/>
  <c r="E405" i="28"/>
  <c r="E406" i="28"/>
  <c r="E407" i="28"/>
  <c r="E408" i="28"/>
  <c r="E409" i="28"/>
  <c r="E410" i="28"/>
  <c r="E411" i="28"/>
  <c r="E412" i="28"/>
  <c r="E413" i="28"/>
  <c r="E414" i="28"/>
  <c r="E415" i="28"/>
  <c r="E416" i="28"/>
  <c r="E417" i="28"/>
  <c r="E418" i="28"/>
  <c r="E419" i="28"/>
  <c r="E420" i="28"/>
  <c r="E421" i="28"/>
  <c r="E422" i="28"/>
  <c r="E423" i="28"/>
  <c r="E424" i="28"/>
  <c r="E425" i="28"/>
  <c r="E426" i="28"/>
  <c r="E427" i="28"/>
  <c r="E428" i="28"/>
  <c r="E429" i="28"/>
  <c r="E430" i="28"/>
  <c r="E431" i="28"/>
  <c r="E432" i="28"/>
  <c r="E433" i="28"/>
  <c r="E434" i="28"/>
  <c r="E435" i="28"/>
  <c r="E436" i="28"/>
  <c r="E437" i="28"/>
  <c r="E438" i="28"/>
  <c r="E439" i="28"/>
  <c r="E440" i="28"/>
  <c r="E441" i="28"/>
  <c r="E442" i="28"/>
  <c r="E443" i="28"/>
  <c r="E444" i="28"/>
  <c r="E445" i="28"/>
  <c r="E446" i="28"/>
  <c r="E447" i="28"/>
  <c r="E448" i="28"/>
  <c r="E449" i="28"/>
  <c r="E450" i="28"/>
  <c r="E451" i="28"/>
  <c r="E452" i="28"/>
  <c r="E453" i="28"/>
  <c r="E454" i="28"/>
  <c r="E455" i="28"/>
  <c r="E456" i="28"/>
  <c r="E457" i="28"/>
  <c r="E458" i="28"/>
  <c r="E459" i="28"/>
  <c r="E460" i="28"/>
  <c r="E461" i="28"/>
  <c r="E462" i="28"/>
  <c r="E463" i="28"/>
  <c r="E464" i="28"/>
  <c r="E465" i="28"/>
  <c r="E466" i="28"/>
  <c r="E467" i="28"/>
  <c r="E468" i="28"/>
  <c r="E469" i="28"/>
  <c r="E470" i="28"/>
  <c r="E471" i="28"/>
  <c r="E472" i="28"/>
  <c r="E473" i="28"/>
  <c r="E474" i="28"/>
  <c r="E475" i="28"/>
  <c r="E476" i="28"/>
  <c r="E477" i="28"/>
  <c r="E478" i="28"/>
  <c r="E479" i="28"/>
  <c r="E480" i="28"/>
  <c r="E481" i="28"/>
  <c r="E482" i="28"/>
  <c r="E483" i="28"/>
  <c r="E484" i="28"/>
  <c r="E485" i="28"/>
  <c r="E486" i="28"/>
  <c r="E487" i="28"/>
  <c r="E488" i="28"/>
  <c r="E489" i="28"/>
  <c r="E490" i="28"/>
  <c r="E491" i="28"/>
  <c r="E492" i="28"/>
  <c r="E493" i="28"/>
  <c r="E494" i="28"/>
  <c r="E495" i="28"/>
  <c r="E496" i="28"/>
  <c r="E497" i="28"/>
  <c r="E498" i="28"/>
  <c r="E499" i="28"/>
  <c r="E500" i="28"/>
  <c r="E501" i="28"/>
  <c r="E502" i="28"/>
  <c r="E503" i="28"/>
  <c r="E504" i="28"/>
  <c r="E505" i="28"/>
  <c r="E506" i="28"/>
  <c r="E507" i="28"/>
  <c r="E508" i="28"/>
  <c r="E509" i="28"/>
  <c r="E510" i="28"/>
  <c r="E511" i="28"/>
  <c r="E512" i="28"/>
  <c r="E513" i="28"/>
  <c r="E514" i="28"/>
  <c r="E515" i="28"/>
  <c r="E516" i="28"/>
  <c r="E517" i="28"/>
  <c r="E518" i="28"/>
  <c r="E519" i="28"/>
  <c r="E520" i="28"/>
  <c r="E521" i="28"/>
  <c r="E522" i="28"/>
  <c r="E523" i="28"/>
  <c r="E524" i="28"/>
  <c r="E525" i="28"/>
  <c r="E526" i="28"/>
  <c r="E527" i="28"/>
  <c r="E528" i="28"/>
  <c r="E529" i="28"/>
  <c r="E530" i="28"/>
  <c r="E531" i="28"/>
  <c r="E532" i="28"/>
  <c r="E533" i="28"/>
  <c r="E534" i="28"/>
  <c r="E535" i="28"/>
  <c r="E536" i="28"/>
  <c r="E537" i="28"/>
  <c r="E538" i="28"/>
  <c r="E539" i="28"/>
  <c r="E540" i="28"/>
  <c r="E541" i="28"/>
  <c r="E542" i="28"/>
  <c r="E543" i="28"/>
  <c r="E544" i="28"/>
  <c r="E545" i="28"/>
  <c r="E546" i="28"/>
  <c r="E547" i="28"/>
  <c r="E548" i="28"/>
  <c r="E549" i="28"/>
  <c r="E550" i="28"/>
  <c r="E551" i="28"/>
  <c r="E552" i="28"/>
  <c r="E553" i="28"/>
  <c r="E554" i="28"/>
  <c r="E555" i="28"/>
  <c r="E556" i="28"/>
  <c r="E557" i="28"/>
  <c r="E558" i="28"/>
  <c r="E559" i="28"/>
  <c r="E560" i="28"/>
  <c r="E561" i="28"/>
  <c r="E562" i="28"/>
  <c r="E563" i="28"/>
  <c r="E564" i="28"/>
  <c r="E565" i="28"/>
  <c r="E566" i="28"/>
  <c r="E567" i="28"/>
  <c r="E568" i="28"/>
  <c r="E569" i="28"/>
  <c r="E570" i="28"/>
  <c r="E571" i="28"/>
  <c r="E572" i="28"/>
  <c r="E573" i="28"/>
  <c r="E574" i="28"/>
  <c r="E575" i="28"/>
  <c r="E576" i="28"/>
  <c r="E577" i="28"/>
  <c r="E578" i="28"/>
  <c r="E579" i="28"/>
  <c r="E580" i="28"/>
  <c r="E581" i="28"/>
  <c r="E582" i="28"/>
  <c r="E583" i="28"/>
  <c r="E584" i="28"/>
  <c r="E585" i="28"/>
  <c r="E586" i="28"/>
  <c r="E587" i="28"/>
  <c r="E588" i="28"/>
  <c r="E589" i="28"/>
  <c r="E590" i="28"/>
  <c r="E591" i="28"/>
  <c r="E592" i="28"/>
  <c r="E593" i="28"/>
  <c r="E594" i="28"/>
  <c r="E595" i="28"/>
  <c r="E596" i="28"/>
  <c r="E597" i="28"/>
  <c r="E598" i="28"/>
  <c r="E599" i="28"/>
  <c r="E600" i="28"/>
  <c r="E601" i="28"/>
  <c r="E602" i="28"/>
  <c r="E603" i="28"/>
  <c r="E604" i="28"/>
  <c r="E605" i="28"/>
  <c r="E606" i="28"/>
  <c r="E607" i="28"/>
  <c r="E608" i="28"/>
  <c r="E7" i="28"/>
  <c r="G6" i="28"/>
  <c r="D23" i="12" s="1"/>
  <c r="F6" i="28"/>
  <c r="A8" i="28"/>
  <c r="A9" i="28" s="1"/>
  <c r="A10" i="28" s="1"/>
  <c r="A11" i="28" s="1"/>
  <c r="A12" i="28" s="1"/>
  <c r="A13" i="28" s="1"/>
  <c r="A14" i="28" s="1"/>
  <c r="A15" i="28" s="1"/>
  <c r="A16" i="28" s="1"/>
  <c r="A17" i="28" s="1"/>
  <c r="A18" i="28" s="1"/>
  <c r="A19" i="28" s="1"/>
  <c r="A20" i="28" s="1"/>
  <c r="A21" i="28" s="1"/>
  <c r="A22" i="28" s="1"/>
  <c r="A23" i="28" s="1"/>
  <c r="A24" i="28" s="1"/>
  <c r="A25" i="28" s="1"/>
  <c r="A26" i="28" s="1"/>
  <c r="A27" i="28" s="1"/>
  <c r="A28" i="28" s="1"/>
  <c r="A29" i="28" s="1"/>
  <c r="A30" i="28" s="1"/>
  <c r="A31" i="28" s="1"/>
  <c r="A32" i="28" s="1"/>
  <c r="A33" i="28" s="1"/>
  <c r="A34" i="28" s="1"/>
  <c r="A35" i="28" s="1"/>
  <c r="A36" i="28" s="1"/>
  <c r="A37" i="28" s="1"/>
  <c r="A38" i="28" s="1"/>
  <c r="A39" i="28" s="1"/>
  <c r="A40" i="28" s="1"/>
  <c r="A41" i="28" s="1"/>
  <c r="A42" i="28" s="1"/>
  <c r="A43" i="28" s="1"/>
  <c r="A44" i="28" s="1"/>
  <c r="A45" i="28" s="1"/>
  <c r="A46" i="28" s="1"/>
  <c r="A47" i="28" s="1"/>
  <c r="A48" i="28" s="1"/>
  <c r="A49" i="28" s="1"/>
  <c r="A50" i="28" s="1"/>
  <c r="A51" i="28" s="1"/>
  <c r="A52" i="28" s="1"/>
  <c r="A53" i="28" s="1"/>
  <c r="A54" i="28" s="1"/>
  <c r="A55" i="28" s="1"/>
  <c r="A56" i="28" s="1"/>
  <c r="A57" i="28" s="1"/>
  <c r="A58" i="28" s="1"/>
  <c r="A59" i="28" s="1"/>
  <c r="A60" i="28" s="1"/>
  <c r="A61" i="28" s="1"/>
  <c r="A62" i="28" s="1"/>
  <c r="A63" i="28" s="1"/>
  <c r="A64" i="28" s="1"/>
  <c r="A65" i="28" s="1"/>
  <c r="A66" i="28" s="1"/>
  <c r="A67" i="28" s="1"/>
  <c r="A68" i="28" s="1"/>
  <c r="A69" i="28" s="1"/>
  <c r="A70" i="28" s="1"/>
  <c r="A71" i="28" s="1"/>
  <c r="A72" i="28" s="1"/>
  <c r="A73" i="28" s="1"/>
  <c r="A74" i="28" s="1"/>
  <c r="A75" i="28" s="1"/>
  <c r="A76" i="28" s="1"/>
  <c r="A77" i="28" s="1"/>
  <c r="A78" i="28" s="1"/>
  <c r="A79" i="28" s="1"/>
  <c r="A80" i="28" s="1"/>
  <c r="A81" i="28" s="1"/>
  <c r="A82" i="28" s="1"/>
  <c r="A83" i="28" s="1"/>
  <c r="A84" i="28" s="1"/>
  <c r="A85" i="28" s="1"/>
  <c r="A86" i="28" s="1"/>
  <c r="A87" i="28" s="1"/>
  <c r="A88" i="28" s="1"/>
  <c r="A89" i="28" s="1"/>
  <c r="A90" i="28" s="1"/>
  <c r="A91" i="28" s="1"/>
  <c r="A92" i="28" s="1"/>
  <c r="A93" i="28" s="1"/>
  <c r="A94" i="28" s="1"/>
  <c r="A95" i="28" s="1"/>
  <c r="A96" i="28" s="1"/>
  <c r="A97" i="28" s="1"/>
  <c r="A98" i="28" s="1"/>
  <c r="A99" i="28" s="1"/>
  <c r="A100" i="28" s="1"/>
  <c r="A101" i="28" s="1"/>
  <c r="A102" i="28" s="1"/>
  <c r="A103" i="28" s="1"/>
  <c r="A104" i="28" s="1"/>
  <c r="A105" i="28" s="1"/>
  <c r="A106" i="28" s="1"/>
  <c r="A107" i="28" s="1"/>
  <c r="A108" i="28" s="1"/>
  <c r="A109" i="28" s="1"/>
  <c r="A110" i="28" s="1"/>
  <c r="A111" i="28" s="1"/>
  <c r="A112" i="28" s="1"/>
  <c r="A113" i="28" s="1"/>
  <c r="A114" i="28" s="1"/>
  <c r="A115" i="28" s="1"/>
  <c r="A116" i="28" s="1"/>
  <c r="A117" i="28" s="1"/>
  <c r="A118" i="28" s="1"/>
  <c r="A119" i="28" s="1"/>
  <c r="A120" i="28" s="1"/>
  <c r="A121" i="28" s="1"/>
  <c r="A122" i="28" s="1"/>
  <c r="A123" i="28" s="1"/>
  <c r="A124" i="28" s="1"/>
  <c r="A125" i="28" s="1"/>
  <c r="A126" i="28" s="1"/>
  <c r="A127" i="28" s="1"/>
  <c r="A128" i="28" s="1"/>
  <c r="A129" i="28" s="1"/>
  <c r="A130" i="28" s="1"/>
  <c r="A131" i="28" s="1"/>
  <c r="A132" i="28" s="1"/>
  <c r="A133" i="28" s="1"/>
  <c r="A134" i="28" s="1"/>
  <c r="A135" i="28" s="1"/>
  <c r="A136" i="28" s="1"/>
  <c r="A137" i="28" s="1"/>
  <c r="A138" i="28" s="1"/>
  <c r="A139" i="28" s="1"/>
  <c r="A140" i="28" s="1"/>
  <c r="A141" i="28" s="1"/>
  <c r="A142" i="28" s="1"/>
  <c r="A143" i="28" s="1"/>
  <c r="A144" i="28" s="1"/>
  <c r="A145" i="28" s="1"/>
  <c r="A146" i="28" s="1"/>
  <c r="A147" i="28" s="1"/>
  <c r="A148" i="28" s="1"/>
  <c r="A149" i="28" s="1"/>
  <c r="A150" i="28" s="1"/>
  <c r="A151" i="28" s="1"/>
  <c r="A152" i="28" s="1"/>
  <c r="A153" i="28" s="1"/>
  <c r="A154" i="28" s="1"/>
  <c r="A155" i="28" s="1"/>
  <c r="A156" i="28" s="1"/>
  <c r="A157" i="28" s="1"/>
  <c r="A158" i="28" s="1"/>
  <c r="A159" i="28" s="1"/>
  <c r="A160" i="28" s="1"/>
  <c r="A161" i="28" s="1"/>
  <c r="A162" i="28" s="1"/>
  <c r="A163" i="28" s="1"/>
  <c r="A164" i="28" s="1"/>
  <c r="A165" i="28" s="1"/>
  <c r="A166" i="28" s="1"/>
  <c r="A167" i="28" s="1"/>
  <c r="A168" i="28" s="1"/>
  <c r="A169" i="28" s="1"/>
  <c r="A170" i="28" s="1"/>
  <c r="A171" i="28" s="1"/>
  <c r="A172" i="28" s="1"/>
  <c r="A173" i="28" s="1"/>
  <c r="A174" i="28" s="1"/>
  <c r="A175" i="28" s="1"/>
  <c r="A176" i="28" s="1"/>
  <c r="A177" i="28" s="1"/>
  <c r="A178" i="28" s="1"/>
  <c r="A179" i="28" s="1"/>
  <c r="A180" i="28" s="1"/>
  <c r="A181" i="28" s="1"/>
  <c r="A182" i="28" s="1"/>
  <c r="A183" i="28" s="1"/>
  <c r="A184" i="28" s="1"/>
  <c r="A185" i="28" s="1"/>
  <c r="A186" i="28" s="1"/>
  <c r="A187" i="28" s="1"/>
  <c r="A188" i="28" s="1"/>
  <c r="A189" i="28" s="1"/>
  <c r="A190" i="28" s="1"/>
  <c r="A191" i="28" s="1"/>
  <c r="A192" i="28" s="1"/>
  <c r="A193" i="28" s="1"/>
  <c r="A194" i="28" s="1"/>
  <c r="A195" i="28" s="1"/>
  <c r="A196" i="28" s="1"/>
  <c r="A197" i="28" s="1"/>
  <c r="A198" i="28" s="1"/>
  <c r="A199" i="28" s="1"/>
  <c r="A200" i="28" s="1"/>
  <c r="A201" i="28" s="1"/>
  <c r="A202" i="28" s="1"/>
  <c r="A203" i="28" s="1"/>
  <c r="A204" i="28" s="1"/>
  <c r="A205" i="28" s="1"/>
  <c r="A206" i="28" s="1"/>
  <c r="A207" i="28" s="1"/>
  <c r="A208" i="28" s="1"/>
  <c r="A209" i="28" s="1"/>
  <c r="A210" i="28" s="1"/>
  <c r="A211" i="28" s="1"/>
  <c r="A212" i="28" s="1"/>
  <c r="A213" i="28" s="1"/>
  <c r="A214" i="28" s="1"/>
  <c r="A215" i="28" s="1"/>
  <c r="A216" i="28" s="1"/>
  <c r="A217" i="28" s="1"/>
  <c r="A218" i="28" s="1"/>
  <c r="A219" i="28" s="1"/>
  <c r="A220" i="28" s="1"/>
  <c r="A221" i="28" s="1"/>
  <c r="A222" i="28" s="1"/>
  <c r="A223" i="28" s="1"/>
  <c r="A224" i="28" s="1"/>
  <c r="A225" i="28" s="1"/>
  <c r="A226" i="28" s="1"/>
  <c r="A227" i="28" s="1"/>
  <c r="A228" i="28" s="1"/>
  <c r="A229" i="28" s="1"/>
  <c r="A230" i="28" s="1"/>
  <c r="A231" i="28" s="1"/>
  <c r="A232" i="28" s="1"/>
  <c r="A233" i="28" s="1"/>
  <c r="A234" i="28" s="1"/>
  <c r="A235" i="28" s="1"/>
  <c r="A236" i="28" s="1"/>
  <c r="A237" i="28" s="1"/>
  <c r="A238" i="28" s="1"/>
  <c r="A239" i="28" s="1"/>
  <c r="A240" i="28" s="1"/>
  <c r="A241" i="28" s="1"/>
  <c r="A242" i="28" s="1"/>
  <c r="A243" i="28" s="1"/>
  <c r="A244" i="28" s="1"/>
  <c r="A245" i="28" s="1"/>
  <c r="A246" i="28" s="1"/>
  <c r="A247" i="28" s="1"/>
  <c r="A248" i="28" s="1"/>
  <c r="A249" i="28" s="1"/>
  <c r="A250" i="28" s="1"/>
  <c r="A251" i="28" s="1"/>
  <c r="A252" i="28" s="1"/>
  <c r="A253" i="28" s="1"/>
  <c r="A254" i="28" s="1"/>
  <c r="A255" i="28" s="1"/>
  <c r="A256" i="28" s="1"/>
  <c r="A257" i="28" s="1"/>
  <c r="A258" i="28" s="1"/>
  <c r="A259" i="28" s="1"/>
  <c r="A260" i="28" s="1"/>
  <c r="A261" i="28" s="1"/>
  <c r="A262" i="28" s="1"/>
  <c r="A263" i="28" s="1"/>
  <c r="A264" i="28" s="1"/>
  <c r="A265" i="28" s="1"/>
  <c r="A266" i="28" s="1"/>
  <c r="A267" i="28" s="1"/>
  <c r="A268" i="28" s="1"/>
  <c r="A269" i="28" s="1"/>
  <c r="A270" i="28" s="1"/>
  <c r="A271" i="28" s="1"/>
  <c r="A272" i="28" s="1"/>
  <c r="A273" i="28" s="1"/>
  <c r="A274" i="28" s="1"/>
  <c r="A275" i="28" s="1"/>
  <c r="A276" i="28" s="1"/>
  <c r="A277" i="28" s="1"/>
  <c r="A278" i="28" s="1"/>
  <c r="A279" i="28" s="1"/>
  <c r="A280" i="28" s="1"/>
  <c r="A281" i="28" s="1"/>
  <c r="A282" i="28" s="1"/>
  <c r="A283" i="28" s="1"/>
  <c r="A284" i="28" s="1"/>
  <c r="A285" i="28" s="1"/>
  <c r="A286" i="28" s="1"/>
  <c r="A287" i="28" s="1"/>
  <c r="A288" i="28" s="1"/>
  <c r="A289" i="28" s="1"/>
  <c r="A290" i="28" s="1"/>
  <c r="A291" i="28" s="1"/>
  <c r="A292" i="28" s="1"/>
  <c r="A293" i="28" s="1"/>
  <c r="A294" i="28" s="1"/>
  <c r="A295" i="28" s="1"/>
  <c r="A296" i="28" s="1"/>
  <c r="A297" i="28" s="1"/>
  <c r="A298" i="28" s="1"/>
  <c r="A299" i="28" s="1"/>
  <c r="A300" i="28" s="1"/>
  <c r="A301" i="28" s="1"/>
  <c r="A302" i="28" s="1"/>
  <c r="A303" i="28" s="1"/>
  <c r="A304" i="28" s="1"/>
  <c r="A305" i="28" s="1"/>
  <c r="A306" i="28" s="1"/>
  <c r="A307" i="28" s="1"/>
  <c r="A308" i="28" s="1"/>
  <c r="A309" i="28" s="1"/>
  <c r="A310" i="28" s="1"/>
  <c r="A311" i="28" s="1"/>
  <c r="A312" i="28" s="1"/>
  <c r="A313" i="28" s="1"/>
  <c r="A314" i="28" s="1"/>
  <c r="A315" i="28" s="1"/>
  <c r="A316" i="28" s="1"/>
  <c r="A317" i="28" s="1"/>
  <c r="A318" i="28" s="1"/>
  <c r="A319" i="28" s="1"/>
  <c r="A320" i="28" s="1"/>
  <c r="A321" i="28" s="1"/>
  <c r="A322" i="28" s="1"/>
  <c r="A323" i="28" s="1"/>
  <c r="A324" i="28" s="1"/>
  <c r="A325" i="28" s="1"/>
  <c r="A326" i="28" s="1"/>
  <c r="A327" i="28" s="1"/>
  <c r="A328" i="28" s="1"/>
  <c r="A329" i="28" s="1"/>
  <c r="A330" i="28" s="1"/>
  <c r="A331" i="28" s="1"/>
  <c r="A332" i="28" s="1"/>
  <c r="A333" i="28" s="1"/>
  <c r="A334" i="28" s="1"/>
  <c r="A335" i="28" s="1"/>
  <c r="A336" i="28" s="1"/>
  <c r="A337" i="28" s="1"/>
  <c r="A338" i="28" s="1"/>
  <c r="A339" i="28" s="1"/>
  <c r="A340" i="28" s="1"/>
  <c r="A341" i="28" s="1"/>
  <c r="A342" i="28" s="1"/>
  <c r="A343" i="28" s="1"/>
  <c r="A344" i="28" s="1"/>
  <c r="A345" i="28" s="1"/>
  <c r="A346" i="28" s="1"/>
  <c r="A347" i="28" s="1"/>
  <c r="A348" i="28" s="1"/>
  <c r="A349" i="28" s="1"/>
  <c r="A350" i="28" s="1"/>
  <c r="A351" i="28" s="1"/>
  <c r="A352" i="28" s="1"/>
  <c r="A353" i="28" s="1"/>
  <c r="A354" i="28" s="1"/>
  <c r="A355" i="28" s="1"/>
  <c r="A356" i="28" s="1"/>
  <c r="A357" i="28" s="1"/>
  <c r="A358" i="28" s="1"/>
  <c r="A359" i="28" s="1"/>
  <c r="A360" i="28" s="1"/>
  <c r="A361" i="28" s="1"/>
  <c r="A362" i="28" s="1"/>
  <c r="A363" i="28" s="1"/>
  <c r="A364" i="28" s="1"/>
  <c r="A365" i="28" s="1"/>
  <c r="A366" i="28" s="1"/>
  <c r="A367" i="28" s="1"/>
  <c r="A368" i="28" s="1"/>
  <c r="A369" i="28" s="1"/>
  <c r="A370" i="28" s="1"/>
  <c r="A371" i="28" s="1"/>
  <c r="A372" i="28" s="1"/>
  <c r="A373" i="28" s="1"/>
  <c r="A374" i="28" s="1"/>
  <c r="A375" i="28" s="1"/>
  <c r="A376" i="28" s="1"/>
  <c r="A377" i="28" s="1"/>
  <c r="A378" i="28" s="1"/>
  <c r="A379" i="28" s="1"/>
  <c r="A380" i="28" s="1"/>
  <c r="A381" i="28" s="1"/>
  <c r="A382" i="28" s="1"/>
  <c r="A383" i="28" s="1"/>
  <c r="A384" i="28" s="1"/>
  <c r="A385" i="28" s="1"/>
  <c r="A386" i="28" s="1"/>
  <c r="A387" i="28" s="1"/>
  <c r="A388" i="28" s="1"/>
  <c r="A389" i="28" s="1"/>
  <c r="A390" i="28" s="1"/>
  <c r="A391" i="28" s="1"/>
  <c r="A392" i="28" s="1"/>
  <c r="A393" i="28" s="1"/>
  <c r="A394" i="28" s="1"/>
  <c r="A395" i="28" s="1"/>
  <c r="A396" i="28" s="1"/>
  <c r="A397" i="28" s="1"/>
  <c r="A398" i="28" s="1"/>
  <c r="A399" i="28" s="1"/>
  <c r="A400" i="28" s="1"/>
  <c r="A401" i="28" s="1"/>
  <c r="A402" i="28" s="1"/>
  <c r="A403" i="28" s="1"/>
  <c r="A404" i="28" s="1"/>
  <c r="A405" i="28" s="1"/>
  <c r="A406" i="28" s="1"/>
  <c r="A407" i="28" s="1"/>
  <c r="A408" i="28" s="1"/>
  <c r="A409" i="28" s="1"/>
  <c r="A410" i="28" s="1"/>
  <c r="A411" i="28" s="1"/>
  <c r="A412" i="28" s="1"/>
  <c r="A413" i="28" s="1"/>
  <c r="A414" i="28" s="1"/>
  <c r="A415" i="28" s="1"/>
  <c r="A416" i="28" s="1"/>
  <c r="A417" i="28" s="1"/>
  <c r="A418" i="28" s="1"/>
  <c r="A419" i="28" s="1"/>
  <c r="A420" i="28" s="1"/>
  <c r="A421" i="28" s="1"/>
  <c r="A422" i="28" s="1"/>
  <c r="A423" i="28" s="1"/>
  <c r="A424" i="28" s="1"/>
  <c r="A425" i="28" s="1"/>
  <c r="A426" i="28" s="1"/>
  <c r="A427" i="28" s="1"/>
  <c r="A428" i="28" s="1"/>
  <c r="A429" i="28" s="1"/>
  <c r="A430" i="28" s="1"/>
  <c r="A431" i="28" s="1"/>
  <c r="A432" i="28" s="1"/>
  <c r="A433" i="28" s="1"/>
  <c r="A434" i="28" s="1"/>
  <c r="A435" i="28" s="1"/>
  <c r="A436" i="28" s="1"/>
  <c r="A437" i="28" s="1"/>
  <c r="A438" i="28" s="1"/>
  <c r="A439" i="28" s="1"/>
  <c r="A440" i="28" s="1"/>
  <c r="A441" i="28" s="1"/>
  <c r="A442" i="28" s="1"/>
  <c r="A443" i="28" s="1"/>
  <c r="A444" i="28" s="1"/>
  <c r="A445" i="28" s="1"/>
  <c r="A446" i="28" s="1"/>
  <c r="A447" i="28" s="1"/>
  <c r="A448" i="28" s="1"/>
  <c r="A449" i="28" s="1"/>
  <c r="A450" i="28" s="1"/>
  <c r="A451" i="28" s="1"/>
  <c r="A452" i="28" s="1"/>
  <c r="A453" i="28" s="1"/>
  <c r="A454" i="28" s="1"/>
  <c r="A455" i="28" s="1"/>
  <c r="A456" i="28" s="1"/>
  <c r="A457" i="28" s="1"/>
  <c r="A458" i="28" s="1"/>
  <c r="A459" i="28" s="1"/>
  <c r="A460" i="28" s="1"/>
  <c r="A461" i="28" s="1"/>
  <c r="A462" i="28" s="1"/>
  <c r="A463" i="28" s="1"/>
  <c r="A464" i="28" s="1"/>
  <c r="A465" i="28" s="1"/>
  <c r="A466" i="28" s="1"/>
  <c r="A467" i="28" s="1"/>
  <c r="A468" i="28" s="1"/>
  <c r="A469" i="28" s="1"/>
  <c r="A470" i="28" s="1"/>
  <c r="A471" i="28" s="1"/>
  <c r="A472" i="28" s="1"/>
  <c r="A473" i="28" s="1"/>
  <c r="A474" i="28" s="1"/>
  <c r="A475" i="28" s="1"/>
  <c r="A476" i="28" s="1"/>
  <c r="A477" i="28" s="1"/>
  <c r="A478" i="28" s="1"/>
  <c r="A479" i="28" s="1"/>
  <c r="A480" i="28" s="1"/>
  <c r="A481" i="28" s="1"/>
  <c r="A482" i="28" s="1"/>
  <c r="A483" i="28" s="1"/>
  <c r="A484" i="28" s="1"/>
  <c r="A485" i="28" s="1"/>
  <c r="A486" i="28" s="1"/>
  <c r="A487" i="28" s="1"/>
  <c r="A488" i="28" s="1"/>
  <c r="A489" i="28" s="1"/>
  <c r="A490" i="28" s="1"/>
  <c r="A491" i="28" s="1"/>
  <c r="A492" i="28" s="1"/>
  <c r="A493" i="28" s="1"/>
  <c r="A494" i="28" s="1"/>
  <c r="A495" i="28" s="1"/>
  <c r="A496" i="28" s="1"/>
  <c r="A497" i="28" s="1"/>
  <c r="A498" i="28" s="1"/>
  <c r="A499" i="28" s="1"/>
  <c r="A500" i="28" s="1"/>
  <c r="A501" i="28" s="1"/>
  <c r="A502" i="28" s="1"/>
  <c r="A503" i="28" s="1"/>
  <c r="A504" i="28" s="1"/>
  <c r="A505" i="28" s="1"/>
  <c r="A506" i="28" s="1"/>
  <c r="A507" i="28" s="1"/>
  <c r="A508" i="28" s="1"/>
  <c r="A509" i="28" s="1"/>
  <c r="A510" i="28" s="1"/>
  <c r="A511" i="28" s="1"/>
  <c r="A512" i="28" s="1"/>
  <c r="A513" i="28" s="1"/>
  <c r="A514" i="28" s="1"/>
  <c r="A515" i="28" s="1"/>
  <c r="A516" i="28" s="1"/>
  <c r="A517" i="28" s="1"/>
  <c r="A518" i="28" s="1"/>
  <c r="A519" i="28" s="1"/>
  <c r="A520" i="28" s="1"/>
  <c r="A521" i="28" s="1"/>
  <c r="A522" i="28" s="1"/>
  <c r="A523" i="28" s="1"/>
  <c r="A524" i="28" s="1"/>
  <c r="A525" i="28" s="1"/>
  <c r="A526" i="28" s="1"/>
  <c r="A527" i="28" s="1"/>
  <c r="A528" i="28" s="1"/>
  <c r="A529" i="28" s="1"/>
  <c r="A530" i="28" s="1"/>
  <c r="A531" i="28" s="1"/>
  <c r="A532" i="28" s="1"/>
  <c r="A533" i="28" s="1"/>
  <c r="A534" i="28" s="1"/>
  <c r="A535" i="28" s="1"/>
  <c r="A536" i="28" s="1"/>
  <c r="A537" i="28" s="1"/>
  <c r="A538" i="28" s="1"/>
  <c r="A539" i="28" s="1"/>
  <c r="A540" i="28" s="1"/>
  <c r="A541" i="28" s="1"/>
  <c r="A542" i="28" s="1"/>
  <c r="A543" i="28" s="1"/>
  <c r="A544" i="28" s="1"/>
  <c r="A545" i="28" s="1"/>
  <c r="A546" i="28" s="1"/>
  <c r="A547" i="28" s="1"/>
  <c r="A548" i="28" s="1"/>
  <c r="A549" i="28" s="1"/>
  <c r="A550" i="28" s="1"/>
  <c r="A551" i="28" s="1"/>
  <c r="A552" i="28" s="1"/>
  <c r="A553" i="28" s="1"/>
  <c r="A554" i="28" s="1"/>
  <c r="A555" i="28" s="1"/>
  <c r="A556" i="28" s="1"/>
  <c r="A557" i="28" s="1"/>
  <c r="A558" i="28" s="1"/>
  <c r="A559" i="28" s="1"/>
  <c r="A560" i="28" s="1"/>
  <c r="A561" i="28" s="1"/>
  <c r="A562" i="28" s="1"/>
  <c r="A563" i="28" s="1"/>
  <c r="A564" i="28" s="1"/>
  <c r="A565" i="28" s="1"/>
  <c r="A566" i="28" s="1"/>
  <c r="A567" i="28" s="1"/>
  <c r="A568" i="28" s="1"/>
  <c r="A569" i="28" s="1"/>
  <c r="A570" i="28" s="1"/>
  <c r="A571" i="28" s="1"/>
  <c r="A572" i="28" s="1"/>
  <c r="A573" i="28" s="1"/>
  <c r="A574" i="28" s="1"/>
  <c r="A575" i="28" s="1"/>
  <c r="A576" i="28" s="1"/>
  <c r="A577" i="28" s="1"/>
  <c r="A578" i="28" s="1"/>
  <c r="A579" i="28" s="1"/>
  <c r="A580" i="28" s="1"/>
  <c r="A581" i="28" s="1"/>
  <c r="A582" i="28" s="1"/>
  <c r="A583" i="28" s="1"/>
  <c r="A584" i="28" s="1"/>
  <c r="A585" i="28" s="1"/>
  <c r="A586" i="28" s="1"/>
  <c r="A587" i="28" s="1"/>
  <c r="A588" i="28" s="1"/>
  <c r="A589" i="28" s="1"/>
  <c r="A590" i="28" s="1"/>
  <c r="A591" i="28" s="1"/>
  <c r="A592" i="28" s="1"/>
  <c r="A593" i="28" s="1"/>
  <c r="A594" i="28" s="1"/>
  <c r="A595" i="28" s="1"/>
  <c r="A596" i="28" s="1"/>
  <c r="A597" i="28" s="1"/>
  <c r="A598" i="28" s="1"/>
  <c r="A599" i="28" s="1"/>
  <c r="A600" i="28" s="1"/>
  <c r="A601" i="28" s="1"/>
  <c r="A602" i="28" s="1"/>
  <c r="A603" i="28" s="1"/>
  <c r="A604" i="28" s="1"/>
  <c r="A605" i="28" s="1"/>
  <c r="A606" i="28" s="1"/>
  <c r="A607" i="28" s="1"/>
  <c r="A608" i="28" s="1"/>
  <c r="I487" i="28" l="1"/>
  <c r="I223" i="28"/>
  <c r="I455" i="28"/>
  <c r="I222" i="28"/>
  <c r="I423" i="28"/>
  <c r="I190" i="28"/>
  <c r="I255" i="28"/>
  <c r="I183" i="28"/>
  <c r="I151" i="28"/>
  <c r="I598" i="28"/>
  <c r="I143" i="28"/>
  <c r="I110" i="28"/>
  <c r="I578" i="28"/>
  <c r="I111" i="28"/>
  <c r="I518" i="28"/>
  <c r="I478" i="28"/>
  <c r="I438" i="28"/>
  <c r="I398" i="28"/>
  <c r="I350" i="28"/>
  <c r="I302" i="28"/>
  <c r="I270" i="28"/>
  <c r="I229" i="28"/>
  <c r="I189" i="28"/>
  <c r="I149" i="28"/>
  <c r="I108" i="28"/>
  <c r="I590" i="28"/>
  <c r="I566" i="28"/>
  <c r="I542" i="28"/>
  <c r="I517" i="28"/>
  <c r="I493" i="28"/>
  <c r="I453" i="28"/>
  <c r="I429" i="28"/>
  <c r="I405" i="28"/>
  <c r="I381" i="28"/>
  <c r="I357" i="28"/>
  <c r="I325" i="28"/>
  <c r="I301" i="28"/>
  <c r="I277" i="28"/>
  <c r="I236" i="28"/>
  <c r="I212" i="28"/>
  <c r="I164" i="28"/>
  <c r="I551" i="28"/>
  <c r="I543" i="28"/>
  <c r="I414" i="28"/>
  <c r="I382" i="28"/>
  <c r="I342" i="28"/>
  <c r="I310" i="28"/>
  <c r="I278" i="28"/>
  <c r="I245" i="28"/>
  <c r="I213" i="28"/>
  <c r="I197" i="28"/>
  <c r="I181" i="28"/>
  <c r="I157" i="28"/>
  <c r="I125" i="28"/>
  <c r="I100" i="28"/>
  <c r="I84" i="28"/>
  <c r="I76" i="28"/>
  <c r="I60" i="28"/>
  <c r="I36" i="28"/>
  <c r="I28" i="28"/>
  <c r="I12" i="28"/>
  <c r="I422" i="28"/>
  <c r="I574" i="28"/>
  <c r="I550" i="28"/>
  <c r="I525" i="28"/>
  <c r="I501" i="28"/>
  <c r="I485" i="28"/>
  <c r="I469" i="28"/>
  <c r="I437" i="28"/>
  <c r="I413" i="28"/>
  <c r="I389" i="28"/>
  <c r="I373" i="28"/>
  <c r="I349" i="28"/>
  <c r="I333" i="28"/>
  <c r="I309" i="28"/>
  <c r="I285" i="28"/>
  <c r="I261" i="28"/>
  <c r="I244" i="28"/>
  <c r="I220" i="28"/>
  <c r="I196" i="28"/>
  <c r="I180" i="28"/>
  <c r="I156" i="28"/>
  <c r="I140" i="28"/>
  <c r="I124" i="28"/>
  <c r="I107" i="28"/>
  <c r="I91" i="28"/>
  <c r="I75" i="28"/>
  <c r="I59" i="28"/>
  <c r="I43" i="28"/>
  <c r="I27" i="28"/>
  <c r="I11" i="28"/>
  <c r="I607" i="28"/>
  <c r="I526" i="28"/>
  <c r="I502" i="28"/>
  <c r="I462" i="28"/>
  <c r="I390" i="28"/>
  <c r="I358" i="28"/>
  <c r="I318" i="28"/>
  <c r="I286" i="28"/>
  <c r="I253" i="28"/>
  <c r="I221" i="28"/>
  <c r="I205" i="28"/>
  <c r="I165" i="28"/>
  <c r="I141" i="28"/>
  <c r="I116" i="28"/>
  <c r="I92" i="28"/>
  <c r="I68" i="28"/>
  <c r="I44" i="28"/>
  <c r="I20" i="28"/>
  <c r="I575" i="28"/>
  <c r="I606" i="28"/>
  <c r="I582" i="28"/>
  <c r="I533" i="28"/>
  <c r="I509" i="28"/>
  <c r="I477" i="28"/>
  <c r="I461" i="28"/>
  <c r="I445" i="28"/>
  <c r="I421" i="28"/>
  <c r="I397" i="28"/>
  <c r="I365" i="28"/>
  <c r="I341" i="28"/>
  <c r="I317" i="28"/>
  <c r="I293" i="28"/>
  <c r="I269" i="28"/>
  <c r="I252" i="28"/>
  <c r="I228" i="28"/>
  <c r="I204" i="28"/>
  <c r="I188" i="28"/>
  <c r="I172" i="28"/>
  <c r="I148" i="28"/>
  <c r="I132" i="28"/>
  <c r="I115" i="28"/>
  <c r="I99" i="28"/>
  <c r="I83" i="28"/>
  <c r="I67" i="28"/>
  <c r="I51" i="28"/>
  <c r="I35" i="28"/>
  <c r="I19" i="28"/>
  <c r="I558" i="28"/>
  <c r="I591" i="28"/>
  <c r="I534" i="28"/>
  <c r="I494" i="28"/>
  <c r="I446" i="28"/>
  <c r="I406" i="28"/>
  <c r="I366" i="28"/>
  <c r="I334" i="28"/>
  <c r="I294" i="28"/>
  <c r="I237" i="28"/>
  <c r="I133" i="28"/>
  <c r="I599" i="28"/>
  <c r="I262" i="28"/>
  <c r="I52" i="28"/>
  <c r="I454" i="28"/>
  <c r="I559" i="28"/>
  <c r="I510" i="28"/>
  <c r="I470" i="28"/>
  <c r="I430" i="28"/>
  <c r="I374" i="28"/>
  <c r="I326" i="28"/>
  <c r="I173" i="28"/>
  <c r="I605" i="28"/>
  <c r="I597" i="28"/>
  <c r="I589" i="28"/>
  <c r="I581" i="28"/>
  <c r="I573" i="28"/>
  <c r="I565" i="28"/>
  <c r="I557" i="28"/>
  <c r="I549" i="28"/>
  <c r="I541" i="28"/>
  <c r="I532" i="28"/>
  <c r="I524" i="28"/>
  <c r="I516" i="28"/>
  <c r="I508" i="28"/>
  <c r="I500" i="28"/>
  <c r="I492" i="28"/>
  <c r="I484" i="28"/>
  <c r="I476" i="28"/>
  <c r="I468" i="28"/>
  <c r="I460" i="28"/>
  <c r="I452" i="28"/>
  <c r="I444" i="28"/>
  <c r="I436" i="28"/>
  <c r="I428" i="28"/>
  <c r="I420" i="28"/>
  <c r="I412" i="28"/>
  <c r="I404" i="28"/>
  <c r="I396" i="28"/>
  <c r="I388" i="28"/>
  <c r="I380" i="28"/>
  <c r="I372" i="28"/>
  <c r="I364" i="28"/>
  <c r="I356" i="28"/>
  <c r="I348" i="28"/>
  <c r="I340" i="28"/>
  <c r="I332" i="28"/>
  <c r="I324" i="28"/>
  <c r="I316" i="28"/>
  <c r="I308" i="28"/>
  <c r="I300" i="28"/>
  <c r="I292" i="28"/>
  <c r="I284" i="28"/>
  <c r="I276" i="28"/>
  <c r="I268" i="28"/>
  <c r="I260" i="28"/>
  <c r="I251" i="28"/>
  <c r="I243" i="28"/>
  <c r="I235" i="28"/>
  <c r="I227" i="28"/>
  <c r="I219" i="28"/>
  <c r="I211" i="28"/>
  <c r="I203" i="28"/>
  <c r="I195" i="28"/>
  <c r="I187" i="28"/>
  <c r="I179" i="28"/>
  <c r="I171" i="28"/>
  <c r="I163" i="28"/>
  <c r="I155" i="28"/>
  <c r="I147" i="28"/>
  <c r="I139" i="28"/>
  <c r="I131" i="28"/>
  <c r="I123" i="28"/>
  <c r="I114" i="28"/>
  <c r="I106" i="28"/>
  <c r="I98" i="28"/>
  <c r="I90" i="28"/>
  <c r="I82" i="28"/>
  <c r="I74" i="28"/>
  <c r="I66" i="28"/>
  <c r="I58" i="28"/>
  <c r="I50" i="28"/>
  <c r="I42" i="28"/>
  <c r="I34" i="28"/>
  <c r="I26" i="28"/>
  <c r="I18" i="28"/>
  <c r="I10" i="28"/>
  <c r="I594" i="28"/>
  <c r="I511" i="28"/>
  <c r="I479" i="28"/>
  <c r="I447" i="28"/>
  <c r="I415" i="28"/>
  <c r="I383" i="28"/>
  <c r="I351" i="28"/>
  <c r="I319" i="28"/>
  <c r="I287" i="28"/>
  <c r="I254" i="28"/>
  <c r="I215" i="28"/>
  <c r="I175" i="28"/>
  <c r="I142" i="28"/>
  <c r="I31" i="28"/>
  <c r="I604" i="28"/>
  <c r="I596" i="28"/>
  <c r="I588" i="28"/>
  <c r="I580" i="28"/>
  <c r="I572" i="28"/>
  <c r="I564" i="28"/>
  <c r="I556" i="28"/>
  <c r="I548" i="28"/>
  <c r="I540" i="28"/>
  <c r="I411" i="28"/>
  <c r="I403" i="28"/>
  <c r="I395" i="28"/>
  <c r="I387" i="28"/>
  <c r="I379" i="28"/>
  <c r="I371" i="28"/>
  <c r="I363" i="28"/>
  <c r="I355" i="28"/>
  <c r="I347" i="28"/>
  <c r="I339" i="28"/>
  <c r="I331" i="28"/>
  <c r="I323" i="28"/>
  <c r="I315" i="28"/>
  <c r="I307" i="28"/>
  <c r="I299" i="28"/>
  <c r="I291" i="28"/>
  <c r="I283" i="28"/>
  <c r="I275" i="28"/>
  <c r="I267" i="28"/>
  <c r="I259" i="28"/>
  <c r="I250" i="28"/>
  <c r="I242" i="28"/>
  <c r="I234" i="28"/>
  <c r="I226" i="28"/>
  <c r="I218" i="28"/>
  <c r="I210" i="28"/>
  <c r="I202" i="28"/>
  <c r="I194" i="28"/>
  <c r="I186" i="28"/>
  <c r="I178" i="28"/>
  <c r="I170" i="28"/>
  <c r="I162" i="28"/>
  <c r="I154" i="28"/>
  <c r="I146" i="28"/>
  <c r="I138" i="28"/>
  <c r="I130" i="28"/>
  <c r="I122" i="28"/>
  <c r="I113" i="28"/>
  <c r="I105" i="28"/>
  <c r="I97" i="28"/>
  <c r="I89" i="28"/>
  <c r="I81" i="28"/>
  <c r="I73" i="28"/>
  <c r="I65" i="28"/>
  <c r="I57" i="28"/>
  <c r="I49" i="28"/>
  <c r="I41" i="28"/>
  <c r="I33" i="28"/>
  <c r="I25" i="28"/>
  <c r="I17" i="28"/>
  <c r="I9" i="28"/>
  <c r="I570" i="28"/>
  <c r="I247" i="28"/>
  <c r="I207" i="28"/>
  <c r="I174" i="28"/>
  <c r="I30" i="28"/>
  <c r="I530" i="28"/>
  <c r="I522" i="28"/>
  <c r="I514" i="28"/>
  <c r="I506" i="28"/>
  <c r="I498" i="28"/>
  <c r="I490" i="28"/>
  <c r="I482" i="28"/>
  <c r="I474" i="28"/>
  <c r="I466" i="28"/>
  <c r="I458" i="28"/>
  <c r="I450" i="28"/>
  <c r="I442" i="28"/>
  <c r="I434" i="28"/>
  <c r="I426" i="28"/>
  <c r="I418" i="28"/>
  <c r="I410" i="28"/>
  <c r="I402" i="28"/>
  <c r="I394" i="28"/>
  <c r="I386" i="28"/>
  <c r="I378" i="28"/>
  <c r="I370" i="28"/>
  <c r="I362" i="28"/>
  <c r="I354" i="28"/>
  <c r="I346" i="28"/>
  <c r="I338" i="28"/>
  <c r="I330" i="28"/>
  <c r="I322" i="28"/>
  <c r="I314" i="28"/>
  <c r="I306" i="28"/>
  <c r="I298" i="28"/>
  <c r="I290" i="28"/>
  <c r="I282" i="28"/>
  <c r="I274" i="28"/>
  <c r="I266" i="28"/>
  <c r="I258" i="28"/>
  <c r="I249" i="28"/>
  <c r="I241" i="28"/>
  <c r="I233" i="28"/>
  <c r="I225" i="28"/>
  <c r="I217" i="28"/>
  <c r="I209" i="28"/>
  <c r="I201" i="28"/>
  <c r="I193" i="28"/>
  <c r="I185" i="28"/>
  <c r="I177" i="28"/>
  <c r="I169" i="28"/>
  <c r="I161" i="28"/>
  <c r="I153" i="28"/>
  <c r="I145" i="28"/>
  <c r="I137" i="28"/>
  <c r="I129" i="28"/>
  <c r="I120" i="28"/>
  <c r="I112" i="28"/>
  <c r="I104" i="28"/>
  <c r="I96" i="28"/>
  <c r="I88" i="28"/>
  <c r="I80" i="28"/>
  <c r="I72" i="28"/>
  <c r="I64" i="28"/>
  <c r="I56" i="28"/>
  <c r="I48" i="28"/>
  <c r="I40" i="28"/>
  <c r="I32" i="28"/>
  <c r="I24" i="28"/>
  <c r="I16" i="28"/>
  <c r="I8" i="28"/>
  <c r="I471" i="28"/>
  <c r="I407" i="28"/>
  <c r="I375" i="28"/>
  <c r="I343" i="28"/>
  <c r="I311" i="28"/>
  <c r="I279" i="28"/>
  <c r="I239" i="28"/>
  <c r="I206" i="28"/>
  <c r="I23" i="28"/>
  <c r="I554" i="28"/>
  <c r="I546" i="28"/>
  <c r="I538" i="28"/>
  <c r="I489" i="28"/>
  <c r="I481" i="28"/>
  <c r="I473" i="28"/>
  <c r="I465" i="28"/>
  <c r="I457" i="28"/>
  <c r="I449" i="28"/>
  <c r="I441" i="28"/>
  <c r="I433" i="28"/>
  <c r="I425" i="28"/>
  <c r="I417" i="28"/>
  <c r="I409" i="28"/>
  <c r="I401" i="28"/>
  <c r="I393" i="28"/>
  <c r="I385" i="28"/>
  <c r="I377" i="28"/>
  <c r="I369" i="28"/>
  <c r="I361" i="28"/>
  <c r="I353" i="28"/>
  <c r="I345" i="28"/>
  <c r="I337" i="28"/>
  <c r="I329" i="28"/>
  <c r="I321" i="28"/>
  <c r="I313" i="28"/>
  <c r="I305" i="28"/>
  <c r="I297" i="28"/>
  <c r="I289" i="28"/>
  <c r="I281" i="28"/>
  <c r="I273" i="28"/>
  <c r="I265" i="28"/>
  <c r="I257" i="28"/>
  <c r="I248" i="28"/>
  <c r="I240" i="28"/>
  <c r="I232" i="28"/>
  <c r="I224" i="28"/>
  <c r="I216" i="28"/>
  <c r="I208" i="28"/>
  <c r="I200" i="28"/>
  <c r="I192" i="28"/>
  <c r="I184" i="28"/>
  <c r="I176" i="28"/>
  <c r="I168" i="28"/>
  <c r="I160" i="28"/>
  <c r="I152" i="28"/>
  <c r="I144" i="28"/>
  <c r="I136" i="28"/>
  <c r="I128" i="28"/>
  <c r="I586" i="28"/>
  <c r="I271" i="28"/>
  <c r="I238" i="28"/>
  <c r="I15" i="28"/>
  <c r="I528" i="28"/>
  <c r="I520" i="28"/>
  <c r="I512" i="28"/>
  <c r="I504" i="28"/>
  <c r="I496" i="28"/>
  <c r="I488" i="28"/>
  <c r="I480" i="28"/>
  <c r="I472" i="28"/>
  <c r="I464" i="28"/>
  <c r="I456" i="28"/>
  <c r="I448" i="28"/>
  <c r="I440" i="28"/>
  <c r="I432" i="28"/>
  <c r="I424" i="28"/>
  <c r="I416" i="28"/>
  <c r="I408" i="28"/>
  <c r="I400" i="28"/>
  <c r="I392" i="28"/>
  <c r="I384" i="28"/>
  <c r="I376" i="28"/>
  <c r="I368" i="28"/>
  <c r="I360" i="28"/>
  <c r="I352" i="28"/>
  <c r="I344" i="28"/>
  <c r="I336" i="28"/>
  <c r="I328" i="28"/>
  <c r="I320" i="28"/>
  <c r="I312" i="28"/>
  <c r="I304" i="28"/>
  <c r="I296" i="28"/>
  <c r="I288" i="28"/>
  <c r="I280" i="28"/>
  <c r="I272" i="28"/>
  <c r="I264" i="28"/>
  <c r="I562" i="28"/>
  <c r="I399" i="28"/>
  <c r="I367" i="28"/>
  <c r="I335" i="28"/>
  <c r="I303" i="28"/>
  <c r="I47" i="28"/>
  <c r="I14" i="28"/>
  <c r="I608" i="28"/>
  <c r="I600" i="28"/>
  <c r="I592" i="28"/>
  <c r="I584" i="28"/>
  <c r="I576" i="28"/>
  <c r="I568" i="28"/>
  <c r="I560" i="28"/>
  <c r="I552" i="28"/>
  <c r="I544" i="28"/>
  <c r="I536" i="28"/>
  <c r="I117" i="28"/>
  <c r="I109" i="28"/>
  <c r="I101" i="28"/>
  <c r="I93" i="28"/>
  <c r="I85" i="28"/>
  <c r="I77" i="28"/>
  <c r="I69" i="28"/>
  <c r="I61" i="28"/>
  <c r="I53" i="28"/>
  <c r="I45" i="28"/>
  <c r="I37" i="28"/>
  <c r="I29" i="28"/>
  <c r="I21" i="28"/>
  <c r="I13" i="28"/>
  <c r="I602" i="28"/>
  <c r="I46" i="28"/>
  <c r="H6" i="28"/>
  <c r="I6" i="28" l="1"/>
  <c r="D28" i="12"/>
  <c r="D15" i="12" s="1"/>
  <c r="D22" i="12" l="1"/>
  <c r="D19" i="12" l="1"/>
  <c r="D37" i="12" l="1"/>
  <c r="D13" i="12" l="1"/>
  <c r="D39" i="12"/>
  <c r="D36" i="12" l="1"/>
  <c r="D35" i="12" s="1"/>
  <c r="D18" i="12" l="1"/>
  <c r="D12" i="12" l="1"/>
  <c r="D17" i="12"/>
  <c r="D14" i="12"/>
  <c r="I7" i="20" l="1"/>
  <c r="I6" i="20" s="1"/>
  <c r="D11" i="12" l="1"/>
</calcChain>
</file>

<file path=xl/sharedStrings.xml><?xml version="1.0" encoding="utf-8"?>
<sst xmlns="http://schemas.openxmlformats.org/spreadsheetml/2006/main" count="2037" uniqueCount="195">
  <si>
    <t>Kods</t>
  </si>
  <si>
    <t>Koda nosaukums</t>
  </si>
  <si>
    <t>Detalizēts izdevumu aprēķins</t>
  </si>
  <si>
    <t>Atlīdzība</t>
  </si>
  <si>
    <t>Atalgojums</t>
  </si>
  <si>
    <t>Darba devēja valsts sociālās apdrošināšanas obligātās iemaksas</t>
  </si>
  <si>
    <t>Preces un pakalpojumi</t>
  </si>
  <si>
    <t>23,59% no aprēķinātā atalgojuma</t>
  </si>
  <si>
    <t>Degviela</t>
  </si>
  <si>
    <t>Mēnešalga amatpersonām ar speciālajām dienesta pakāpēm</t>
  </si>
  <si>
    <t>Pārējie komandējumu un darba braucienu izdevumi</t>
  </si>
  <si>
    <t>Ēdināšanas izdevumi</t>
  </si>
  <si>
    <t xml:space="preserve">Piemaksa par nakts darbu </t>
  </si>
  <si>
    <t>Piemaksa par darbu īpašos apstākļos, speciālās piemaksas</t>
  </si>
  <si>
    <r>
      <t xml:space="preserve">Izdevumi, </t>
    </r>
    <r>
      <rPr>
        <b/>
        <i/>
        <sz val="11"/>
        <rFont val="Times New Roman"/>
        <family val="1"/>
        <charset val="186"/>
      </rPr>
      <t>euro</t>
    </r>
  </si>
  <si>
    <t>×</t>
  </si>
  <si>
    <t>Nr. p.k.</t>
  </si>
  <si>
    <t>Struktūrvienība</t>
  </si>
  <si>
    <t>Amats</t>
  </si>
  <si>
    <t>Mēnešalga amatpersonām ar speciālajām pakāpēm</t>
  </si>
  <si>
    <t>Stundas likme</t>
  </si>
  <si>
    <t>Stundu skaits</t>
  </si>
  <si>
    <t>Piemaksa par nakts darbu</t>
  </si>
  <si>
    <t xml:space="preserve"> DD VSAOI </t>
  </si>
  <si>
    <t>kopā</t>
  </si>
  <si>
    <t>Rīgas reģiona pārvalde</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</si>
  <si>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</si>
  <si>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</si>
  <si>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</si>
  <si>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</si>
  <si>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</si>
  <si>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</si>
  <si>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</si>
  <si>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Latgales reģiona pārvalde</t>
  </si>
  <si>
    <t>Ministru kabineta rīkojuma projekta “Par apropriācijas pārdali no budžeta resora</t>
  </si>
  <si>
    <t xml:space="preserve"> “74. Gadskārtējā valsts budžeta izpildes procesā pārdalāmais finansējums”</t>
  </si>
  <si>
    <t>sākotnējās ietekmes novērtējuma ziņojumam (anotācijai)</t>
  </si>
  <si>
    <t>Kopasavilkums</t>
  </si>
  <si>
    <t>Izdevumi kopā ar vidējās izpeļņas pieauguma kompensēšanu  </t>
  </si>
  <si>
    <t>2) Vidējās izpeļņas pieauguma kompensēšanai</t>
  </si>
  <si>
    <t>Valsts policija</t>
  </si>
  <si>
    <t>Piemaksas apmērs %</t>
  </si>
  <si>
    <t>Piemaksa par darbu īpašos apstākļos</t>
  </si>
  <si>
    <t>Vidzemes reģiona pārvalde</t>
  </si>
  <si>
    <t>Zemgales reģiona pārvalde</t>
  </si>
  <si>
    <t>Samaksa par virsstundu darbu</t>
  </si>
  <si>
    <t>1.tabula</t>
  </si>
  <si>
    <t>2.tabula</t>
  </si>
  <si>
    <t>3.tabula</t>
  </si>
  <si>
    <t>4.tabula</t>
  </si>
  <si>
    <t>Kurzemes reģiona pārvalde</t>
  </si>
  <si>
    <t>Samaksa par virsstundu darbu un darbu svētku dienās</t>
  </si>
  <si>
    <t>Piemaksa  par darbu svētku dienās</t>
  </si>
  <si>
    <t>26.09.2023.-08.10.2023/</t>
  </si>
  <si>
    <t>30.09.2023.-17.10.2023/</t>
  </si>
  <si>
    <t>26.09.2023.-17.10.2023/</t>
  </si>
  <si>
    <t>03.09.2023.-26.09.2023/</t>
  </si>
  <si>
    <t>kopā:</t>
  </si>
  <si>
    <t>Dienas nauda (kopsumma)</t>
  </si>
  <si>
    <t>Likme</t>
  </si>
  <si>
    <t>Dienu skaits</t>
  </si>
  <si>
    <t>Laika periods</t>
  </si>
  <si>
    <t>6.tabula</t>
  </si>
  <si>
    <t>programmas 22.00.00 “Valsts ārējās robežas drošības pasākumu nodrošināšana””</t>
  </si>
  <si>
    <t>1) Piemaksa par virsstundu darbu
Detalizēts aprēķins par laika periodu no 2024. gada 01. maija līdz 31. maijam  2.tabulā.
Iesaistītas ___ personas, kopējais iesaistes laiks _________ stundas.</t>
  </si>
  <si>
    <r>
      <t xml:space="preserve">Detalizēts aprēķins samaksai </t>
    </r>
    <r>
      <rPr>
        <b/>
        <sz val="12"/>
        <color rgb="FFFF0000"/>
        <rFont val="Times New Roman"/>
        <family val="1"/>
        <charset val="186"/>
      </rPr>
      <t xml:space="preserve">par virsstundu darbu </t>
    </r>
    <r>
      <rPr>
        <b/>
        <sz val="12"/>
        <rFont val="Times New Roman"/>
        <family val="1"/>
        <charset val="186"/>
      </rPr>
      <t>amatpersonām ar speciālo dienesta pakāpi, sniedzot atbalstu Valsts robežsardzei Latvijas Republikas-Baltkrievijas Republikas valsts robežas nelikumīgas šķērsošanas nodrošināšanā, par laika periodu no 2024. gada 01. maija līdz 31. maijam.</t>
    </r>
  </si>
  <si>
    <t>Detalizēts aprēķins dienas naudas samaksai amatpersonām ar speciālajām dienesta pakāpēm, sniedzot atbalstu Valsts robežsardzei Latvijas Republikas-Baltkrievijas Republikas valsts robežas robežuzraudzības nodrošināšanā 
par laika perioduno 2024. gada 01. maija līdz 31. maijam</t>
  </si>
  <si>
    <t>Peugeot Boxer</t>
  </si>
  <si>
    <t>VW Crafter</t>
  </si>
  <si>
    <t>Renault Trafic</t>
  </si>
  <si>
    <t>Ford Transit Custom</t>
  </si>
  <si>
    <t>VP LATGALES RP ZIEMEĻLATGALES IECIRKNIS</t>
  </si>
  <si>
    <t>iecirkņa priekšnieka vietnieks, Reaģēšanas nodaļas priekšnieks</t>
  </si>
  <si>
    <t>VP LATGALES RP DIENVIDLATGALES IECIRKŅA REAĢĒŠANAS NODAĻAS 3.GRUPA</t>
  </si>
  <si>
    <t>vecākais inspektors</t>
  </si>
  <si>
    <t>VP LATGALES RP DIENVIDLATGALES IECIRKŅA REAĢĒŠANAS NODAĻAS 7.GRUPA</t>
  </si>
  <si>
    <t>inspektors</t>
  </si>
  <si>
    <t>jaunākais inspektors</t>
  </si>
  <si>
    <t>VP LATGALES RP DIENVIDLATGALES IECIRKŅA IZMEKLĒŠANAS NODAĻAS 5.GRUPA</t>
  </si>
  <si>
    <t>VP LATGALES RP DIENVIDLATGALES IECIRKŅA REAĢĒŠANAS NODAĻAS 1.GRUPA</t>
  </si>
  <si>
    <t>VP LATGALES RP ZIEMEĻLATGALES IECIRKŅA PREVENCIJAS GRUPA</t>
  </si>
  <si>
    <t>VP LATGALES RP ZIEMEĻLATGALES IECIRKŅA REAĢĒŠANAS NODAĻAS 9.GRUPA</t>
  </si>
  <si>
    <t>VP LATGALES RP KĀRTPB ATĻAUJU SISTĒMAS GRUPA</t>
  </si>
  <si>
    <t>VP LATGALES RP DIENVIDLATGALES IECIRKŅA IZMEKLĒŠANAS NODAĻAS 7.GRUPA</t>
  </si>
  <si>
    <t>VP LATGALES RP ZIEMEĻLATGALES IECIRKŅA REAĢĒŠANAS NODAĻAS 10.GRUPA</t>
  </si>
  <si>
    <t>galvenais inspektors</t>
  </si>
  <si>
    <t>VP LATGALES RP DIENVIDLATGALES IECIRKŅA REAĢĒŠANAS NODAĻAS 6.GRUPA</t>
  </si>
  <si>
    <t>VP LATGALES RP ZIEMEĻLATGALES IECIRKŅA IZMEKLĒŠANAS NODAĻAS 2.GRUPA</t>
  </si>
  <si>
    <t>VP LATGALES RP DIENVIDLATGALES IECIRKŅA IZMEKLĒŠANAS NODAĻAS 2.GRUPA</t>
  </si>
  <si>
    <t>VP LATGALES RP DIENVIDLATGALES IECIRKŅA REAĢĒŠANAS NODAĻAS 2.GRUPA</t>
  </si>
  <si>
    <t>VP LATGALES RP DIENVIDLATGALES IECIRKŅA IZMEKLĒŠANAS NODAĻAS 8.GRUPA</t>
  </si>
  <si>
    <t>VP LATGALES RP ZIEMEĻLATGALES IECIRKŅA IZMEKLĒŠANAS NODAĻAS 3.GRUPA</t>
  </si>
  <si>
    <t>VP LATGALES REĢIONA PĀRVALDES DISCIPLINĀRĀS UZRAUDZĪBAS GRUPA</t>
  </si>
  <si>
    <t>VP LATGALES RP KĀRTPB RESURSU UN KRĪZES VADĪBAS NODAĻA</t>
  </si>
  <si>
    <t>VP LATGALES RP ZIEMEĻLATGALES IECIRKŅA IZMEKLĒŠANAS NODAĻAS 5.GRUPA</t>
  </si>
  <si>
    <t>VP LATGALES RP DIENVIDLATGALES IECIRKŅA REAĢĒŠANAS NODAĻAS 10.GRUPA</t>
  </si>
  <si>
    <t>VP LATGALES RP ZIEMEĻLATGALES IECIRKŅA REAĢĒŠANAS NODAĻAS 6.GRUPA</t>
  </si>
  <si>
    <t>VP LATGALES RP DIENVIDLATGALES IECIRKŅA IZMEKLĒŠANAS NODAĻAS 6.GRUPA</t>
  </si>
  <si>
    <t>VP LATGALES RP ZIEMEĻLATGALES IECIRKŅA REAĢĒŠANAS NODAĻAS 8.GRUPA</t>
  </si>
  <si>
    <t>VP LATGALES RP ZIEMEĻLATGALES IECIRKŅA IZMEKLĒŠANAS NODAĻAS 6.GRUPA</t>
  </si>
  <si>
    <t>VP LATGALES RP DIENVIDLATGALES IECIRKŅA PREVENCIJAS GRUPA</t>
  </si>
  <si>
    <t>nodaļas priekšnieka vietnieks</t>
  </si>
  <si>
    <t>VP LATGALES RP KĀRTPB PREVENCIJAS GRUPA</t>
  </si>
  <si>
    <t>VP LATGALES RP DIENVIDLATGALES IECIRKŅA IZMEKLĒŠANAS NODAĻAS 9.GRUPA</t>
  </si>
  <si>
    <t>VP LATGALES RP ZIEMEĻLATGALES IECIRKŅA REAĢĒŠANAS NODAĻAS 1.GRUPA</t>
  </si>
  <si>
    <t>VP LATGALES RP ZIEMEĻLATGALES IECIRKŅA IZMEKLĒŠANAS NODAĻAS 9.GRUPA</t>
  </si>
  <si>
    <t>VP LATGALES RP ZIEMEĻLATGALES IECIRKŅA IZMEKLĒŠANAS NODAĻAS 1.GRUPA</t>
  </si>
  <si>
    <t>VP LATGALES RP ZIEMEĻLATGALES IECIRKŅA REAĢĒŠANAS NODAĻAS 7.GRUPA</t>
  </si>
  <si>
    <t>VP GKĀRTPP RKVP SPECIĀLO UZDEVUMU BATALJONA 5.ROTA (VIDZEMES REĢIONA)</t>
  </si>
  <si>
    <t>VP GKĀRTPP RKVP SPECIĀLO UZDEVUMU BATALJONA 7.ROTA (KURZEMES REĢIONA)</t>
  </si>
  <si>
    <t>VP LATGALES RP DIENVIDLATGALES IECIRKŅA REAĢĒŠANAS NODAĻAS 9.GRUPA</t>
  </si>
  <si>
    <t>VP LATGALES RP DIENVIDLATGALES IECIRKŅA REAĢĒŠANAS NODAĻAS 5.GRUPA</t>
  </si>
  <si>
    <t>VP LATGALES RP KRIMPB EKONOMISKO NOZIEGUMU APKAROŠANAS NODAĻA</t>
  </si>
  <si>
    <t>VP LATGALES RP DIENVIDLATGALES IECIRKŅA REAĢĒŠANAS NODAĻAS 4.GRUPA</t>
  </si>
  <si>
    <t>VP LATGALES RP ZIEMEĻLATGALES IECIRKŅA REAĢĒŠANAS NODAĻAS 2.GRUPA</t>
  </si>
  <si>
    <t>VP LATGALES RP ZIEMEĻLATGALES IECIRKŅA REAĢĒŠANAS NODAĻAS 4.GRUPA</t>
  </si>
  <si>
    <t>VP LATGALES RP DIENVIDLATGALES IECIRKŅA IZMEKLĒŠANAS NODAĻAS 1.GRUPA</t>
  </si>
  <si>
    <t>VP LATGALES RP KRIMPB RĒZEKNES REĢIONĀLĀ NODAĻA</t>
  </si>
  <si>
    <t>VP LATGALES REĢIONA PĀRVALDES VADĪBA</t>
  </si>
  <si>
    <t>reģiona pārvaldes priekšnieka vietnieks, kārtības policijas biroja priekšnieks</t>
  </si>
  <si>
    <t>rotas komandieris</t>
  </si>
  <si>
    <t>VP LATGALES RP ZIEMEĻLATGALES IECIRKŅA IZMEKLĒŠANAS NODAĻAS 7.GRUPA</t>
  </si>
  <si>
    <t>VP LATGALES RP DIENVIDLATGALES IECIRKŅA REAĢĒŠANAS NODAĻAS 8.GRUPA</t>
  </si>
  <si>
    <t>rotas komandiera vietnieks</t>
  </si>
  <si>
    <t>VP LATGALES RP DIENVIDLATGALES IECIRKNIS</t>
  </si>
  <si>
    <t>iecirkņa priekšnieka vietnieks, Izmeklēšanas nodaļas priekšnieks</t>
  </si>
  <si>
    <t>VP LATGALES RP KĀRTPB SŪDZĪBU IZSKATĪŠANAS GRUPA</t>
  </si>
  <si>
    <t>iecirkņa priekšnieks</t>
  </si>
  <si>
    <t>VP LATGALES RP ZIEMEĻLATGALES IECIRKŅA IZMEKLĒŠANAS NODAĻAS 8.GRUPA</t>
  </si>
  <si>
    <t>VP LATGALES RP ZIEMEĻLATGALES IECIRKŅA IZMEKLĒŠANAS NODAĻAS 4.GRUPA</t>
  </si>
  <si>
    <t>VP LATGALES RP KĀRTĪBAS POLICIJAS BIROJS (LRP KĀRTPB)</t>
  </si>
  <si>
    <t>biroja priekšnieka vietnieks</t>
  </si>
  <si>
    <t>VP LATGALES RP DIENVIDLATGALES IECIRKŅA IZMEKLĒŠANAS NODAĻAS 3.GRUPA</t>
  </si>
  <si>
    <t>galvenais inspektors (informācijas sistēmu drošības pārzinis)</t>
  </si>
  <si>
    <t>VP LATGALES RP ZIEMEĻLATGALES IECIRKŅA IZMEKLĒŠANAS NODAĻAS 10.GRUPA</t>
  </si>
  <si>
    <t>VP GKĀRTPP RKVP KINOLOĢIJAS NODAĻA</t>
  </si>
  <si>
    <t>VP LATGALES RP DIENVIDLATGALES IECIRKŅA IZMEKLĒŠANAS NODAĻAS 4.GRUPA</t>
  </si>
  <si>
    <t>VP LATGALES RP ZIEMEĻLATGALES IECIRKŅA REAĢĒŠANAS NODAĻAS 3.GRUPA</t>
  </si>
  <si>
    <t>VP LATGALES RP KRIMPB KRIMINĀLIZLŪKOŠANAS INFORMĀCIJAS ANALĪZES GRUPA</t>
  </si>
  <si>
    <t>VP LATGALES RP KRIMPB ORGANIZĒTĀS NOZIEDZĪBAS SMAGO UN SĒRIJVEIDA NOZIEGUMU APKAROŠANAS NODAĻA</t>
  </si>
  <si>
    <t>VP LATGALES RP ZIEMEĻLATGALES IECIRKŅA REAĢĒŠANAS NODAĻAS 5.GRUPA</t>
  </si>
  <si>
    <t>VP GKĀRTPP RKVP SPECIĀLO UZDEVUMU BATALJONA 6.ROTA (ZEMGALES REĢIONA)</t>
  </si>
  <si>
    <t>23,59% no aprēķinātā atalgojuma
* izņemot 2 personas, kurām tiek piemērota nodokļu likme 21,94% (izdienas pensionārs)</t>
  </si>
  <si>
    <t>Citroen Berlingo</t>
  </si>
  <si>
    <t>Citroen Jumper</t>
  </si>
  <si>
    <t>KIA Cee'd</t>
  </si>
  <si>
    <t>Opel Mokka</t>
  </si>
  <si>
    <t>Opel Combo Van</t>
  </si>
  <si>
    <t xml:space="preserve">Opel Insignia Limousine </t>
  </si>
  <si>
    <t>Renault Kangoo</t>
  </si>
  <si>
    <t>Renault Laguna</t>
  </si>
  <si>
    <t>Toyota RAV4</t>
  </si>
  <si>
    <t>operatīvais dežurants</t>
  </si>
  <si>
    <t>VP LATGALES RP SLEPENĪBAS REŽĪMA NODROŠINĀŠANAS UN SEVIŠĶĀS LIETVEDĪBAS GRUPA</t>
  </si>
  <si>
    <t>20%</t>
  </si>
  <si>
    <t>50%</t>
  </si>
  <si>
    <t>2.pielikums</t>
  </si>
  <si>
    <t xml:space="preserve">Valsts policijas izdevumi </t>
  </si>
  <si>
    <t>1)    Izdevumi saistībā ar rīkojuma Nr. 184 izpildei nepieciešamo pasākumu īstenošanu</t>
  </si>
  <si>
    <t>VP GKĀRTPP RKVP SPECIĀLO UZDEVUMU BATALJONA 1.ROTA</t>
  </si>
  <si>
    <t>vada komandieris</t>
  </si>
  <si>
    <t>vada komandiera vietnieks</t>
  </si>
  <si>
    <t xml:space="preserve">Piemaksa par nakts darbu amatpersonām ar speciālajām dienesta pakāpēm, kuras laika periodā no 2024. gada 1. jūnija līdz 30. jūnijam tika iesaistītas atbalsta sniegšanā Valsts robežsardzei Latvijas Republikas-Baltkrievijas Republikas valsts robežas robežuzraudzības nodrošināšanā </t>
  </si>
  <si>
    <t>*</t>
  </si>
  <si>
    <t>*Aprēķins par papildu nepieciešamo finansējumu samaksai par virsstundu darbu ir veikts, jo 2024.gada jūnijā tika izbeigtas dienesta attiecības ar 3 (trim) amatpersonām.</t>
  </si>
  <si>
    <t>Detalizēts aprēķins samaksai par virsstundu darbu amatpersonām ar speciālo dienesta pakāpi, sniedzot atbalstu Valsts robežsardzei Latvijas Republikas-Baltkrievijas Republikas valsts robežas nelikumīgas šķērsošanas nodrošināšanā, par laika periodu no 2024. gada 1. jūnija līdz 30. jūnijam</t>
  </si>
  <si>
    <t>Detalizēts aprēķins piemaksai par darbu svētku dienās amatpersonām ar speciālo dienesta pakāpi, sniedzot atbalstu Valsts robežsardzei Latvijas Republikas-Baltkrievijas Republikas valsts robežas nelikumīgas šķērsošanas nodrošināšanā, par laika periodu no 2024. gada 1. jūnija līdz 30. jūnijam (par 23.06., 24.06.)</t>
  </si>
  <si>
    <t>* - izdienas pensionārs</t>
  </si>
  <si>
    <t xml:space="preserve">Piemaksa par darbu īpašos apstākļos amatpersonām ar speciālajām dienesta pakāpēm, kuras laika periodāno 2024. gada 1. jūnija līdz 30. jūnijam tika iesaistītas atbalsta sniegšanā Valsts robežsardzei Latvijas Republikas-Baltkrievijas Republikas valsts robežas robežuzraudzības nodrošināšanā </t>
  </si>
  <si>
    <t>5.tabula</t>
  </si>
  <si>
    <t>01.05.2024.-15.05.2024./</t>
  </si>
  <si>
    <t>04.05.2024.-14.05.2024./</t>
  </si>
  <si>
    <t>23.04.2024.-03.05.2024./</t>
  </si>
  <si>
    <t>23.04.2024.-08.05.2024./</t>
  </si>
  <si>
    <t>23.04.2024.-14.05.2024./</t>
  </si>
  <si>
    <t>23.04.2024.-15.05.2024./</t>
  </si>
  <si>
    <t>VP GKĀRTPP RKVP SUB DIENESTA ORGANIZĀCIJAS, KOORDINĀCIJAS UN KONTROLES GRUPA</t>
  </si>
  <si>
    <t>25.04.2024.-14.05.2024./</t>
  </si>
  <si>
    <t>15.05.2024.-03.06.2024./</t>
  </si>
  <si>
    <t>15.05.2024.-05.06.2024./</t>
  </si>
  <si>
    <t>Detalizēts aprēķins dienas naudas samaksai amatpersonām ar speciālajām dienesta pakāpēm, sniedzot atbalstu Valsts robežsardzei Latvijas Republikas-Baltkrievijas Republikas valsts robežas robežuzraudzības nodrošināšanā 
par laika periodu no 2024.gada 23. aprīļa līdz 5. jūnijam</t>
  </si>
  <si>
    <t>Fiat 500xCross</t>
  </si>
  <si>
    <t>Degvielas izmaksu aprēķins degvielas izdevumiem sniedzot atbalstu Valsts robežsardzei Latvijas Republikas-Baltkrievijas Republikas valsts robežas nelikumīgas šķērsošanas nodrošināšanā par laika periodu 
no 2024. gada 1. jūnija līdz 30. jūnijam</t>
  </si>
  <si>
    <t>Detalizēts aprēķins par laika periodu no 2024. gada 1. jūnija līdz 30. jūnijam 1.tabulā.
Iesaistītas 230 personas, kopējais iesaistes laiks 3 346 stundas.</t>
  </si>
  <si>
    <t>2) Piemaksa par virsstundu darbu 3 amatpersonām ar speciālo dienesta pakāpi ar kurām 2024. gada jūnija mēnesī izbeigtas dienesta attiecības (aprēķins par laika periodu no 2024. gada 1. jūnija līdz 30.jūnijam 
2. tabulā)</t>
  </si>
  <si>
    <t>1) Piemaksa par darbu svētku dienās (23.06., 24.06.)
Detalizēts aprēķins par laika periodu no 2024. gada 1. jūnija līdz 30. jūnijam 3.tabulā.
Iesaistītas 58 personas, kopējais iesaistes laiks 857,50 stundas.</t>
  </si>
  <si>
    <t>Detalizēts aprēķins par laika periodu no 2024. gada 1. jūnija līdz 30. jūnijam 4.tabulā.
Iesaistītas 385 personas, kopējais iesaistes laiks 10 032,50 stundas.</t>
  </si>
  <si>
    <t>Dienas nauda</t>
  </si>
  <si>
    <r>
      <t xml:space="preserve">Detalizēts aprēķins par laika periodu no 2024. gada 01. jūnija līdz 31. jūnijam 6.tabulā.
Pasākuma nodrošināšanai tika iesaistīti 58 transportlīdzekļi;
Vidēji viena transportlīdzekļa nobraukums 1 448,26 km; 
Vidējā degvielas cena 1,4272 </t>
    </r>
    <r>
      <rPr>
        <i/>
        <sz val="11"/>
        <rFont val="Times New Roman"/>
        <family val="1"/>
        <charset val="186"/>
      </rPr>
      <t>euro</t>
    </r>
    <r>
      <rPr>
        <sz val="11"/>
        <rFont val="Times New Roman"/>
        <family val="1"/>
        <charset val="186"/>
      </rPr>
      <t xml:space="preserve">/l; 
Vidējais degvielas patēriņš 6,927 l/km uz 100 km.
</t>
    </r>
    <r>
      <rPr>
        <i/>
        <sz val="11"/>
        <rFont val="Times New Roman"/>
        <family val="1"/>
        <charset val="186"/>
      </rPr>
      <t xml:space="preserve">
</t>
    </r>
    <r>
      <rPr>
        <sz val="11"/>
        <rFont val="Times New Roman"/>
        <family val="1"/>
        <charset val="186"/>
      </rPr>
      <t xml:space="preserve">58 t-ldz. x 1 448,26 km x 1,4272 </t>
    </r>
    <r>
      <rPr>
        <i/>
        <sz val="11"/>
        <rFont val="Times New Roman"/>
        <family val="1"/>
        <charset val="186"/>
      </rPr>
      <t>euro/</t>
    </r>
    <r>
      <rPr>
        <sz val="11"/>
        <rFont val="Times New Roman"/>
        <family val="1"/>
        <charset val="186"/>
      </rPr>
      <t>l x 6,927 l/km  ÷ 100 km = 8 304,10</t>
    </r>
    <r>
      <rPr>
        <i/>
        <sz val="11"/>
        <rFont val="Times New Roman"/>
        <family val="1"/>
        <charset val="186"/>
      </rPr>
      <t xml:space="preserve"> euro</t>
    </r>
  </si>
  <si>
    <r>
      <t xml:space="preserve">Aprēķins veikts par ēdināšanas pakalpojumiem, kas tika nodrošināti 
no 2024.gada 01. maija līdz 31. maijam,  izdevumi pakalpojuma sniedzējam tika apmaksāti 2024.gada jūnijā. 
Ēdināšanas pakalpojumi Daugavpilī: 
brokastis 261 porcijas × 8,00 </t>
    </r>
    <r>
      <rPr>
        <i/>
        <sz val="11"/>
        <rFont val="Times New Roman"/>
        <family val="1"/>
        <charset val="186"/>
      </rPr>
      <t>euro</t>
    </r>
    <r>
      <rPr>
        <sz val="11"/>
        <rFont val="Times New Roman"/>
        <family val="1"/>
        <charset val="186"/>
      </rPr>
      <t xml:space="preserve"> = 2 088,00 </t>
    </r>
    <r>
      <rPr>
        <i/>
        <sz val="11"/>
        <rFont val="Times New Roman"/>
        <family val="1"/>
        <charset val="186"/>
      </rPr>
      <t>euro;</t>
    </r>
    <r>
      <rPr>
        <sz val="11"/>
        <rFont val="Times New Roman"/>
        <family val="1"/>
        <charset val="186"/>
      </rPr>
      <t xml:space="preserve">
pusdienas 249 porcijas × 9,00 </t>
    </r>
    <r>
      <rPr>
        <i/>
        <sz val="11"/>
        <rFont val="Times New Roman"/>
        <family val="1"/>
        <charset val="186"/>
      </rPr>
      <t>euro</t>
    </r>
    <r>
      <rPr>
        <sz val="11"/>
        <rFont val="Times New Roman"/>
        <family val="1"/>
        <charset val="186"/>
      </rPr>
      <t xml:space="preserve"> = 2 241,00</t>
    </r>
    <r>
      <rPr>
        <i/>
        <sz val="11"/>
        <rFont val="Times New Roman"/>
        <family val="1"/>
        <charset val="186"/>
      </rPr>
      <t xml:space="preserve"> euro</t>
    </r>
    <r>
      <rPr>
        <sz val="11"/>
        <rFont val="Times New Roman"/>
        <family val="1"/>
        <charset val="186"/>
      </rPr>
      <t>;
vakariņas 256 porcijas × 10,00</t>
    </r>
    <r>
      <rPr>
        <i/>
        <sz val="11"/>
        <rFont val="Times New Roman"/>
        <family val="1"/>
        <charset val="186"/>
      </rPr>
      <t xml:space="preserve"> euro</t>
    </r>
    <r>
      <rPr>
        <sz val="11"/>
        <rFont val="Times New Roman"/>
        <family val="1"/>
        <charset val="186"/>
      </rPr>
      <t xml:space="preserve"> = 2 560,00 </t>
    </r>
    <r>
      <rPr>
        <i/>
        <sz val="11"/>
        <rFont val="Times New Roman"/>
        <family val="1"/>
        <charset val="186"/>
      </rPr>
      <t xml:space="preserve">euro;
</t>
    </r>
    <r>
      <rPr>
        <sz val="11"/>
        <rFont val="Times New Roman"/>
        <family val="1"/>
        <charset val="186"/>
      </rPr>
      <t xml:space="preserve">launags (sausā uztura paka uz 24 stundam) 116 pakas × 27,00 </t>
    </r>
    <r>
      <rPr>
        <i/>
        <sz val="11"/>
        <rFont val="Times New Roman"/>
        <family val="1"/>
        <charset val="186"/>
      </rPr>
      <t>euro</t>
    </r>
    <r>
      <rPr>
        <sz val="11"/>
        <rFont val="Times New Roman"/>
        <family val="1"/>
        <charset val="186"/>
      </rPr>
      <t xml:space="preserve"> = 3 132,00</t>
    </r>
    <r>
      <rPr>
        <i/>
        <sz val="11"/>
        <rFont val="Times New Roman"/>
        <family val="1"/>
        <charset val="186"/>
      </rPr>
      <t xml:space="preserve"> euro;</t>
    </r>
    <r>
      <rPr>
        <sz val="11"/>
        <rFont val="Times New Roman"/>
        <family val="1"/>
        <charset val="186"/>
      </rPr>
      <t xml:space="preserve">
launags (sausā uztura paka) 5 pakas × 18,00 </t>
    </r>
    <r>
      <rPr>
        <i/>
        <sz val="11"/>
        <rFont val="Times New Roman"/>
        <family val="1"/>
        <charset val="186"/>
      </rPr>
      <t>euro</t>
    </r>
    <r>
      <rPr>
        <sz val="11"/>
        <rFont val="Times New Roman"/>
        <family val="1"/>
        <charset val="186"/>
      </rPr>
      <t xml:space="preserve"> = 90,00 </t>
    </r>
    <r>
      <rPr>
        <i/>
        <sz val="11"/>
        <rFont val="Times New Roman"/>
        <family val="1"/>
        <charset val="186"/>
      </rPr>
      <t>euro.</t>
    </r>
    <r>
      <rPr>
        <sz val="11"/>
        <rFont val="Times New Roman"/>
        <family val="1"/>
        <charset val="186"/>
      </rPr>
      <t xml:space="preserve">
Saskaņā ar līgumu par izmitināšanu un ēdināšanu Daugavpilī ir noteikts, ka ēdināšana 3 reizes dienā nedrīkst pārsniegt 27,00 </t>
    </r>
    <r>
      <rPr>
        <i/>
        <sz val="11"/>
        <rFont val="Times New Roman"/>
        <family val="1"/>
        <charset val="186"/>
      </rPr>
      <t>euro</t>
    </r>
    <r>
      <rPr>
        <sz val="11"/>
        <rFont val="Times New Roman"/>
        <family val="1"/>
        <charset val="186"/>
      </rPr>
      <t xml:space="preserve">:
Ēdināšanas izmaksas sastāda:
Brokastis 8 </t>
    </r>
    <r>
      <rPr>
        <i/>
        <sz val="11"/>
        <rFont val="Times New Roman"/>
        <family val="1"/>
        <charset val="186"/>
      </rPr>
      <t>euro</t>
    </r>
    <r>
      <rPr>
        <sz val="11"/>
        <rFont val="Times New Roman"/>
        <family val="1"/>
        <charset val="186"/>
      </rPr>
      <t xml:space="preserve"> /1 pers
Pusdienas 9</t>
    </r>
    <r>
      <rPr>
        <i/>
        <sz val="11"/>
        <rFont val="Times New Roman"/>
        <family val="1"/>
        <charset val="186"/>
      </rPr>
      <t xml:space="preserve"> euro </t>
    </r>
    <r>
      <rPr>
        <sz val="11"/>
        <rFont val="Times New Roman"/>
        <family val="1"/>
        <charset val="186"/>
      </rPr>
      <t xml:space="preserve">/1 pers
Vakariņas 10 </t>
    </r>
    <r>
      <rPr>
        <i/>
        <sz val="11"/>
        <rFont val="Times New Roman"/>
        <family val="1"/>
        <charset val="186"/>
      </rPr>
      <t>euro</t>
    </r>
    <r>
      <rPr>
        <sz val="11"/>
        <rFont val="Times New Roman"/>
        <family val="1"/>
        <charset val="186"/>
      </rPr>
      <t xml:space="preserve"> /1 pers
Amatpersonām, kuras ir maiņā uz robežas un tām nav iespējams atgriezties uz pusdienām un vakariņām, tad, lai nodrošinātu ēdināšanu amatpersonām dod līdzi pārtikas pakas: 
sausie produkti uz 24 stundām - 27 </t>
    </r>
    <r>
      <rPr>
        <i/>
        <sz val="11"/>
        <rFont val="Times New Roman"/>
        <family val="1"/>
        <charset val="186"/>
      </rPr>
      <t>euro</t>
    </r>
    <r>
      <rPr>
        <sz val="11"/>
        <rFont val="Times New Roman"/>
        <family val="1"/>
        <charset val="186"/>
      </rPr>
      <t xml:space="preserve"> /1 pers.
sausie produkti (vakariņaas un brokastis) - 18 </t>
    </r>
    <r>
      <rPr>
        <i/>
        <sz val="11"/>
        <rFont val="Times New Roman"/>
        <family val="1"/>
        <charset val="186"/>
      </rPr>
      <t>euro</t>
    </r>
    <r>
      <rPr>
        <sz val="11"/>
        <rFont val="Times New Roman"/>
        <family val="1"/>
        <charset val="186"/>
      </rPr>
      <t xml:space="preserve"> /1 pers.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</si>
  <si>
    <t xml:space="preserve">Speciālais apģērbs amatpersonām ar speciālajām dienesta pakāpēm </t>
  </si>
  <si>
    <r>
      <t xml:space="preserve">Detalizēts aprēķins 5.tabulā.
Dienas nauda par periodu no 2024.gada 23. aprīļa līdz 5. jūnijam ir izmaksāta 
26 personām.
Valsts policijas pavēles: Nr.2249 no  18.04.2024., Nr.2963 no 23.05.2024.
"Par komandējumiem uz Daugavpili un Dagdu (Latvijā)" dienas nauda: 
100% (8,00 </t>
    </r>
    <r>
      <rPr>
        <i/>
        <sz val="11"/>
        <rFont val="Times New Roman"/>
        <family val="1"/>
        <charset val="186"/>
      </rPr>
      <t>euro</t>
    </r>
    <r>
      <rPr>
        <sz val="11"/>
        <rFont val="Times New Roman"/>
        <family val="1"/>
        <charset val="186"/>
      </rPr>
      <t xml:space="preserve">) pirmā un pēdējā diena, 
30% (2,40 </t>
    </r>
    <r>
      <rPr>
        <i/>
        <sz val="11"/>
        <rFont val="Times New Roman"/>
        <family val="1"/>
        <charset val="186"/>
      </rPr>
      <t>euro</t>
    </r>
    <r>
      <rPr>
        <sz val="11"/>
        <rFont val="Times New Roman"/>
        <family val="1"/>
        <charset val="186"/>
      </rPr>
      <t>)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r>
  </si>
  <si>
    <r>
      <t xml:space="preserve">Dienesta viesnīcas pakalpojumi
Naktsmītnes izdevumi Daugavpilī:
17 nakts x 13 gultasvietas x 15,00 </t>
    </r>
    <r>
      <rPr>
        <i/>
        <sz val="11"/>
        <rFont val="Times New Roman"/>
        <family val="1"/>
        <charset val="186"/>
      </rPr>
      <t>euro</t>
    </r>
    <r>
      <rPr>
        <sz val="11"/>
        <rFont val="Times New Roman"/>
        <family val="1"/>
        <charset val="186"/>
      </rPr>
      <t xml:space="preserve"> =  3 315,00 </t>
    </r>
    <r>
      <rPr>
        <i/>
        <sz val="11"/>
        <rFont val="Times New Roman"/>
        <family val="1"/>
        <charset val="186"/>
      </rPr>
      <t>euro</t>
    </r>
    <r>
      <rPr>
        <sz val="11"/>
        <rFont val="Times New Roman"/>
        <family val="1"/>
        <charset val="186"/>
      </rPr>
      <t xml:space="preserve">;
8 nakts x 12 gultasvietas × 15,00 </t>
    </r>
    <r>
      <rPr>
        <i/>
        <sz val="11"/>
        <rFont val="Times New Roman"/>
        <family val="1"/>
        <charset val="186"/>
      </rPr>
      <t>euro</t>
    </r>
    <r>
      <rPr>
        <sz val="11"/>
        <rFont val="Times New Roman"/>
        <family val="1"/>
        <charset val="186"/>
      </rPr>
      <t xml:space="preserve"> =  1 440,00 </t>
    </r>
    <r>
      <rPr>
        <i/>
        <sz val="11"/>
        <rFont val="Times New Roman"/>
        <family val="1"/>
        <charset val="186"/>
      </rPr>
      <t xml:space="preserve">euro;
</t>
    </r>
    <r>
      <rPr>
        <sz val="11"/>
        <rFont val="Times New Roman"/>
        <family val="1"/>
        <charset val="186"/>
      </rPr>
      <t xml:space="preserve">5 nakts x 11 gultasvietas × 15,00 euro =  825,00 euro;
1 nakts x 2 gultasvietas × 15,00 euro =  30,00 euro;
Aprēķins veikts par dienesta viesnīcas pakalpojumiem (naktsmītni), kas tika nodrošināti no 2024.gada 1. maija līdz 31. maijam, izdevumi pakalpojuma sniedzējam tika apmaksāti 2024.gada jūnijā. </t>
    </r>
  </si>
  <si>
    <r>
      <t>46 261,79</t>
    </r>
    <r>
      <rPr>
        <i/>
        <sz val="11"/>
        <rFont val="Times New Roman"/>
        <family val="1"/>
        <charset val="186"/>
      </rPr>
      <t xml:space="preserve"> euro</t>
    </r>
    <r>
      <rPr>
        <sz val="11"/>
        <rFont val="Times New Roman"/>
        <family val="1"/>
        <charset val="186"/>
      </rPr>
      <t xml:space="preserve"> × 8,33% = 3 853,61 </t>
    </r>
    <r>
      <rPr>
        <i/>
        <sz val="11"/>
        <rFont val="Times New Roman"/>
        <family val="1"/>
        <charset val="186"/>
      </rPr>
      <t>euro</t>
    </r>
    <r>
      <rPr>
        <sz val="11"/>
        <rFont val="Times New Roman"/>
        <family val="1"/>
        <charset val="186"/>
      </rPr>
      <t>.</t>
    </r>
  </si>
  <si>
    <r>
      <t xml:space="preserve">Pamatojoties uz 12.03.2024 MK Rīkojuma Nr.184 anotāciju (24-TA-589), 
pasākuma izpildei tika iegādāta kamuflāža:
Taktiskie cimdi 150 gab. x 29,50 </t>
    </r>
    <r>
      <rPr>
        <i/>
        <sz val="11"/>
        <rFont val="Times New Roman"/>
        <family val="1"/>
        <charset val="186"/>
      </rPr>
      <t>euro</t>
    </r>
    <r>
      <rPr>
        <sz val="11"/>
        <rFont val="Times New Roman"/>
        <family val="1"/>
        <charset val="186"/>
      </rPr>
      <t xml:space="preserve"> = 4 425,00 </t>
    </r>
    <r>
      <rPr>
        <i/>
        <sz val="11"/>
        <rFont val="Times New Roman"/>
        <family val="1"/>
        <charset val="186"/>
      </rPr>
      <t>euro</t>
    </r>
    <r>
      <rPr>
        <sz val="11"/>
        <rFont val="Times New Roman"/>
        <family val="1"/>
        <charset val="186"/>
      </rPr>
      <t>;
Trubveida šalle 150 gab. x 9,25</t>
    </r>
    <r>
      <rPr>
        <i/>
        <sz val="11"/>
        <rFont val="Times New Roman"/>
        <family val="1"/>
        <charset val="186"/>
      </rPr>
      <t xml:space="preserve"> euro</t>
    </r>
    <r>
      <rPr>
        <sz val="11"/>
        <rFont val="Times New Roman"/>
        <family val="1"/>
        <charset val="186"/>
      </rPr>
      <t xml:space="preserve"> = 1 387,50 </t>
    </r>
    <r>
      <rPr>
        <i/>
        <sz val="11"/>
        <rFont val="Times New Roman"/>
        <family val="1"/>
        <charset val="186"/>
      </rPr>
      <t>euro</t>
    </r>
    <r>
      <rPr>
        <sz val="11"/>
        <rFont val="Times New Roman"/>
        <family val="1"/>
        <charset val="186"/>
      </rPr>
      <t xml:space="preserve">;
T-krekls 150 gab. x 37,499 </t>
    </r>
    <r>
      <rPr>
        <i/>
        <sz val="11"/>
        <rFont val="Times New Roman"/>
        <family val="1"/>
        <charset val="186"/>
      </rPr>
      <t>euro</t>
    </r>
    <r>
      <rPr>
        <sz val="11"/>
        <rFont val="Times New Roman"/>
        <family val="1"/>
        <charset val="186"/>
      </rPr>
      <t xml:space="preserve"> = 5 624,85 </t>
    </r>
    <r>
      <rPr>
        <i/>
        <sz val="11"/>
        <rFont val="Times New Roman"/>
        <family val="1"/>
        <charset val="186"/>
      </rPr>
      <t>euro</t>
    </r>
    <r>
      <rPr>
        <sz val="11"/>
        <rFont val="Times New Roman"/>
        <family val="1"/>
        <charset val="186"/>
      </rPr>
      <t xml:space="preserve">;
Taktiskā galvassega (cepure) 150 gab. x 31,4965 </t>
    </r>
    <r>
      <rPr>
        <i/>
        <sz val="11"/>
        <rFont val="Times New Roman"/>
        <family val="1"/>
        <charset val="186"/>
      </rPr>
      <t>euro</t>
    </r>
    <r>
      <rPr>
        <sz val="11"/>
        <rFont val="Times New Roman"/>
        <family val="1"/>
        <charset val="186"/>
      </rPr>
      <t xml:space="preserve"> = 4 724,48 </t>
    </r>
    <r>
      <rPr>
        <i/>
        <sz val="11"/>
        <rFont val="Times New Roman"/>
        <family val="1"/>
        <charset val="186"/>
      </rPr>
      <t>euro;</t>
    </r>
    <r>
      <rPr>
        <sz val="11"/>
        <rFont val="Times New Roman"/>
        <family val="1"/>
        <charset val="186"/>
      </rPr>
      <t xml:space="preserve">
Taktiskā rudens / pavasara virsjaka 150 gab.x 346,59 </t>
    </r>
    <r>
      <rPr>
        <i/>
        <sz val="11"/>
        <rFont val="Times New Roman"/>
        <family val="1"/>
        <charset val="186"/>
      </rPr>
      <t>euro</t>
    </r>
    <r>
      <rPr>
        <sz val="11"/>
        <rFont val="Times New Roman"/>
        <family val="1"/>
        <charset val="186"/>
      </rPr>
      <t xml:space="preserve"> = 51 988,50 </t>
    </r>
    <r>
      <rPr>
        <i/>
        <sz val="11"/>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</si>
</sst>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0"/>
    <numFmt numFmtId="165" formatCode="#,##0.000"/>
    <numFmt numFmtId="166" formatCode="0.000"/>
    <numFmt numFmtId="167" formatCode="0.0000"/>
    <numFmt numFmtId="168" formatCode="0.00000"/>
    <numFmt numFmtId="169" formatCode="#,##0.0000000"/>
    <numFmt numFmtId="170" formatCode="#0"/>
    <numFmt numFmtId="171" formatCode="#,##0.0000"/>
  </numFmts>
  <fonts count="30">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i/>
      <sz val="10"/>
      <name val="Times New Roman"/>
      <family val="1"/>
      <charset val="186"/>
    </font>
    <font>
      <sz val="11"/>
      <color theme="1"/>
      <name val="Calibri"/>
      <family val="2"/>
      <scheme val="minor"/>
    </font>
    <font>
      <sz val="10"/>
      <name val="BaltHelvetica"/>
    </font>
    <font>
      <sz val="10"/>
      <name val="Arial"/>
      <family val="2"/>
      <charset val="186"/>
    </font>
    <font>
      <sz val="12"/>
      <name val="Calibri"/>
      <family val="2"/>
      <charset val="186"/>
      <scheme val="minor"/>
    </font>
    <font>
      <sz val="10"/>
      <color rgb="FF000000"/>
      <name val="Times New Roman"/>
      <family val="1"/>
      <charset val="186"/>
    </font>
    <font>
      <sz val="11"/>
      <name val="Calibri Light"/>
      <family val="2"/>
      <charset val="186"/>
      <scheme val="major"/>
    </font>
    <font>
      <b/>
      <sz val="11"/>
      <name val="Calibri Light"/>
      <family val="2"/>
      <charset val="186"/>
      <scheme val="major"/>
    </font>
    <font>
      <b/>
      <sz val="12"/>
      <color rgb="FFFF0000"/>
      <name val="Times New Roman"/>
      <family val="1"/>
      <charset val="186"/>
    </font>
    <font>
      <b/>
      <sz val="12"/>
      <color theme="0"/>
      <name val="Times New Roman"/>
      <family val="1"/>
      <charset val="186"/>
    </font>
    <font>
      <sz val="10"/>
      <color rgb="FFFF0000"/>
      <name val="Times New Roman"/>
      <family val="1"/>
      <charset val="186"/>
    </font>
    <font>
      <b/>
      <sz val="9"/>
      <color theme="0"/>
      <name val="Times New Roman"/>
      <family val="1"/>
      <charset val="186"/>
    </font>
    <font>
      <sz val="11"/>
      <color theme="1"/>
      <name val="Times New Roman"/>
      <family val="1"/>
      <charset val="186"/>
    </font>
    <font>
      <b/>
      <sz val="11"/>
      <color theme="1"/>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diagonal/>
    </border>
    <border>
      <left style="thin">
        <color indexed="64"/>
      </left>
      <right style="thin">
        <color indexed="64"/>
      </right>
      <top style="hair">
        <color rgb="FF000000"/>
      </top>
      <bottom style="hair">
        <color rgb="FF000000"/>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bottom/>
      <diagonal/>
    </border>
  </borders>
  <cellStyleXfs count="88">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17"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17"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8"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19" fillId="0" borderId="0"/>
    <xf numFmtId="0" fontId="2" fillId="0" borderId="0"/>
  </cellStyleXfs>
  <cellXfs count="424">
    <xf numFmtId="0" fontId="0" fillId="0" borderId="0" xfId="0"/>
    <xf numFmtId="0" fontId="5" fillId="0" borderId="0" xfId="0" applyFont="1" applyAlignment="1">
      <alignment vertical="center"/>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4" fillId="0" borderId="0" xfId="0" applyFont="1" applyAlignment="1">
      <alignment horizontal="center" vertical="center" wrapText="1"/>
    </xf>
    <xf numFmtId="0" fontId="4" fillId="0" borderId="0" xfId="0" applyFont="1" applyAlignment="1">
      <alignmen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3" fontId="3" fillId="6" borderId="1" xfId="0" applyNumberFormat="1" applyFont="1" applyFill="1" applyBorder="1" applyAlignment="1">
      <alignment horizontal="right" vertical="center" wrapText="1"/>
    </xf>
    <xf numFmtId="0" fontId="3" fillId="6" borderId="5" xfId="0" applyFont="1" applyFill="1" applyBorder="1" applyAlignment="1">
      <alignment horizontal="center" vertical="center" wrapText="1"/>
    </xf>
    <xf numFmtId="0" fontId="3" fillId="6" borderId="1" xfId="0" applyFont="1" applyFill="1" applyBorder="1" applyAlignment="1">
      <alignment horizontal="left" vertical="center"/>
    </xf>
    <xf numFmtId="0" fontId="3" fillId="6" borderId="1" xfId="0" applyFont="1" applyFill="1" applyBorder="1" applyAlignment="1">
      <alignment horizontal="center" vertical="center" wrapText="1"/>
    </xf>
    <xf numFmtId="0" fontId="3" fillId="6" borderId="1" xfId="0" applyFont="1" applyFill="1" applyBorder="1" applyAlignment="1">
      <alignment vertical="center"/>
    </xf>
    <xf numFmtId="0" fontId="3" fillId="6" borderId="1" xfId="0" applyFont="1" applyFill="1" applyBorder="1" applyAlignment="1">
      <alignment horizontal="center" vertical="center"/>
    </xf>
    <xf numFmtId="4" fontId="15" fillId="4" borderId="1" xfId="1" applyNumberFormat="1" applyFont="1" applyFill="1" applyBorder="1" applyAlignment="1">
      <alignment horizontal="center" vertical="center"/>
    </xf>
    <xf numFmtId="0" fontId="4" fillId="0" borderId="0" xfId="1" applyFont="1" applyFill="1" applyAlignment="1">
      <alignment horizontal="right" vertical="center"/>
    </xf>
    <xf numFmtId="0" fontId="8" fillId="0" borderId="0" xfId="1" applyFont="1" applyFill="1" applyAlignment="1">
      <alignment horizontal="left" vertical="center"/>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2" fontId="4" fillId="0" borderId="0" xfId="13" applyNumberFormat="1" applyFont="1" applyFill="1" applyAlignment="1">
      <alignment horizontal="right" vertical="top"/>
    </xf>
    <xf numFmtId="0" fontId="12" fillId="0" borderId="0" xfId="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0" xfId="0" applyFont="1" applyFill="1" applyAlignment="1">
      <alignment horizontal="center" vertical="center"/>
    </xf>
    <xf numFmtId="0" fontId="5" fillId="0" borderId="0" xfId="0" applyFont="1" applyAlignment="1">
      <alignment horizontal="center" vertical="center"/>
    </xf>
    <xf numFmtId="0" fontId="15" fillId="0" borderId="0" xfId="12" applyFont="1" applyAlignment="1">
      <alignment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4" fontId="11" fillId="0" borderId="1" xfId="12" applyNumberFormat="1" applyFont="1" applyBorder="1" applyAlignment="1">
      <alignment horizontal="center" vertical="center"/>
    </xf>
    <xf numFmtId="4" fontId="11" fillId="0" borderId="1" xfId="12" applyNumberFormat="1" applyFont="1" applyFill="1" applyBorder="1" applyAlignment="1">
      <alignment horizontal="center" vertical="center"/>
    </xf>
    <xf numFmtId="0" fontId="11" fillId="0" borderId="1" xfId="12" applyFont="1" applyFill="1" applyBorder="1" applyAlignment="1">
      <alignment horizontal="center" vertical="center"/>
    </xf>
    <xf numFmtId="0" fontId="8" fillId="0" borderId="0" xfId="0" applyFont="1" applyAlignment="1">
      <alignment horizontal="center" vertical="center" wrapText="1"/>
    </xf>
    <xf numFmtId="0" fontId="11" fillId="0" borderId="1" xfId="12" applyFont="1" applyBorder="1" applyAlignment="1">
      <alignment vertical="center" wrapText="1"/>
    </xf>
    <xf numFmtId="0" fontId="11" fillId="0" borderId="1" xfId="12" applyFont="1" applyBorder="1" applyAlignment="1">
      <alignment horizontal="left" vertical="center" wrapText="1"/>
    </xf>
    <xf numFmtId="0" fontId="11" fillId="0" borderId="1" xfId="12" applyFont="1" applyFill="1" applyBorder="1" applyAlignment="1">
      <alignment vertical="center" wrapText="1"/>
    </xf>
    <xf numFmtId="0" fontId="11" fillId="0" borderId="1" xfId="12" applyFont="1" applyFill="1" applyBorder="1" applyAlignment="1">
      <alignment horizontal="left" vertical="center" wrapText="1"/>
    </xf>
    <xf numFmtId="0" fontId="11" fillId="0" borderId="1" xfId="1" applyFont="1" applyBorder="1" applyAlignment="1">
      <alignment vertical="center" wrapText="1"/>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1" fillId="0" borderId="0" xfId="12" applyFont="1" applyAlignment="1">
      <alignment horizontal="center"/>
    </xf>
    <xf numFmtId="0" fontId="15" fillId="0" borderId="0" xfId="12" applyFont="1"/>
    <xf numFmtId="0" fontId="5" fillId="0" borderId="1" xfId="0" applyFont="1" applyBorder="1" applyAlignment="1">
      <alignment horizontal="right" vertical="center"/>
    </xf>
    <xf numFmtId="3" fontId="11" fillId="0" borderId="1" xfId="12" applyNumberFormat="1" applyFont="1" applyBorder="1" applyAlignment="1">
      <alignment horizontal="center" vertical="center"/>
    </xf>
    <xf numFmtId="168" fontId="4" fillId="0" borderId="0" xfId="0" applyNumberFormat="1" applyFont="1" applyAlignment="1">
      <alignment horizontal="center" vertical="center" wrapText="1"/>
    </xf>
    <xf numFmtId="0" fontId="4" fillId="0" borderId="0" xfId="0" applyFont="1" applyAlignment="1">
      <alignment vertical="center"/>
    </xf>
    <xf numFmtId="4" fontId="3" fillId="6" borderId="11" xfId="0" applyNumberFormat="1" applyFont="1" applyFill="1" applyBorder="1" applyAlignment="1">
      <alignment horizontal="right" vertical="center" wrapText="1"/>
    </xf>
    <xf numFmtId="4" fontId="15" fillId="4" borderId="1" xfId="12" applyNumberFormat="1" applyFont="1" applyFill="1" applyBorder="1" applyAlignment="1">
      <alignment horizontal="center" vertical="center"/>
    </xf>
    <xf numFmtId="165" fontId="11" fillId="0" borderId="0" xfId="1" applyNumberFormat="1" applyFont="1" applyFill="1" applyAlignment="1">
      <alignment vertical="center"/>
    </xf>
    <xf numFmtId="4" fontId="4" fillId="0" borderId="0" xfId="0" applyNumberFormat="1" applyFont="1" applyAlignment="1">
      <alignment horizontal="center" vertical="center"/>
    </xf>
    <xf numFmtId="4" fontId="4" fillId="0" borderId="0" xfId="0" applyNumberFormat="1" applyFont="1" applyAlignment="1">
      <alignment horizontal="center" vertical="center" wrapText="1"/>
    </xf>
    <xf numFmtId="4" fontId="5" fillId="0" borderId="0" xfId="0" applyNumberFormat="1" applyFont="1" applyFill="1" applyAlignment="1">
      <alignment vertical="center"/>
    </xf>
    <xf numFmtId="0" fontId="11" fillId="0" borderId="0" xfId="12" applyFont="1" applyFill="1"/>
    <xf numFmtId="165" fontId="11" fillId="0" borderId="1" xfId="12" applyNumberFormat="1" applyFont="1" applyFill="1" applyBorder="1" applyAlignment="1">
      <alignment horizontal="center" vertical="center"/>
    </xf>
    <xf numFmtId="0" fontId="4" fillId="0" borderId="11" xfId="0" applyFont="1" applyFill="1" applyBorder="1" applyAlignment="1">
      <alignment vertical="center"/>
    </xf>
    <xf numFmtId="0" fontId="4" fillId="0" borderId="11" xfId="0" applyFont="1" applyFill="1" applyBorder="1" applyAlignment="1">
      <alignment vertical="center" wrapText="1"/>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4" fillId="0" borderId="9" xfId="0" applyFont="1" applyFill="1" applyBorder="1" applyAlignment="1">
      <alignment vertical="center"/>
    </xf>
    <xf numFmtId="0" fontId="4" fillId="0" borderId="9" xfId="0" applyFont="1" applyFill="1" applyBorder="1" applyAlignment="1">
      <alignment vertical="center" wrapText="1"/>
    </xf>
    <xf numFmtId="0" fontId="22" fillId="0" borderId="0" xfId="0" applyFont="1" applyFill="1" applyAlignment="1">
      <alignment horizontal="center" vertical="center"/>
    </xf>
    <xf numFmtId="0" fontId="22" fillId="0" borderId="0" xfId="0" applyFont="1" applyFill="1" applyAlignment="1">
      <alignment vertical="center"/>
    </xf>
    <xf numFmtId="0" fontId="22" fillId="0" borderId="0" xfId="0" applyFont="1" applyAlignment="1">
      <alignment vertical="center"/>
    </xf>
    <xf numFmtId="0" fontId="22" fillId="0" borderId="0" xfId="0" applyFont="1" applyAlignment="1">
      <alignment horizontal="center" vertical="center"/>
    </xf>
    <xf numFmtId="3" fontId="5" fillId="0" borderId="0" xfId="0" applyNumberFormat="1" applyFont="1" applyAlignment="1">
      <alignment horizontal="right" vertical="center"/>
    </xf>
    <xf numFmtId="0" fontId="22" fillId="0" borderId="0" xfId="0" applyFont="1" applyFill="1" applyAlignment="1">
      <alignment horizontal="right" vertical="center"/>
    </xf>
    <xf numFmtId="0" fontId="22" fillId="0" borderId="0" xfId="0" applyFont="1" applyAlignment="1">
      <alignment horizontal="right" vertical="center"/>
    </xf>
    <xf numFmtId="2" fontId="5" fillId="0" borderId="0" xfId="0" applyNumberFormat="1" applyFont="1" applyFill="1" applyAlignment="1">
      <alignment horizontal="right" vertical="center"/>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5" fillId="0" borderId="0" xfId="0" applyFont="1" applyFill="1" applyAlignment="1">
      <alignment vertical="top"/>
    </xf>
    <xf numFmtId="0" fontId="5" fillId="0" borderId="0" xfId="0" applyFont="1" applyFill="1" applyAlignment="1">
      <alignment horizontal="center" vertical="top"/>
    </xf>
    <xf numFmtId="0" fontId="5" fillId="0" borderId="0" xfId="0" applyFont="1" applyFill="1" applyAlignment="1">
      <alignment horizontal="right" vertical="top"/>
    </xf>
    <xf numFmtId="4" fontId="11" fillId="0" borderId="0" xfId="12" applyNumberFormat="1" applyFont="1" applyAlignment="1">
      <alignment horizontal="center" vertical="center"/>
    </xf>
    <xf numFmtId="0" fontId="24" fillId="0" borderId="0" xfId="12" applyFont="1" applyAlignment="1">
      <alignment horizontal="center" vertical="center" wrapText="1"/>
    </xf>
    <xf numFmtId="2" fontId="24" fillId="0" borderId="0" xfId="12" applyNumberFormat="1" applyFont="1" applyAlignment="1">
      <alignment horizontal="center" vertical="center" wrapText="1"/>
    </xf>
    <xf numFmtId="0" fontId="11" fillId="0" borderId="1" xfId="12" applyFont="1" applyBorder="1" applyAlignment="1">
      <alignment horizontal="center" vertical="center" wrapText="1"/>
    </xf>
    <xf numFmtId="0" fontId="14" fillId="0" borderId="1" xfId="12" applyFont="1" applyBorder="1" applyAlignment="1">
      <alignment horizontal="center" vertical="center" wrapText="1"/>
    </xf>
    <xf numFmtId="4" fontId="11" fillId="0" borderId="0" xfId="12" applyNumberFormat="1" applyFont="1" applyAlignment="1">
      <alignment vertical="center"/>
    </xf>
    <xf numFmtId="4" fontId="11" fillId="2" borderId="1" xfId="12" applyNumberFormat="1" applyFont="1" applyFill="1" applyBorder="1" applyAlignment="1">
      <alignment horizontal="center" vertical="center"/>
    </xf>
    <xf numFmtId="4" fontId="15" fillId="0" borderId="0" xfId="1" applyNumberFormat="1" applyFont="1" applyAlignment="1">
      <alignment vertical="center"/>
    </xf>
    <xf numFmtId="165" fontId="11" fillId="0" borderId="1" xfId="12" applyNumberFormat="1" applyFont="1" applyBorder="1" applyAlignment="1">
      <alignment horizontal="center" vertical="center"/>
    </xf>
    <xf numFmtId="0" fontId="11" fillId="0" borderId="0" xfId="12" applyFont="1" applyAlignment="1">
      <alignment horizontal="left" vertical="center" wrapText="1"/>
    </xf>
    <xf numFmtId="0" fontId="24" fillId="0" borderId="0" xfId="12" applyFont="1" applyAlignment="1">
      <alignment horizontal="left" vertical="center" wrapText="1"/>
    </xf>
    <xf numFmtId="3" fontId="11" fillId="0" borderId="1" xfId="12" applyNumberFormat="1" applyFont="1" applyFill="1" applyBorder="1" applyAlignment="1">
      <alignment horizontal="center" vertical="center"/>
    </xf>
    <xf numFmtId="4" fontId="4" fillId="0" borderId="1" xfId="0" applyNumberFormat="1" applyFont="1" applyFill="1" applyBorder="1" applyAlignment="1">
      <alignment horizontal="right" vertical="center" wrapText="1"/>
    </xf>
    <xf numFmtId="4" fontId="5" fillId="0" borderId="0" xfId="0" applyNumberFormat="1" applyFont="1" applyFill="1" applyAlignment="1">
      <alignment horizontal="right" vertical="center"/>
    </xf>
    <xf numFmtId="0" fontId="23" fillId="0" borderId="0" xfId="12" applyFont="1" applyFill="1" applyAlignment="1">
      <alignment horizontal="right"/>
    </xf>
    <xf numFmtId="0" fontId="23" fillId="0" borderId="0" xfId="12" applyFont="1" applyFill="1"/>
    <xf numFmtId="3" fontId="4" fillId="0" borderId="1" xfId="0" applyNumberFormat="1" applyFont="1" applyFill="1" applyBorder="1" applyAlignment="1">
      <alignment horizontal="right" vertical="center" wrapText="1"/>
    </xf>
    <xf numFmtId="0" fontId="12" fillId="0" borderId="0" xfId="12" applyFont="1" applyAlignment="1">
      <alignment horizontal="center" vertical="center" wrapText="1"/>
    </xf>
    <xf numFmtId="0" fontId="26" fillId="0" borderId="0" xfId="12" applyFont="1" applyAlignment="1">
      <alignment horizontal="center" vertical="center"/>
    </xf>
    <xf numFmtId="4" fontId="26" fillId="0" borderId="0" xfId="12" applyNumberFormat="1" applyFont="1" applyAlignment="1">
      <alignment horizontal="center" vertical="center"/>
    </xf>
    <xf numFmtId="0" fontId="27" fillId="0" borderId="0" xfId="12" applyFont="1" applyAlignment="1">
      <alignment horizontal="center" vertical="center" wrapText="1"/>
    </xf>
    <xf numFmtId="4" fontId="11" fillId="0" borderId="30" xfId="12" applyNumberFormat="1" applyFont="1" applyBorder="1" applyAlignment="1">
      <alignment horizontal="center" vertical="center"/>
    </xf>
    <xf numFmtId="170" fontId="11" fillId="0" borderId="30" xfId="12" applyNumberFormat="1" applyFont="1" applyBorder="1" applyAlignment="1">
      <alignment horizontal="center" vertical="center"/>
    </xf>
    <xf numFmtId="4" fontId="11" fillId="2" borderId="30" xfId="12" applyNumberFormat="1" applyFont="1" applyFill="1" applyBorder="1" applyAlignment="1">
      <alignment horizontal="center" vertical="center"/>
    </xf>
    <xf numFmtId="170" fontId="11" fillId="2" borderId="30" xfId="12" applyNumberFormat="1" applyFont="1" applyFill="1" applyBorder="1" applyAlignment="1">
      <alignment horizontal="center" vertical="center"/>
    </xf>
    <xf numFmtId="4" fontId="15" fillId="4" borderId="32" xfId="12" applyNumberFormat="1" applyFont="1" applyFill="1" applyBorder="1" applyAlignment="1">
      <alignment horizontal="center" vertical="center"/>
    </xf>
    <xf numFmtId="0" fontId="11" fillId="0" borderId="30" xfId="12" applyFont="1" applyBorder="1" applyAlignment="1">
      <alignment horizontal="center" vertical="center" wrapText="1"/>
    </xf>
    <xf numFmtId="3" fontId="11" fillId="2" borderId="33" xfId="12" applyNumberFormat="1" applyFont="1" applyFill="1" applyBorder="1" applyAlignment="1">
      <alignment horizontal="center" vertical="center" wrapText="1"/>
    </xf>
    <xf numFmtId="0" fontId="11" fillId="0" borderId="30" xfId="2" applyFont="1" applyBorder="1" applyAlignment="1">
      <alignment horizontal="center" vertical="center" wrapText="1"/>
    </xf>
    <xf numFmtId="0" fontId="11" fillId="2" borderId="30" xfId="12" applyFont="1" applyFill="1" applyBorder="1" applyAlignment="1">
      <alignment horizontal="center" vertical="center" wrapText="1"/>
    </xf>
    <xf numFmtId="0" fontId="12" fillId="0" borderId="13" xfId="12" applyFont="1" applyBorder="1" applyAlignment="1">
      <alignment horizontal="center" vertical="center" wrapText="1"/>
    </xf>
    <xf numFmtId="0" fontId="4" fillId="0" borderId="1" xfId="0" applyFont="1" applyFill="1" applyBorder="1" applyAlignment="1">
      <alignment horizontal="left" vertical="center" wrapText="1"/>
    </xf>
    <xf numFmtId="1" fontId="4" fillId="0" borderId="0" xfId="0" applyNumberFormat="1" applyFont="1" applyAlignment="1">
      <alignment horizontal="right"/>
    </xf>
    <xf numFmtId="0" fontId="4" fillId="0" borderId="0" xfId="0" applyFont="1" applyAlignment="1">
      <alignment horizontal="right"/>
    </xf>
    <xf numFmtId="2" fontId="4" fillId="0" borderId="0" xfId="13" applyNumberFormat="1" applyFont="1" applyAlignment="1">
      <alignment horizontal="right" vertical="top"/>
    </xf>
    <xf numFmtId="3" fontId="5" fillId="0" borderId="0" xfId="0" applyNumberFormat="1" applyFont="1" applyAlignment="1">
      <alignment vertical="center"/>
    </xf>
    <xf numFmtId="0" fontId="3" fillId="6" borderId="11" xfId="0" applyFont="1" applyFill="1" applyBorder="1" applyAlignment="1">
      <alignment vertical="center"/>
    </xf>
    <xf numFmtId="4" fontId="3" fillId="6" borderId="1" xfId="0" applyNumberFormat="1" applyFont="1" applyFill="1" applyBorder="1" applyAlignment="1">
      <alignment horizontal="right" vertical="center" wrapText="1"/>
    </xf>
    <xf numFmtId="0" fontId="0" fillId="0" borderId="0" xfId="0"/>
    <xf numFmtId="0" fontId="11" fillId="0" borderId="0" xfId="1" applyFont="1" applyAlignment="1">
      <alignment horizontal="center" vertical="center"/>
    </xf>
    <xf numFmtId="0" fontId="11" fillId="0" borderId="0" xfId="1" applyFont="1" applyAlignment="1">
      <alignment vertical="center" wrapText="1"/>
    </xf>
    <xf numFmtId="3" fontId="11" fillId="0" borderId="0" xfId="1" applyNumberFormat="1" applyFont="1" applyAlignment="1">
      <alignment horizontal="center" vertical="center"/>
    </xf>
    <xf numFmtId="0" fontId="11" fillId="2" borderId="1" xfId="1"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2" fontId="11" fillId="0" borderId="1" xfId="1" applyNumberFormat="1" applyFont="1" applyBorder="1" applyAlignment="1">
      <alignment horizontal="center" vertic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7" xfId="0" applyFont="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0" fontId="4" fillId="0" borderId="0" xfId="0" applyFont="1" applyFill="1" applyAlignment="1">
      <alignment vertical="center" wrapTex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6" xfId="0" applyFont="1" applyBorder="1" applyAlignment="1">
      <alignment horizontal="left" vertical="center" wrapText="1"/>
    </xf>
    <xf numFmtId="0" fontId="15" fillId="4" borderId="1" xfId="0" applyFont="1" applyFill="1" applyBorder="1" applyAlignment="1">
      <alignment horizontal="center" vertical="center" wrapText="1"/>
    </xf>
    <xf numFmtId="3" fontId="15" fillId="4" borderId="1" xfId="0" applyNumberFormat="1" applyFont="1" applyFill="1" applyBorder="1" applyAlignment="1">
      <alignment horizontal="center" vertical="center" wrapText="1"/>
    </xf>
    <xf numFmtId="4" fontId="15" fillId="4"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4" fontId="11" fillId="0" borderId="14"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5" fillId="0" borderId="0" xfId="12" applyFont="1" applyAlignment="1">
      <alignment vertical="center"/>
    </xf>
    <xf numFmtId="49" fontId="11" fillId="0" borderId="9" xfId="12" applyNumberFormat="1" applyFont="1" applyBorder="1" applyAlignment="1">
      <alignment horizontal="left" vertical="center" wrapText="1"/>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4" fontId="11" fillId="0" borderId="1" xfId="12" applyNumberFormat="1" applyFont="1" applyBorder="1" applyAlignment="1">
      <alignment horizontal="center" vertical="center"/>
    </xf>
    <xf numFmtId="4" fontId="11" fillId="0" borderId="1" xfId="12" applyNumberFormat="1" applyFont="1" applyFill="1" applyBorder="1" applyAlignment="1">
      <alignment horizontal="center"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1" fillId="0" borderId="9" xfId="12" applyFont="1" applyFill="1" applyBorder="1" applyAlignment="1">
      <alignment horizontal="center" vertical="center"/>
    </xf>
    <xf numFmtId="164" fontId="11" fillId="0" borderId="9" xfId="12" applyNumberFormat="1" applyFont="1" applyBorder="1" applyAlignment="1">
      <alignment horizontal="center" vertical="center"/>
    </xf>
    <xf numFmtId="0" fontId="11" fillId="0" borderId="1" xfId="12" applyFont="1" applyFill="1" applyBorder="1" applyAlignment="1">
      <alignment horizontal="center" vertical="center"/>
    </xf>
    <xf numFmtId="164" fontId="11" fillId="0" borderId="1" xfId="12" applyNumberFormat="1" applyFont="1" applyBorder="1" applyAlignment="1">
      <alignment horizontal="center" vertical="center"/>
    </xf>
    <xf numFmtId="3" fontId="14" fillId="0" borderId="1" xfId="0" applyNumberFormat="1" applyFont="1" applyBorder="1" applyAlignment="1">
      <alignment horizontal="center" vertical="center"/>
    </xf>
    <xf numFmtId="165" fontId="11" fillId="0" borderId="9" xfId="12" applyNumberFormat="1" applyFont="1" applyFill="1" applyBorder="1" applyAlignment="1">
      <alignment horizontal="center" vertical="center"/>
    </xf>
    <xf numFmtId="49" fontId="11" fillId="0" borderId="1" xfId="12" applyNumberFormat="1" applyFont="1" applyFill="1" applyBorder="1" applyAlignment="1">
      <alignment horizontal="left" vertical="center" wrapText="1"/>
    </xf>
    <xf numFmtId="3" fontId="14" fillId="0" borderId="1" xfId="0"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0" fontId="11" fillId="0" borderId="1" xfId="12" applyFont="1" applyBorder="1" applyAlignment="1">
      <alignment vertical="center" wrapText="1"/>
    </xf>
    <xf numFmtId="10" fontId="11" fillId="0" borderId="9" xfId="12" applyNumberFormat="1" applyFont="1" applyBorder="1" applyAlignment="1">
      <alignment horizontal="center" vertical="center"/>
    </xf>
    <xf numFmtId="10" fontId="11" fillId="0" borderId="1" xfId="12" applyNumberFormat="1" applyFont="1" applyBorder="1" applyAlignment="1">
      <alignment horizontal="center" vertical="center"/>
    </xf>
    <xf numFmtId="10" fontId="11" fillId="0" borderId="1" xfId="12" applyNumberFormat="1" applyFont="1" applyFill="1" applyBorder="1" applyAlignment="1">
      <alignment horizontal="center" vertical="center"/>
    </xf>
    <xf numFmtId="0" fontId="11" fillId="0" borderId="1" xfId="12" applyFont="1" applyBorder="1" applyAlignment="1">
      <alignment horizontal="left" vertical="center" wrapText="1"/>
    </xf>
    <xf numFmtId="0" fontId="11" fillId="0" borderId="1" xfId="1" applyFont="1" applyBorder="1" applyAlignment="1">
      <alignment vertical="center" wrapText="1"/>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1" fillId="0" borderId="0" xfId="12" applyFont="1" applyAlignment="1">
      <alignment horizontal="center"/>
    </xf>
    <xf numFmtId="0" fontId="15" fillId="0" borderId="0" xfId="12" applyFont="1"/>
    <xf numFmtId="4" fontId="11" fillId="0" borderId="13" xfId="0" applyNumberFormat="1" applyFont="1" applyFill="1" applyBorder="1" applyAlignment="1">
      <alignment horizontal="center" vertical="center" wrapText="1"/>
    </xf>
    <xf numFmtId="4" fontId="11" fillId="0" borderId="12" xfId="0" applyNumberFormat="1" applyFont="1" applyFill="1" applyBorder="1" applyAlignment="1">
      <alignment horizontal="center" vertical="center" wrapText="1"/>
    </xf>
    <xf numFmtId="4" fontId="11" fillId="0" borderId="15"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3" fontId="11" fillId="0" borderId="1" xfId="12" applyNumberFormat="1" applyFont="1" applyBorder="1" applyAlignment="1">
      <alignment horizontal="center" vertical="center"/>
    </xf>
    <xf numFmtId="165" fontId="11" fillId="0" borderId="0" xfId="12" applyNumberFormat="1" applyFont="1" applyFill="1" applyAlignment="1">
      <alignment horizontal="left" vertical="center"/>
    </xf>
    <xf numFmtId="0" fontId="11" fillId="0" borderId="23" xfId="0" applyFont="1" applyFill="1" applyBorder="1" applyAlignment="1">
      <alignment horizontal="center" vertical="center" wrapText="1"/>
    </xf>
    <xf numFmtId="0" fontId="11" fillId="0" borderId="27" xfId="0" applyFont="1" applyFill="1" applyBorder="1" applyAlignment="1">
      <alignment horizontal="center" vertical="center" wrapText="1"/>
    </xf>
    <xf numFmtId="3" fontId="11" fillId="3" borderId="1" xfId="0" applyNumberFormat="1" applyFont="1" applyFill="1" applyBorder="1" applyAlignment="1">
      <alignment horizontal="center" vertical="center" wrapText="1"/>
    </xf>
    <xf numFmtId="4" fontId="11" fillId="3" borderId="1" xfId="0" applyNumberFormat="1" applyFont="1" applyFill="1" applyBorder="1" applyAlignment="1">
      <alignment horizontal="center" vertical="center" wrapText="1"/>
    </xf>
    <xf numFmtId="0" fontId="11" fillId="3" borderId="3" xfId="0" applyFont="1" applyFill="1" applyBorder="1" applyAlignment="1">
      <alignment vertical="center" wrapText="1"/>
    </xf>
    <xf numFmtId="0" fontId="11" fillId="3" borderId="2" xfId="0" applyFont="1" applyFill="1" applyBorder="1" applyAlignment="1">
      <alignment vertical="center"/>
    </xf>
    <xf numFmtId="0" fontId="11" fillId="3" borderId="3" xfId="0" applyFont="1" applyFill="1" applyBorder="1" applyAlignment="1">
      <alignment vertical="center"/>
    </xf>
    <xf numFmtId="0" fontId="11" fillId="3" borderId="1" xfId="0" applyFont="1" applyFill="1" applyBorder="1" applyAlignment="1">
      <alignment vertical="center"/>
    </xf>
    <xf numFmtId="3" fontId="14" fillId="0" borderId="9" xfId="0" applyNumberFormat="1" applyFont="1" applyBorder="1" applyAlignment="1">
      <alignment horizontal="center" vertical="center"/>
    </xf>
    <xf numFmtId="4" fontId="15" fillId="4" borderId="1" xfId="12" applyNumberFormat="1" applyFont="1" applyFill="1" applyBorder="1" applyAlignment="1">
      <alignment horizontal="center" vertical="center"/>
    </xf>
    <xf numFmtId="0" fontId="11" fillId="0" borderId="6" xfId="0" applyFont="1" applyBorder="1" applyAlignment="1">
      <alignment horizontal="left" vertical="center"/>
    </xf>
    <xf numFmtId="0" fontId="11" fillId="0" borderId="12" xfId="0" applyFont="1" applyBorder="1" applyAlignment="1">
      <alignment horizontal="center" vertical="center" wrapText="1"/>
    </xf>
    <xf numFmtId="3" fontId="11" fillId="0" borderId="12" xfId="0" applyNumberFormat="1" applyFont="1" applyBorder="1" applyAlignment="1">
      <alignment horizontal="center" vertical="center" wrapText="1"/>
    </xf>
    <xf numFmtId="4" fontId="11" fillId="0" borderId="13" xfId="0" applyNumberFormat="1" applyFont="1" applyBorder="1" applyAlignment="1">
      <alignment horizontal="center" vertical="center" wrapText="1"/>
    </xf>
    <xf numFmtId="4" fontId="11" fillId="0" borderId="12" xfId="0" applyNumberFormat="1" applyFont="1" applyBorder="1" applyAlignment="1">
      <alignment horizontal="center" vertical="center" wrapText="1"/>
    </xf>
    <xf numFmtId="0" fontId="11" fillId="0" borderId="22" xfId="0" applyFont="1" applyBorder="1" applyAlignment="1">
      <alignment horizontal="center" vertical="center" wrapText="1"/>
    </xf>
    <xf numFmtId="3" fontId="11" fillId="0" borderId="6" xfId="0" applyNumberFormat="1" applyFont="1" applyBorder="1" applyAlignment="1">
      <alignment horizontal="center" vertical="center" wrapText="1"/>
    </xf>
    <xf numFmtId="4" fontId="11" fillId="0" borderId="15" xfId="0" applyNumberFormat="1" applyFont="1" applyBorder="1" applyAlignment="1">
      <alignment horizontal="center" vertical="center" wrapText="1"/>
    </xf>
    <xf numFmtId="4" fontId="11" fillId="0" borderId="6" xfId="0" applyNumberFormat="1"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7" xfId="0" applyFont="1" applyBorder="1" applyAlignment="1">
      <alignment horizontal="left" vertical="center"/>
    </xf>
    <xf numFmtId="0" fontId="11" fillId="0" borderId="26" xfId="0" applyFont="1" applyBorder="1" applyAlignment="1">
      <alignment horizontal="center" vertical="center" wrapText="1"/>
    </xf>
    <xf numFmtId="3" fontId="11" fillId="0" borderId="7" xfId="0" applyNumberFormat="1" applyFont="1" applyBorder="1" applyAlignment="1">
      <alignment horizontal="center" vertical="center" wrapText="1"/>
    </xf>
    <xf numFmtId="4" fontId="11" fillId="0" borderId="25"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11" fillId="0" borderId="12" xfId="0" applyFont="1" applyBorder="1" applyAlignment="1">
      <alignment horizontal="left" vertical="center" wrapText="1"/>
    </xf>
    <xf numFmtId="0" fontId="11" fillId="0" borderId="10" xfId="0" applyFont="1" applyBorder="1" applyAlignment="1">
      <alignment horizontal="left" vertical="center" wrapText="1"/>
    </xf>
    <xf numFmtId="166" fontId="21" fillId="0" borderId="28" xfId="0" applyNumberFormat="1" applyFont="1" applyBorder="1" applyAlignment="1">
      <alignment horizontal="left" wrapText="1"/>
    </xf>
    <xf numFmtId="0" fontId="11" fillId="0" borderId="0" xfId="12" applyFont="1" applyAlignment="1">
      <alignment horizontal="left" vertical="center"/>
    </xf>
    <xf numFmtId="0" fontId="11" fillId="0" borderId="0" xfId="12" applyFont="1" applyFill="1" applyAlignment="1">
      <alignment horizontal="left" vertical="center"/>
    </xf>
    <xf numFmtId="167" fontId="15" fillId="0" borderId="0" xfId="12" applyNumberFormat="1" applyFont="1" applyAlignment="1">
      <alignment horizontal="left" vertical="center"/>
    </xf>
    <xf numFmtId="0" fontId="11" fillId="0" borderId="0" xfId="12" applyFont="1" applyFill="1"/>
    <xf numFmtId="165" fontId="11" fillId="0" borderId="1" xfId="12" applyNumberFormat="1" applyFont="1" applyFill="1" applyBorder="1" applyAlignment="1">
      <alignment horizontal="center" vertical="center"/>
    </xf>
    <xf numFmtId="0" fontId="4" fillId="0" borderId="1" xfId="0" applyFont="1" applyFill="1" applyBorder="1" applyAlignment="1">
      <alignment horizontal="left" vertical="center" wrapText="1"/>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166" fontId="21" fillId="0" borderId="9" xfId="0" applyNumberFormat="1" applyFont="1" applyBorder="1" applyAlignment="1">
      <alignment horizontal="left" wrapText="1"/>
    </xf>
    <xf numFmtId="0" fontId="11" fillId="0" borderId="7" xfId="0" applyFont="1" applyBorder="1" applyAlignment="1">
      <alignment horizontal="center" vertical="center" wrapText="1"/>
    </xf>
    <xf numFmtId="0" fontId="5" fillId="0" borderId="0" xfId="0" applyFont="1" applyFill="1" applyAlignment="1">
      <alignment vertical="top"/>
    </xf>
    <xf numFmtId="0" fontId="5" fillId="0" borderId="0" xfId="0" applyFont="1" applyFill="1" applyAlignment="1">
      <alignment horizontal="right" vertical="top"/>
    </xf>
    <xf numFmtId="4" fontId="11" fillId="0" borderId="0" xfId="12" applyNumberFormat="1" applyFont="1" applyAlignment="1">
      <alignment horizontal="center" vertical="center"/>
    </xf>
    <xf numFmtId="0" fontId="24" fillId="0" borderId="0" xfId="12" applyFont="1" applyAlignment="1">
      <alignment horizontal="center" vertical="center" wrapText="1"/>
    </xf>
    <xf numFmtId="2" fontId="24" fillId="0" borderId="0" xfId="12" applyNumberFormat="1" applyFont="1" applyAlignment="1">
      <alignment horizontal="center" vertical="center" wrapText="1"/>
    </xf>
    <xf numFmtId="0" fontId="11" fillId="0" borderId="1" xfId="12" applyFont="1" applyBorder="1" applyAlignment="1">
      <alignment horizontal="center" vertical="center" wrapText="1"/>
    </xf>
    <xf numFmtId="0" fontId="14" fillId="0" borderId="1" xfId="12" applyFont="1" applyBorder="1" applyAlignment="1">
      <alignment horizontal="center" vertical="center" wrapText="1"/>
    </xf>
    <xf numFmtId="4" fontId="11" fillId="0" borderId="0" xfId="12" applyNumberFormat="1" applyFont="1" applyAlignment="1">
      <alignment vertical="center"/>
    </xf>
    <xf numFmtId="4" fontId="11" fillId="2" borderId="1" xfId="12" applyNumberFormat="1" applyFont="1" applyFill="1" applyBorder="1" applyAlignment="1">
      <alignment horizontal="center" vertical="center"/>
    </xf>
    <xf numFmtId="0" fontId="11" fillId="0" borderId="0" xfId="1" applyFont="1"/>
    <xf numFmtId="4" fontId="11" fillId="0" borderId="0" xfId="1" applyNumberFormat="1" applyFont="1" applyAlignment="1">
      <alignment horizontal="center" vertical="center"/>
    </xf>
    <xf numFmtId="0" fontId="24" fillId="0" borderId="0" xfId="1" applyFont="1" applyAlignment="1">
      <alignment horizontal="center" vertical="center" wrapText="1"/>
    </xf>
    <xf numFmtId="0" fontId="25" fillId="0" borderId="0" xfId="1" applyFont="1" applyAlignment="1">
      <alignment horizontal="center" vertical="center" wrapText="1"/>
    </xf>
    <xf numFmtId="2" fontId="24" fillId="0" borderId="0" xfId="1" applyNumberFormat="1" applyFont="1" applyAlignment="1">
      <alignment horizontal="center" vertical="center" wrapText="1"/>
    </xf>
    <xf numFmtId="0" fontId="11" fillId="0" borderId="1" xfId="1" applyFont="1" applyBorder="1" applyAlignment="1">
      <alignment horizontal="center" vertical="center" wrapText="1"/>
    </xf>
    <xf numFmtId="0" fontId="14" fillId="0" borderId="1" xfId="1" applyFont="1" applyBorder="1" applyAlignment="1">
      <alignment horizontal="center" vertical="center" wrapText="1"/>
    </xf>
    <xf numFmtId="0" fontId="11" fillId="0" borderId="0" xfId="1" applyFont="1" applyAlignment="1">
      <alignment horizontal="center"/>
    </xf>
    <xf numFmtId="4" fontId="15" fillId="4" borderId="11" xfId="1" applyNumberFormat="1" applyFont="1" applyFill="1" applyBorder="1" applyAlignment="1">
      <alignment horizontal="center" vertical="center"/>
    </xf>
    <xf numFmtId="0" fontId="15" fillId="0" borderId="0" xfId="1" applyFont="1"/>
    <xf numFmtId="4" fontId="11" fillId="0" borderId="0" xfId="12" applyNumberFormat="1" applyFont="1" applyFill="1" applyAlignment="1">
      <alignment vertical="center"/>
    </xf>
    <xf numFmtId="165" fontId="11" fillId="0" borderId="1" xfId="12" applyNumberFormat="1" applyFont="1" applyBorder="1" applyAlignment="1">
      <alignment horizontal="center" vertical="center"/>
    </xf>
    <xf numFmtId="0" fontId="11" fillId="0" borderId="0" xfId="12" applyFont="1" applyAlignment="1">
      <alignment horizontal="left" vertical="center" wrapText="1"/>
    </xf>
    <xf numFmtId="0" fontId="24" fillId="0" borderId="0" xfId="12" applyFont="1" applyAlignment="1">
      <alignment horizontal="left" vertical="center" wrapText="1"/>
    </xf>
    <xf numFmtId="4" fontId="4" fillId="0" borderId="1" xfId="0" applyNumberFormat="1" applyFont="1" applyFill="1" applyBorder="1" applyAlignment="1">
      <alignment horizontal="right" vertical="center" wrapText="1"/>
    </xf>
    <xf numFmtId="0" fontId="26" fillId="0" borderId="0" xfId="12" applyFont="1" applyAlignment="1">
      <alignment horizontal="center" vertical="center"/>
    </xf>
    <xf numFmtId="4" fontId="26" fillId="0" borderId="0" xfId="12" applyNumberFormat="1" applyFont="1" applyAlignment="1">
      <alignment horizontal="center" vertical="center"/>
    </xf>
    <xf numFmtId="0" fontId="27" fillId="0" borderId="0" xfId="12" applyFont="1" applyAlignment="1">
      <alignment horizontal="center" vertical="center" wrapText="1"/>
    </xf>
    <xf numFmtId="4" fontId="15" fillId="4" borderId="32" xfId="12" applyNumberFormat="1" applyFont="1" applyFill="1" applyBorder="1" applyAlignment="1">
      <alignment horizontal="center" vertical="center"/>
    </xf>
    <xf numFmtId="0" fontId="11" fillId="0" borderId="30" xfId="12" applyFont="1" applyBorder="1" applyAlignment="1">
      <alignment horizontal="center" vertical="center" wrapText="1"/>
    </xf>
    <xf numFmtId="3" fontId="11" fillId="2" borderId="33" xfId="12" applyNumberFormat="1" applyFont="1" applyFill="1" applyBorder="1" applyAlignment="1">
      <alignment horizontal="center" vertical="center" wrapText="1"/>
    </xf>
    <xf numFmtId="0" fontId="11" fillId="0" borderId="30" xfId="2" applyFont="1" applyBorder="1" applyAlignment="1">
      <alignment horizontal="center" vertical="center" wrapText="1"/>
    </xf>
    <xf numFmtId="0" fontId="11" fillId="2" borderId="30" xfId="12" applyFont="1" applyFill="1" applyBorder="1" applyAlignment="1">
      <alignment horizontal="center" vertical="center" wrapText="1"/>
    </xf>
    <xf numFmtId="0" fontId="12" fillId="0" borderId="13" xfId="12" applyFont="1" applyBorder="1" applyAlignment="1">
      <alignment horizontal="center" vertical="center" wrapText="1"/>
    </xf>
    <xf numFmtId="0" fontId="11" fillId="0" borderId="29" xfId="0" applyFont="1" applyFill="1" applyBorder="1" applyAlignment="1">
      <alignment horizontal="center" vertical="center" wrapText="1"/>
    </xf>
    <xf numFmtId="0" fontId="11" fillId="0" borderId="7" xfId="0" applyFont="1" applyBorder="1" applyAlignment="1">
      <alignment horizontal="left" vertical="center" wrapText="1"/>
    </xf>
    <xf numFmtId="0" fontId="11" fillId="0" borderId="10" xfId="0" applyFont="1" applyBorder="1" applyAlignment="1">
      <alignment horizontal="center" vertical="center" wrapText="1"/>
    </xf>
    <xf numFmtId="3" fontId="11" fillId="0" borderId="10" xfId="0" applyNumberFormat="1" applyFont="1" applyBorder="1" applyAlignment="1">
      <alignment horizontal="center" vertical="center" wrapText="1"/>
    </xf>
    <xf numFmtId="4" fontId="11" fillId="0" borderId="0" xfId="0" applyNumberFormat="1" applyFont="1" applyBorder="1" applyAlignment="1">
      <alignment horizontal="center" vertical="center" wrapText="1"/>
    </xf>
    <xf numFmtId="4" fontId="11" fillId="0" borderId="10" xfId="0" applyNumberFormat="1" applyFont="1" applyBorder="1" applyAlignment="1">
      <alignment horizontal="center" vertical="center" wrapText="1"/>
    </xf>
    <xf numFmtId="0" fontId="11" fillId="0" borderId="1" xfId="1" applyFont="1" applyBorder="1" applyAlignment="1">
      <alignment horizontal="left" vertical="center" wrapText="1"/>
    </xf>
    <xf numFmtId="0" fontId="11" fillId="0" borderId="0" xfId="1" applyFont="1" applyAlignment="1">
      <alignment horizontal="left" vertical="center" wrapText="1"/>
    </xf>
    <xf numFmtId="0" fontId="24" fillId="0" borderId="0" xfId="1" applyFont="1" applyAlignment="1">
      <alignment horizontal="left" vertical="center" wrapText="1"/>
    </xf>
    <xf numFmtId="0" fontId="12" fillId="0" borderId="0" xfId="12" applyFont="1" applyAlignment="1">
      <alignment horizontal="center" vertical="center" wrapText="1"/>
    </xf>
    <xf numFmtId="166" fontId="11" fillId="0" borderId="1" xfId="1" applyNumberFormat="1" applyFont="1" applyBorder="1" applyAlignment="1">
      <alignment horizontal="center" vertical="center"/>
    </xf>
    <xf numFmtId="170" fontId="11" fillId="0" borderId="30" xfId="12" applyNumberFormat="1" applyFont="1" applyFill="1" applyBorder="1" applyAlignment="1">
      <alignment horizontal="center" vertical="center"/>
    </xf>
    <xf numFmtId="4" fontId="11" fillId="0" borderId="30" xfId="12" applyNumberFormat="1" applyFont="1" applyFill="1" applyBorder="1" applyAlignment="1">
      <alignment horizontal="center" vertical="center"/>
    </xf>
    <xf numFmtId="4" fontId="11" fillId="0" borderId="0" xfId="12" applyNumberFormat="1" applyFont="1" applyFill="1"/>
    <xf numFmtId="0" fontId="11" fillId="0" borderId="12" xfId="0" applyFont="1" applyBorder="1" applyAlignment="1">
      <alignment horizontal="left" vertical="center"/>
    </xf>
    <xf numFmtId="0" fontId="11" fillId="0" borderId="35" xfId="0" applyFont="1" applyBorder="1" applyAlignment="1">
      <alignment horizontal="center" vertical="center" wrapText="1"/>
    </xf>
    <xf numFmtId="4" fontId="11" fillId="0" borderId="1" xfId="1" applyNumberFormat="1" applyFont="1" applyBorder="1" applyAlignment="1">
      <alignment horizontal="center" vertical="center"/>
    </xf>
    <xf numFmtId="2" fontId="15" fillId="0" borderId="0" xfId="12" applyNumberFormat="1" applyFont="1" applyAlignment="1">
      <alignment vertical="center"/>
    </xf>
    <xf numFmtId="49" fontId="11" fillId="0" borderId="1" xfId="12" applyNumberFormat="1" applyFont="1" applyBorder="1" applyAlignment="1">
      <alignment vertical="center" wrapText="1"/>
    </xf>
    <xf numFmtId="2" fontId="11" fillId="0" borderId="1" xfId="12" applyNumberFormat="1" applyFont="1" applyBorder="1" applyAlignment="1">
      <alignment horizontal="center" vertical="center"/>
    </xf>
    <xf numFmtId="0" fontId="5" fillId="0" borderId="0" xfId="0" applyFont="1" applyFill="1" applyAlignment="1">
      <alignment vertical="center"/>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5" fillId="0" borderId="0" xfId="0" applyFont="1" applyFill="1" applyAlignment="1">
      <alignment horizontal="right" vertical="center"/>
    </xf>
    <xf numFmtId="165" fontId="5" fillId="0" borderId="0" xfId="0" applyNumberFormat="1" applyFont="1" applyFill="1" applyAlignment="1">
      <alignment vertical="center"/>
    </xf>
    <xf numFmtId="0" fontId="4" fillId="0" borderId="11" xfId="0" applyFont="1" applyFill="1" applyBorder="1" applyAlignment="1">
      <alignment vertical="center"/>
    </xf>
    <xf numFmtId="0" fontId="4" fillId="0" borderId="11" xfId="0" applyFont="1" applyFill="1" applyBorder="1" applyAlignment="1">
      <alignment vertical="center" wrapText="1"/>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22" fillId="0" borderId="0" xfId="0" applyFont="1" applyFill="1" applyAlignment="1">
      <alignment vertical="center"/>
    </xf>
    <xf numFmtId="0" fontId="22" fillId="0" borderId="0" xfId="0" applyFont="1" applyFill="1" applyAlignment="1">
      <alignment horizontal="right" vertical="center"/>
    </xf>
    <xf numFmtId="2" fontId="5" fillId="0" borderId="0" xfId="0" applyNumberFormat="1" applyFont="1" applyFill="1" applyAlignment="1">
      <alignment horizontal="right" vertical="center"/>
    </xf>
    <xf numFmtId="4" fontId="5" fillId="0" borderId="0" xfId="0" applyNumberFormat="1" applyFont="1" applyFill="1" applyAlignment="1">
      <alignment horizontal="right" vertical="center"/>
    </xf>
    <xf numFmtId="166" fontId="20" fillId="0" borderId="0" xfId="0" applyNumberFormat="1" applyFont="1" applyFill="1" applyAlignment="1">
      <alignment horizontal="right" vertical="center"/>
    </xf>
    <xf numFmtId="167" fontId="22" fillId="0" borderId="0" xfId="0" applyNumberFormat="1" applyFont="1" applyFill="1" applyAlignment="1">
      <alignment horizontal="right" vertical="center"/>
    </xf>
    <xf numFmtId="167" fontId="5" fillId="0" borderId="0" xfId="0" applyNumberFormat="1" applyFont="1" applyFill="1" applyAlignment="1">
      <alignment horizontal="right" vertical="center"/>
    </xf>
    <xf numFmtId="2" fontId="20" fillId="0" borderId="0" xfId="0" applyNumberFormat="1" applyFont="1" applyFill="1" applyAlignment="1">
      <alignment horizontal="right" vertical="center"/>
    </xf>
    <xf numFmtId="171" fontId="20" fillId="0" borderId="0" xfId="0" applyNumberFormat="1" applyFont="1" applyFill="1" applyAlignment="1">
      <alignment horizontal="right" vertical="center"/>
    </xf>
    <xf numFmtId="169" fontId="20" fillId="0" borderId="0" xfId="0" applyNumberFormat="1" applyFont="1" applyFill="1" applyAlignment="1">
      <alignment horizontal="right" vertical="center"/>
    </xf>
    <xf numFmtId="0" fontId="4" fillId="0" borderId="11" xfId="0" applyFont="1" applyFill="1" applyBorder="1" applyAlignment="1">
      <alignment horizontal="left" vertical="center" wrapText="1"/>
    </xf>
    <xf numFmtId="4" fontId="4" fillId="0" borderId="11" xfId="0" applyNumberFormat="1" applyFont="1" applyFill="1" applyBorder="1" applyAlignment="1">
      <alignment horizontal="right" vertical="center"/>
    </xf>
    <xf numFmtId="0" fontId="4" fillId="0" borderId="1" xfId="0" applyFont="1" applyFill="1" applyBorder="1" applyAlignment="1">
      <alignment horizontal="justify" vertical="center" wrapText="1"/>
    </xf>
    <xf numFmtId="2" fontId="5" fillId="0" borderId="0" xfId="0" applyNumberFormat="1" applyFont="1" applyFill="1" applyAlignment="1">
      <alignment vertical="center"/>
    </xf>
    <xf numFmtId="0" fontId="8" fillId="0" borderId="0" xfId="0" applyFont="1" applyAlignment="1">
      <alignment horizontal="center" vertical="center" wrapText="1"/>
    </xf>
    <xf numFmtId="0" fontId="12" fillId="5" borderId="2" xfId="0" applyFont="1" applyFill="1" applyBorder="1" applyAlignment="1">
      <alignment horizontal="left" vertical="center"/>
    </xf>
    <xf numFmtId="0" fontId="12" fillId="5" borderId="3" xfId="0" applyFont="1" applyFill="1" applyBorder="1" applyAlignment="1">
      <alignment horizontal="left" vertical="center"/>
    </xf>
    <xf numFmtId="0" fontId="12" fillId="5" borderId="4" xfId="0" applyFont="1" applyFill="1" applyBorder="1" applyAlignment="1">
      <alignment horizontal="left" vertical="center"/>
    </xf>
    <xf numFmtId="0" fontId="3" fillId="6" borderId="1" xfId="0" applyFont="1" applyFill="1" applyBorder="1" applyAlignment="1">
      <alignment horizontal="left" vertical="center"/>
    </xf>
    <xf numFmtId="0" fontId="3" fillId="6" borderId="2" xfId="0" applyFont="1" applyFill="1" applyBorder="1" applyAlignment="1">
      <alignment horizontal="left" vertical="center"/>
    </xf>
    <xf numFmtId="0" fontId="3" fillId="6" borderId="3" xfId="0" applyFont="1" applyFill="1" applyBorder="1" applyAlignment="1">
      <alignment horizontal="left" vertical="center"/>
    </xf>
    <xf numFmtId="0" fontId="3" fillId="6" borderId="4" xfId="0" applyFont="1" applyFill="1" applyBorder="1" applyAlignment="1">
      <alignment horizontal="left" vertical="center"/>
    </xf>
    <xf numFmtId="0" fontId="4" fillId="0" borderId="11"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11"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9" xfId="0" applyFont="1" applyFill="1" applyBorder="1" applyAlignment="1">
      <alignment horizontal="center" vertical="center"/>
    </xf>
    <xf numFmtId="0" fontId="12" fillId="0" borderId="0" xfId="1" applyFont="1" applyFill="1" applyBorder="1" applyAlignment="1">
      <alignment horizontal="center" vertical="center" wrapText="1"/>
    </xf>
    <xf numFmtId="0" fontId="15" fillId="4" borderId="1" xfId="1" applyFont="1" applyFill="1" applyBorder="1" applyAlignment="1">
      <alignment horizontal="right" vertical="center"/>
    </xf>
    <xf numFmtId="0" fontId="12" fillId="0" borderId="0" xfId="12" applyFont="1" applyAlignment="1">
      <alignment horizontal="center" vertical="center" wrapText="1"/>
    </xf>
    <xf numFmtId="0" fontId="15" fillId="4" borderId="1" xfId="12" applyFont="1" applyFill="1" applyBorder="1" applyAlignment="1">
      <alignment horizontal="right" vertical="center"/>
    </xf>
    <xf numFmtId="0" fontId="12" fillId="0" borderId="0" xfId="1" applyFont="1" applyAlignment="1">
      <alignment horizontal="center" vertical="center" wrapText="1"/>
    </xf>
    <xf numFmtId="0" fontId="15" fillId="4" borderId="11" xfId="1" applyFont="1" applyFill="1" applyBorder="1" applyAlignment="1">
      <alignment horizontal="right" vertical="center"/>
    </xf>
    <xf numFmtId="0" fontId="14" fillId="0" borderId="1" xfId="12" applyFont="1" applyFill="1" applyBorder="1" applyAlignment="1">
      <alignment horizontal="center" vertical="center" wrapText="1"/>
    </xf>
    <xf numFmtId="0" fontId="12" fillId="0" borderId="0" xfId="12" applyFont="1" applyFill="1" applyBorder="1" applyAlignment="1">
      <alignment horizontal="center" vertical="center" wrapText="1"/>
    </xf>
    <xf numFmtId="0" fontId="11" fillId="2" borderId="1" xfId="12" applyFont="1" applyFill="1" applyBorder="1" applyAlignment="1">
      <alignment horizontal="center" vertical="center" wrapText="1"/>
    </xf>
    <xf numFmtId="0" fontId="11" fillId="0" borderId="1" xfId="12" applyFont="1" applyFill="1" applyBorder="1" applyAlignment="1">
      <alignment horizontal="center" vertical="center" wrapText="1"/>
    </xf>
    <xf numFmtId="0" fontId="11" fillId="0" borderId="11" xfId="12" applyFont="1" applyFill="1" applyBorder="1" applyAlignment="1">
      <alignment horizontal="center" vertical="center" wrapText="1"/>
    </xf>
    <xf numFmtId="0" fontId="11" fillId="0" borderId="9"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1" fillId="0" borderId="32" xfId="12" applyFont="1" applyFill="1" applyBorder="1" applyAlignment="1">
      <alignment horizontal="center" vertical="center"/>
    </xf>
    <xf numFmtId="0" fontId="11" fillId="0" borderId="31" xfId="12" applyFont="1" applyFill="1" applyBorder="1" applyAlignment="1">
      <alignment horizontal="center" vertical="center"/>
    </xf>
    <xf numFmtId="0" fontId="11" fillId="0" borderId="32" xfId="0" applyFont="1" applyFill="1" applyBorder="1" applyAlignment="1">
      <alignment horizontal="left" vertical="center" wrapText="1"/>
    </xf>
    <xf numFmtId="0" fontId="11" fillId="0" borderId="31" xfId="0" applyFont="1" applyFill="1" applyBorder="1" applyAlignment="1">
      <alignment horizontal="left" vertical="center" wrapText="1"/>
    </xf>
    <xf numFmtId="0" fontId="11" fillId="0" borderId="32" xfId="12" applyFont="1" applyFill="1" applyBorder="1" applyAlignment="1">
      <alignment horizontal="center" vertical="center" wrapText="1"/>
    </xf>
    <xf numFmtId="0" fontId="11" fillId="0" borderId="31" xfId="12" applyFont="1" applyFill="1" applyBorder="1" applyAlignment="1">
      <alignment horizontal="center" vertical="center" wrapText="1"/>
    </xf>
    <xf numFmtId="164" fontId="11" fillId="0" borderId="32" xfId="12" applyNumberFormat="1" applyFont="1" applyFill="1" applyBorder="1" applyAlignment="1">
      <alignment horizontal="center" vertical="center" wrapText="1"/>
    </xf>
    <xf numFmtId="164" fontId="11" fillId="0" borderId="31" xfId="12" applyNumberFormat="1" applyFont="1" applyFill="1" applyBorder="1" applyAlignment="1">
      <alignment horizontal="center" vertical="center" wrapText="1"/>
    </xf>
    <xf numFmtId="0" fontId="15" fillId="4" borderId="34" xfId="12" applyFont="1" applyFill="1" applyBorder="1" applyAlignment="1">
      <alignment horizontal="right" vertical="center"/>
    </xf>
    <xf numFmtId="0" fontId="15" fillId="4" borderId="15" xfId="12" applyFont="1" applyFill="1" applyBorder="1" applyAlignment="1">
      <alignment horizontal="right" vertical="center"/>
    </xf>
    <xf numFmtId="0" fontId="15" fillId="4" borderId="33" xfId="12" applyFont="1" applyFill="1" applyBorder="1" applyAlignment="1">
      <alignment horizontal="right" vertical="center"/>
    </xf>
    <xf numFmtId="0" fontId="12" fillId="0" borderId="0" xfId="0" applyFont="1" applyFill="1" applyAlignment="1">
      <alignment horizontal="center" vertical="center" wrapText="1"/>
    </xf>
    <xf numFmtId="0" fontId="15" fillId="4" borderId="18" xfId="0" applyFont="1" applyFill="1" applyBorder="1" applyAlignment="1">
      <alignment horizontal="right" vertical="center" wrapText="1"/>
    </xf>
    <xf numFmtId="0" fontId="15" fillId="4" borderId="19" xfId="0" applyFont="1" applyFill="1" applyBorder="1" applyAlignment="1">
      <alignment horizontal="right" vertical="center" wrapText="1"/>
    </xf>
    <xf numFmtId="0" fontId="11" fillId="0" borderId="32" xfId="12" applyFont="1" applyBorder="1" applyAlignment="1">
      <alignment horizontal="center" vertical="center"/>
    </xf>
    <xf numFmtId="0" fontId="11" fillId="0" borderId="31" xfId="12" applyFont="1" applyBorder="1" applyAlignment="1">
      <alignment horizontal="center" vertical="center"/>
    </xf>
    <xf numFmtId="0" fontId="11" fillId="0" borderId="32" xfId="0" applyFont="1" applyBorder="1" applyAlignment="1">
      <alignment horizontal="left" vertical="center" wrapText="1"/>
    </xf>
    <xf numFmtId="0" fontId="11" fillId="0" borderId="31" xfId="0" applyFont="1" applyBorder="1" applyAlignment="1">
      <alignment horizontal="left" vertical="center" wrapText="1"/>
    </xf>
    <xf numFmtId="0" fontId="11" fillId="0" borderId="32" xfId="12" applyFont="1" applyBorder="1" applyAlignment="1">
      <alignment horizontal="center" vertical="center" wrapText="1"/>
    </xf>
    <xf numFmtId="0" fontId="11" fillId="0" borderId="31" xfId="12" applyFont="1" applyBorder="1" applyAlignment="1">
      <alignment horizontal="center" vertical="center" wrapText="1"/>
    </xf>
    <xf numFmtId="164" fontId="11" fillId="0" borderId="32" xfId="12" applyNumberFormat="1" applyFont="1" applyBorder="1" applyAlignment="1">
      <alignment horizontal="center" vertical="center" wrapText="1"/>
    </xf>
    <xf numFmtId="164" fontId="11" fillId="0" borderId="31" xfId="12" applyNumberFormat="1" applyFont="1" applyBorder="1" applyAlignment="1">
      <alignment horizontal="center" vertical="center" wrapText="1"/>
    </xf>
    <xf numFmtId="164" fontId="11" fillId="2" borderId="32" xfId="12" applyNumberFormat="1" applyFont="1" applyFill="1" applyBorder="1" applyAlignment="1">
      <alignment horizontal="center" vertical="center" wrapText="1"/>
    </xf>
    <xf numFmtId="164" fontId="11" fillId="2" borderId="31" xfId="12" applyNumberFormat="1" applyFont="1" applyFill="1" applyBorder="1" applyAlignment="1">
      <alignment horizontal="center" vertical="center" wrapText="1"/>
    </xf>
    <xf numFmtId="0" fontId="11" fillId="2" borderId="32" xfId="12" applyFont="1" applyFill="1" applyBorder="1" applyAlignment="1">
      <alignment horizontal="center" vertical="center"/>
    </xf>
    <xf numFmtId="0" fontId="11" fillId="2" borderId="31" xfId="12" applyFont="1" applyFill="1" applyBorder="1" applyAlignment="1">
      <alignment horizontal="center" vertical="center"/>
    </xf>
    <xf numFmtId="0" fontId="11" fillId="2" borderId="32" xfId="0" applyFont="1" applyFill="1" applyBorder="1" applyAlignment="1">
      <alignment horizontal="left" vertical="center" wrapText="1"/>
    </xf>
    <xf numFmtId="0" fontId="11" fillId="2" borderId="31" xfId="0" applyFont="1" applyFill="1" applyBorder="1" applyAlignment="1">
      <alignment horizontal="left" vertical="center" wrapText="1"/>
    </xf>
    <xf numFmtId="0" fontId="11" fillId="2" borderId="32" xfId="12" applyFont="1" applyFill="1" applyBorder="1" applyAlignment="1">
      <alignment horizontal="center" vertical="center" wrapText="1"/>
    </xf>
    <xf numFmtId="0" fontId="11" fillId="2" borderId="31" xfId="12" applyFont="1" applyFill="1" applyBorder="1" applyAlignment="1">
      <alignment horizontal="center" vertical="center" wrapText="1"/>
    </xf>
    <xf numFmtId="4" fontId="28" fillId="0" borderId="1" xfId="0" applyNumberFormat="1" applyFont="1" applyFill="1" applyBorder="1" applyAlignment="1">
      <alignment horizontal="right" vertical="center"/>
    </xf>
    <xf numFmtId="3" fontId="29" fillId="5" borderId="1" xfId="0" applyNumberFormat="1" applyFont="1" applyFill="1" applyBorder="1" applyAlignment="1">
      <alignment horizontal="right" vertical="center" wrapText="1"/>
    </xf>
    <xf numFmtId="3" fontId="29" fillId="6" borderId="1" xfId="0" applyNumberFormat="1" applyFont="1" applyFill="1" applyBorder="1" applyAlignment="1">
      <alignment horizontal="right" vertical="center" wrapText="1"/>
    </xf>
    <xf numFmtId="4" fontId="29" fillId="6" borderId="11" xfId="0" applyNumberFormat="1" applyFont="1" applyFill="1" applyBorder="1" applyAlignment="1">
      <alignment horizontal="right" vertical="center"/>
    </xf>
  </cellXfs>
  <cellStyles count="88">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xfId="0" builtinId="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arasts 7 2" xfId="87" xr:uid="{00000000-0005-0000-0000-00004F000000}"/>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53D2FF"/>
      <color rgb="FFFFCCFF"/>
      <color rgb="FFFFFF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51"/>
  <sheetViews>
    <sheetView tabSelected="1" zoomScale="70" zoomScaleNormal="70" zoomScaleSheetLayoutView="70" workbookViewId="0">
      <selection activeCell="D28" sqref="D28"/>
    </sheetView>
  </sheetViews>
  <sheetFormatPr defaultColWidth="9.109375" defaultRowHeight="14.4"/>
  <cols>
    <col min="1" max="1" width="17" style="1" customWidth="1"/>
    <col min="2" max="2" width="40.6640625" style="1" customWidth="1"/>
    <col min="3" max="3" width="84.33203125" style="1" customWidth="1"/>
    <col min="4" max="4" width="31.109375" style="8" customWidth="1"/>
    <col min="5" max="5" width="19.88671875" style="1" customWidth="1"/>
    <col min="6" max="6" width="18.88671875" style="8" customWidth="1"/>
    <col min="7" max="7" width="15.109375" style="62" customWidth="1"/>
    <col min="8" max="16384" width="9.109375" style="1"/>
  </cols>
  <sheetData>
    <row r="1" spans="1:7" s="7" customFormat="1">
      <c r="B1" s="54"/>
      <c r="C1" s="55"/>
      <c r="D1" s="145" t="s">
        <v>156</v>
      </c>
      <c r="F1" s="54"/>
      <c r="G1" s="61"/>
    </row>
    <row r="2" spans="1:7" s="7" customFormat="1">
      <c r="B2" s="54"/>
      <c r="C2" s="56"/>
      <c r="D2" s="146" t="s">
        <v>34</v>
      </c>
      <c r="F2" s="54"/>
      <c r="G2" s="61"/>
    </row>
    <row r="3" spans="1:7" s="7" customFormat="1">
      <c r="B3" s="54"/>
      <c r="C3" s="56"/>
      <c r="D3" s="146" t="s">
        <v>35</v>
      </c>
      <c r="F3" s="54"/>
      <c r="G3" s="61"/>
    </row>
    <row r="4" spans="1:7" s="7" customFormat="1">
      <c r="B4" s="54"/>
      <c r="C4" s="56"/>
      <c r="D4" s="146" t="s">
        <v>63</v>
      </c>
      <c r="F4" s="54"/>
      <c r="G4" s="61"/>
    </row>
    <row r="5" spans="1:7" s="7" customFormat="1" ht="16.5" customHeight="1">
      <c r="B5" s="54"/>
      <c r="C5" s="57"/>
      <c r="D5" s="147" t="s">
        <v>36</v>
      </c>
      <c r="F5" s="54"/>
      <c r="G5" s="61"/>
    </row>
    <row r="6" spans="1:7" s="7" customFormat="1" ht="18.75" customHeight="1">
      <c r="D6" s="54"/>
      <c r="F6" s="54"/>
      <c r="G6" s="61"/>
    </row>
    <row r="7" spans="1:7" ht="42.75" customHeight="1">
      <c r="A7" s="362" t="s">
        <v>157</v>
      </c>
      <c r="B7" s="362"/>
      <c r="C7" s="362"/>
      <c r="D7" s="362"/>
      <c r="E7" s="42"/>
    </row>
    <row r="8" spans="1:7" ht="17.399999999999999">
      <c r="A8" s="40" t="s">
        <v>37</v>
      </c>
      <c r="B8" s="41"/>
      <c r="C8" s="41"/>
      <c r="D8" s="70"/>
      <c r="E8" s="42"/>
    </row>
    <row r="9" spans="1:7" ht="19.5" customHeight="1">
      <c r="A9" s="2"/>
      <c r="B9" s="2"/>
      <c r="C9" s="2"/>
      <c r="D9" s="2"/>
    </row>
    <row r="10" spans="1:7" ht="23.25" customHeight="1">
      <c r="A10" s="43" t="s">
        <v>0</v>
      </c>
      <c r="B10" s="43" t="s">
        <v>1</v>
      </c>
      <c r="C10" s="43" t="s">
        <v>2</v>
      </c>
      <c r="D10" s="44" t="s">
        <v>14</v>
      </c>
    </row>
    <row r="11" spans="1:7" ht="18.75" customHeight="1">
      <c r="A11" s="363" t="s">
        <v>38</v>
      </c>
      <c r="B11" s="364"/>
      <c r="C11" s="365"/>
      <c r="D11" s="421">
        <f>D12+D15</f>
        <v>155695</v>
      </c>
      <c r="E11" s="148"/>
      <c r="F11" s="103"/>
    </row>
    <row r="12" spans="1:7" s="7" customFormat="1" ht="27" customHeight="1">
      <c r="A12" s="3">
        <v>1000</v>
      </c>
      <c r="B12" s="4" t="s">
        <v>3</v>
      </c>
      <c r="C12" s="5" t="s">
        <v>15</v>
      </c>
      <c r="D12" s="9">
        <f>D18+D36</f>
        <v>61937</v>
      </c>
      <c r="F12" s="103"/>
      <c r="G12" s="61"/>
    </row>
    <row r="13" spans="1:7" s="7" customFormat="1" ht="30" customHeight="1">
      <c r="A13" s="59">
        <v>1100</v>
      </c>
      <c r="B13" s="11" t="s">
        <v>4</v>
      </c>
      <c r="C13" s="5" t="s">
        <v>15</v>
      </c>
      <c r="D13" s="129">
        <f>D37+D19</f>
        <v>50115.79</v>
      </c>
      <c r="F13" s="103"/>
      <c r="G13" s="61"/>
    </row>
    <row r="14" spans="1:7" s="7" customFormat="1" ht="30.75" customHeight="1">
      <c r="A14" s="59">
        <v>1210</v>
      </c>
      <c r="B14" s="12" t="s">
        <v>5</v>
      </c>
      <c r="C14" s="60" t="s">
        <v>15</v>
      </c>
      <c r="D14" s="129">
        <f>D39+D27</f>
        <v>11820.520000000002</v>
      </c>
      <c r="F14" s="103"/>
      <c r="G14" s="61"/>
    </row>
    <row r="15" spans="1:7" ht="26.25" customHeight="1">
      <c r="A15" s="3">
        <v>2000</v>
      </c>
      <c r="B15" s="4" t="s">
        <v>6</v>
      </c>
      <c r="C15" s="5" t="s">
        <v>15</v>
      </c>
      <c r="D15" s="6">
        <f>D28</f>
        <v>93758</v>
      </c>
      <c r="F15" s="103"/>
    </row>
    <row r="16" spans="1:7" ht="25.5" customHeight="1">
      <c r="D16" s="81"/>
    </row>
    <row r="17" spans="1:24" ht="19.5" customHeight="1">
      <c r="A17" s="367" t="s">
        <v>158</v>
      </c>
      <c r="B17" s="368"/>
      <c r="C17" s="369"/>
      <c r="D17" s="422">
        <f>D18+D28</f>
        <v>150932</v>
      </c>
    </row>
    <row r="18" spans="1:24" ht="21" customHeight="1">
      <c r="A18" s="149">
        <v>1000</v>
      </c>
      <c r="B18" s="149" t="s">
        <v>3</v>
      </c>
      <c r="C18" s="46" t="s">
        <v>15</v>
      </c>
      <c r="D18" s="85">
        <f>ROUNDUP(D19+D27,0)</f>
        <v>57174</v>
      </c>
    </row>
    <row r="19" spans="1:24" s="7" customFormat="1" ht="26.25" customHeight="1">
      <c r="A19" s="59">
        <v>1100</v>
      </c>
      <c r="B19" s="11" t="s">
        <v>4</v>
      </c>
      <c r="C19" s="3" t="s">
        <v>15</v>
      </c>
      <c r="D19" s="125">
        <f>SUM(D20:D26)</f>
        <v>46261.79</v>
      </c>
      <c r="F19" s="126"/>
      <c r="G19" s="61"/>
    </row>
    <row r="20" spans="1:24" s="7" customFormat="1" ht="27.6" hidden="1">
      <c r="A20" s="95">
        <v>1116</v>
      </c>
      <c r="B20" s="96" t="s">
        <v>9</v>
      </c>
      <c r="C20" s="96"/>
      <c r="D20" s="10"/>
      <c r="F20" s="54"/>
      <c r="G20" s="61"/>
    </row>
    <row r="21" spans="1:24" s="7" customFormat="1" ht="29.25" hidden="1" customHeight="1">
      <c r="A21" s="93">
        <v>1141</v>
      </c>
      <c r="B21" s="94"/>
      <c r="C21" s="96"/>
      <c r="D21" s="10"/>
      <c r="F21" s="54"/>
      <c r="G21" s="61"/>
    </row>
    <row r="22" spans="1:24" s="7" customFormat="1" ht="39.75" customHeight="1">
      <c r="A22" s="97">
        <v>1141</v>
      </c>
      <c r="B22" s="98" t="s">
        <v>12</v>
      </c>
      <c r="C22" s="144" t="s">
        <v>183</v>
      </c>
      <c r="D22" s="125">
        <f>'1.tabula'!G6</f>
        <v>15441.86</v>
      </c>
      <c r="E22" s="90"/>
      <c r="F22" s="54"/>
      <c r="G22" s="61"/>
    </row>
    <row r="23" spans="1:24" s="7" customFormat="1" ht="54" hidden="1" customHeight="1">
      <c r="A23" s="373">
        <v>1142</v>
      </c>
      <c r="B23" s="370" t="s">
        <v>51</v>
      </c>
      <c r="C23" s="144" t="s">
        <v>64</v>
      </c>
      <c r="D23" s="125">
        <f>' 2.tabula'!G6</f>
        <v>0</v>
      </c>
      <c r="E23" s="90"/>
      <c r="F23" s="54"/>
      <c r="G23" s="61"/>
    </row>
    <row r="24" spans="1:24" s="110" customFormat="1" ht="46.8" customHeight="1">
      <c r="A24" s="374"/>
      <c r="B24" s="371"/>
      <c r="C24" s="144" t="s">
        <v>185</v>
      </c>
      <c r="D24" s="125">
        <f>'3.tabula'!G6</f>
        <v>7880.8300000000008</v>
      </c>
      <c r="F24" s="112"/>
      <c r="G24" s="111"/>
    </row>
    <row r="25" spans="1:24" s="285" customFormat="1" ht="57.6" customHeight="1">
      <c r="A25" s="375"/>
      <c r="B25" s="372"/>
      <c r="C25" s="279" t="s">
        <v>184</v>
      </c>
      <c r="D25" s="308">
        <f>'2. tabula'!G6</f>
        <v>3670.9800000000005</v>
      </c>
      <c r="F25" s="286"/>
      <c r="G25" s="111"/>
    </row>
    <row r="26" spans="1:24" s="7" customFormat="1" ht="46.5" customHeight="1">
      <c r="A26" s="95">
        <v>1145</v>
      </c>
      <c r="B26" s="96" t="s">
        <v>13</v>
      </c>
      <c r="C26" s="12" t="s">
        <v>186</v>
      </c>
      <c r="D26" s="125">
        <f>'4.tabula'!H7</f>
        <v>19268.12</v>
      </c>
      <c r="F26" s="104"/>
      <c r="G26" s="99"/>
      <c r="H26" s="100"/>
      <c r="I26" s="100"/>
      <c r="J26" s="100"/>
      <c r="K26" s="100"/>
      <c r="L26" s="100"/>
      <c r="M26" s="100"/>
      <c r="N26" s="100"/>
      <c r="O26" s="100"/>
      <c r="P26" s="100"/>
      <c r="Q26" s="100"/>
      <c r="R26" s="100"/>
      <c r="S26" s="100"/>
      <c r="T26" s="100"/>
      <c r="U26" s="100"/>
      <c r="V26" s="100"/>
      <c r="W26" s="100"/>
    </row>
    <row r="27" spans="1:24" s="7" customFormat="1" ht="42.75" customHeight="1">
      <c r="A27" s="59">
        <v>1210</v>
      </c>
      <c r="B27" s="96" t="s">
        <v>5</v>
      </c>
      <c r="C27" s="144" t="s">
        <v>142</v>
      </c>
      <c r="D27" s="10">
        <f>'1.tabula'!H6+'2. tabula'!H6+'3.tabula'!H6+'4.tabula'!I7</f>
        <v>10911.450000000003</v>
      </c>
      <c r="E27" s="90"/>
      <c r="F27" s="127"/>
      <c r="G27" s="128"/>
      <c r="H27" s="128"/>
      <c r="I27" s="128"/>
      <c r="J27" s="128"/>
      <c r="K27" s="128"/>
      <c r="L27" s="128"/>
      <c r="M27" s="100"/>
      <c r="N27" s="100"/>
      <c r="O27" s="100"/>
      <c r="P27" s="100"/>
      <c r="Q27" s="100"/>
      <c r="R27" s="100"/>
      <c r="S27" s="100"/>
      <c r="T27" s="100"/>
      <c r="U27" s="100"/>
      <c r="V27" s="100"/>
      <c r="W27" s="100"/>
    </row>
    <row r="28" spans="1:24" ht="18.75" customHeight="1">
      <c r="A28" s="149">
        <v>2000</v>
      </c>
      <c r="B28" s="149" t="s">
        <v>6</v>
      </c>
      <c r="C28" s="48" t="s">
        <v>15</v>
      </c>
      <c r="D28" s="423">
        <f>ROUNDUP(SUM(D29:D33),0)</f>
        <v>93758</v>
      </c>
      <c r="F28" s="105"/>
      <c r="G28" s="102"/>
      <c r="H28" s="101"/>
      <c r="I28" s="101"/>
      <c r="J28" s="101"/>
      <c r="K28" s="101"/>
      <c r="L28" s="101"/>
      <c r="M28" s="101"/>
      <c r="N28" s="101"/>
      <c r="O28" s="101"/>
      <c r="P28" s="101"/>
      <c r="Q28" s="101"/>
      <c r="R28" s="101"/>
      <c r="S28" s="101"/>
      <c r="T28" s="101"/>
      <c r="U28" s="101"/>
      <c r="V28" s="101"/>
      <c r="W28" s="101"/>
    </row>
    <row r="29" spans="1:24" s="7" customFormat="1" ht="166.2" customHeight="1">
      <c r="A29" s="344">
        <v>2111</v>
      </c>
      <c r="B29" s="345" t="s">
        <v>187</v>
      </c>
      <c r="C29" s="358" t="s">
        <v>191</v>
      </c>
      <c r="D29" s="359">
        <f>'5.tabula'!G6</f>
        <v>1582.4</v>
      </c>
      <c r="E29" s="342"/>
      <c r="F29" s="342"/>
      <c r="G29" s="349"/>
      <c r="H29" s="353"/>
      <c r="I29" s="348"/>
      <c r="J29" s="348"/>
      <c r="K29" s="348"/>
      <c r="L29" s="348"/>
      <c r="M29" s="348"/>
      <c r="N29" s="348"/>
      <c r="O29" s="348"/>
      <c r="P29" s="348"/>
      <c r="Q29" s="348"/>
      <c r="R29" s="348"/>
      <c r="S29" s="348"/>
      <c r="T29" s="348"/>
      <c r="U29" s="348"/>
      <c r="V29" s="348"/>
      <c r="W29" s="348"/>
      <c r="X29" s="348"/>
    </row>
    <row r="30" spans="1:24" s="7" customFormat="1" ht="134.4" customHeight="1">
      <c r="A30" s="346">
        <v>2112</v>
      </c>
      <c r="B30" s="347" t="s">
        <v>10</v>
      </c>
      <c r="C30" s="341" t="s">
        <v>192</v>
      </c>
      <c r="D30" s="339">
        <v>5610</v>
      </c>
      <c r="E30" s="350"/>
      <c r="F30" s="342"/>
      <c r="G30" s="342"/>
      <c r="H30" s="354"/>
      <c r="I30" s="338"/>
      <c r="J30" s="338"/>
      <c r="K30" s="338"/>
      <c r="L30" s="338"/>
      <c r="M30" s="338"/>
      <c r="N30" s="338"/>
      <c r="O30" s="338"/>
      <c r="P30" s="338"/>
      <c r="Q30" s="338"/>
      <c r="R30" s="338"/>
      <c r="S30" s="338"/>
      <c r="T30" s="338"/>
      <c r="U30" s="338"/>
      <c r="V30" s="338"/>
      <c r="W30" s="338"/>
      <c r="X30" s="338"/>
    </row>
    <row r="31" spans="1:24" s="338" customFormat="1" ht="112.5" customHeight="1">
      <c r="A31" s="341">
        <v>2322</v>
      </c>
      <c r="B31" s="340" t="s">
        <v>8</v>
      </c>
      <c r="C31" s="341" t="s">
        <v>188</v>
      </c>
      <c r="D31" s="339">
        <f>'6. tabula'!F6</f>
        <v>8304.1</v>
      </c>
      <c r="E31" s="355"/>
      <c r="F31" s="356"/>
      <c r="G31" s="352"/>
      <c r="H31" s="357"/>
      <c r="J31" s="343"/>
    </row>
    <row r="32" spans="1:24" s="338" customFormat="1" ht="352.2" customHeight="1">
      <c r="A32" s="346">
        <v>2363</v>
      </c>
      <c r="B32" s="347" t="s">
        <v>11</v>
      </c>
      <c r="C32" s="341" t="s">
        <v>189</v>
      </c>
      <c r="D32" s="339">
        <f>(261*8)+(249*9)+(256*10)+(116*27)+(5*18)</f>
        <v>10111</v>
      </c>
      <c r="E32" s="342"/>
      <c r="F32" s="342"/>
      <c r="G32" s="342"/>
      <c r="H32" s="351"/>
    </row>
    <row r="33" spans="1:10" s="338" customFormat="1" ht="118.2" customHeight="1">
      <c r="A33" s="346">
        <v>2364</v>
      </c>
      <c r="B33" s="347" t="s">
        <v>190</v>
      </c>
      <c r="C33" s="360" t="s">
        <v>194</v>
      </c>
      <c r="D33" s="420">
        <f>ROUND((150*29.5)+(150*9.25)+(150*37.499)+(150*31.4965)+(150*346.59),2)</f>
        <v>68150.33</v>
      </c>
      <c r="E33" s="350"/>
      <c r="F33" s="350"/>
      <c r="G33" s="350"/>
      <c r="H33" s="351"/>
      <c r="I33" s="361"/>
      <c r="J33" s="361"/>
    </row>
    <row r="35" spans="1:10" ht="24" customHeight="1">
      <c r="A35" s="366" t="s">
        <v>39</v>
      </c>
      <c r="B35" s="366"/>
      <c r="C35" s="366"/>
      <c r="D35" s="45">
        <f>D36</f>
        <v>4763</v>
      </c>
    </row>
    <row r="36" spans="1:10" ht="20.25" customHeight="1">
      <c r="A36" s="47">
        <v>1000</v>
      </c>
      <c r="B36" s="49" t="s">
        <v>3</v>
      </c>
      <c r="C36" s="50" t="s">
        <v>15</v>
      </c>
      <c r="D36" s="150">
        <f>ROUND(D37+D39,0)</f>
        <v>4763</v>
      </c>
    </row>
    <row r="37" spans="1:10" s="7" customFormat="1" ht="23.25" customHeight="1">
      <c r="A37" s="59">
        <v>1100</v>
      </c>
      <c r="B37" s="11" t="s">
        <v>4</v>
      </c>
      <c r="C37" s="5" t="s">
        <v>15</v>
      </c>
      <c r="D37" s="129">
        <f>ROUND(D38,0)</f>
        <v>3854</v>
      </c>
      <c r="F37" s="54"/>
      <c r="G37" s="61"/>
    </row>
    <row r="38" spans="1:10" s="7" customFormat="1" ht="38.25" customHeight="1">
      <c r="A38" s="11">
        <v>1116</v>
      </c>
      <c r="B38" s="12" t="s">
        <v>9</v>
      </c>
      <c r="C38" s="12" t="s">
        <v>193</v>
      </c>
      <c r="D38" s="10">
        <f>ROUND((D19)*8.33%,2)</f>
        <v>3853.61</v>
      </c>
      <c r="F38" s="106"/>
      <c r="G38" s="61"/>
    </row>
    <row r="39" spans="1:10" s="7" customFormat="1" ht="34.5" customHeight="1">
      <c r="A39" s="59">
        <v>1210</v>
      </c>
      <c r="B39" s="12" t="s">
        <v>5</v>
      </c>
      <c r="C39" s="12" t="s">
        <v>7</v>
      </c>
      <c r="D39" s="125">
        <f>ROUND(D38*0.2359,2)</f>
        <v>909.07</v>
      </c>
      <c r="F39" s="106"/>
      <c r="G39" s="61"/>
    </row>
    <row r="40" spans="1:10">
      <c r="G40" s="83"/>
      <c r="H40" s="83"/>
    </row>
    <row r="41" spans="1:10">
      <c r="G41" s="83"/>
      <c r="H41" s="83"/>
    </row>
    <row r="42" spans="1:10">
      <c r="G42" s="83"/>
      <c r="H42" s="83"/>
    </row>
    <row r="43" spans="1:10">
      <c r="G43" s="83"/>
      <c r="H43" s="83"/>
    </row>
    <row r="44" spans="1:10">
      <c r="G44" s="83"/>
      <c r="H44" s="83"/>
    </row>
    <row r="45" spans="1:10">
      <c r="G45" s="38"/>
      <c r="H45" s="39"/>
    </row>
    <row r="46" spans="1:10">
      <c r="G46" s="88"/>
      <c r="H46" s="84"/>
    </row>
    <row r="47" spans="1:10">
      <c r="G47" s="38"/>
      <c r="H47" s="39"/>
    </row>
    <row r="48" spans="1:10">
      <c r="G48" s="38"/>
      <c r="H48" s="39"/>
    </row>
    <row r="49" spans="7:8">
      <c r="G49" s="89"/>
      <c r="H49" s="39"/>
    </row>
    <row r="50" spans="7:8">
      <c r="G50" s="38"/>
      <c r="H50" s="39"/>
    </row>
    <row r="51" spans="7:8">
      <c r="G51" s="38"/>
      <c r="H51" s="39"/>
    </row>
  </sheetData>
  <mergeCells count="6">
    <mergeCell ref="A7:D7"/>
    <mergeCell ref="A11:C11"/>
    <mergeCell ref="A35:C35"/>
    <mergeCell ref="A17:C17"/>
    <mergeCell ref="B23:B25"/>
    <mergeCell ref="A23:A25"/>
  </mergeCells>
  <printOptions horizontalCentered="1" verticalCentered="1"/>
  <pageMargins left="0.39370078740157483" right="0.39370078740157483" top="0.39370078740157483" bottom="0.39370078740157483" header="0.39370078740157483" footer="0.39370078740157483"/>
  <pageSetup paperSize="9" scale="55"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238"/>
  <sheetViews>
    <sheetView zoomScaleNormal="100" zoomScaleSheetLayoutView="85" workbookViewId="0">
      <selection activeCell="B125" sqref="B125"/>
    </sheetView>
  </sheetViews>
  <sheetFormatPr defaultColWidth="9.109375" defaultRowHeight="13.2"/>
  <cols>
    <col min="1" max="1" width="7.109375" style="13" customWidth="1"/>
    <col min="2" max="2" width="84.44140625" style="14" customWidth="1"/>
    <col min="3" max="3" width="27.5546875" style="15" customWidth="1"/>
    <col min="4" max="4" width="12.5546875" style="13" customWidth="1"/>
    <col min="5" max="5" width="11.88671875" style="13" customWidth="1"/>
    <col min="6" max="6" width="12.5546875" style="13" customWidth="1"/>
    <col min="7" max="7" width="12.5546875" style="16" customWidth="1"/>
    <col min="8" max="8" width="14.33203125" style="13" customWidth="1"/>
    <col min="9" max="9" width="12.5546875" style="13" customWidth="1"/>
    <col min="10" max="16384" width="9.109375" style="17"/>
  </cols>
  <sheetData>
    <row r="1" spans="1:13" ht="13.8">
      <c r="I1" s="52" t="s">
        <v>46</v>
      </c>
    </row>
    <row r="2" spans="1:13" s="21" customFormat="1" ht="17.399999999999999">
      <c r="A2" s="53" t="s">
        <v>40</v>
      </c>
      <c r="B2" s="19"/>
      <c r="C2" s="20"/>
      <c r="D2" s="18"/>
      <c r="E2" s="18"/>
      <c r="F2" s="23"/>
      <c r="G2" s="23"/>
      <c r="H2" s="23"/>
      <c r="I2" s="23"/>
    </row>
    <row r="3" spans="1:13" s="21" customFormat="1" ht="36.75" customHeight="1">
      <c r="A3" s="376" t="s">
        <v>162</v>
      </c>
      <c r="B3" s="376"/>
      <c r="C3" s="376"/>
      <c r="D3" s="376"/>
      <c r="E3" s="376"/>
      <c r="F3" s="376"/>
      <c r="G3" s="376"/>
      <c r="H3" s="376"/>
      <c r="I3" s="376"/>
    </row>
    <row r="4" spans="1:13" s="21" customFormat="1" ht="15.6">
      <c r="A4" s="58"/>
      <c r="B4" s="58"/>
      <c r="C4" s="58"/>
      <c r="D4" s="58"/>
      <c r="E4" s="24">
        <v>166.92</v>
      </c>
      <c r="F4" s="25"/>
      <c r="G4" s="25"/>
      <c r="H4" s="25"/>
      <c r="I4" s="25"/>
    </row>
    <row r="5" spans="1:13" s="13" customFormat="1" ht="57" customHeight="1">
      <c r="A5" s="26" t="s">
        <v>16</v>
      </c>
      <c r="B5" s="27" t="s">
        <v>17</v>
      </c>
      <c r="C5" s="27" t="s">
        <v>18</v>
      </c>
      <c r="D5" s="27" t="s">
        <v>19</v>
      </c>
      <c r="E5" s="27" t="s">
        <v>20</v>
      </c>
      <c r="F5" s="28" t="s">
        <v>21</v>
      </c>
      <c r="G5" s="29" t="s">
        <v>22</v>
      </c>
      <c r="H5" s="30" t="s">
        <v>23</v>
      </c>
      <c r="I5" s="31" t="s">
        <v>3</v>
      </c>
    </row>
    <row r="6" spans="1:13" s="22" customFormat="1" ht="21.75" customHeight="1">
      <c r="A6" s="377" t="s">
        <v>24</v>
      </c>
      <c r="B6" s="377"/>
      <c r="C6" s="377"/>
      <c r="D6" s="377"/>
      <c r="E6" s="377"/>
      <c r="F6" s="51">
        <f>SUM(F7:F236)</f>
        <v>3346</v>
      </c>
      <c r="G6" s="51">
        <f>SUM(G7:G236)</f>
        <v>15441.86</v>
      </c>
      <c r="H6" s="51">
        <f>SUM(H7:H236)</f>
        <v>3642.7699999999973</v>
      </c>
      <c r="I6" s="51">
        <f>SUM(I7:I236)</f>
        <v>19084.629999999997</v>
      </c>
      <c r="M6" s="120"/>
    </row>
    <row r="7" spans="1:13" s="21" customFormat="1" ht="13.2" customHeight="1">
      <c r="A7" s="158">
        <v>1</v>
      </c>
      <c r="B7" s="195" t="s">
        <v>71</v>
      </c>
      <c r="C7" s="195" t="s">
        <v>72</v>
      </c>
      <c r="D7" s="162">
        <v>2305</v>
      </c>
      <c r="E7" s="226">
        <v>13.808999999999999</v>
      </c>
      <c r="F7" s="163">
        <v>6</v>
      </c>
      <c r="G7" s="163">
        <v>41.43</v>
      </c>
      <c r="H7" s="32">
        <f>ROUND(G7*0.2359,2)</f>
        <v>9.77</v>
      </c>
      <c r="I7" s="33">
        <f t="shared" ref="I7:I70" si="0">G7+H7</f>
        <v>51.2</v>
      </c>
      <c r="J7" s="87"/>
    </row>
    <row r="8" spans="1:13">
      <c r="A8" s="161">
        <v>2</v>
      </c>
      <c r="B8" s="195" t="s">
        <v>87</v>
      </c>
      <c r="C8" s="195" t="s">
        <v>76</v>
      </c>
      <c r="D8" s="162">
        <v>1553</v>
      </c>
      <c r="E8" s="226">
        <v>9.3040000000000003</v>
      </c>
      <c r="F8" s="163">
        <v>16</v>
      </c>
      <c r="G8" s="163">
        <v>74.430000000000007</v>
      </c>
      <c r="H8" s="159">
        <f t="shared" ref="H8:H71" si="1">ROUND(G8*0.2359,2)</f>
        <v>17.559999999999999</v>
      </c>
      <c r="I8" s="160">
        <f t="shared" si="0"/>
        <v>91.990000000000009</v>
      </c>
      <c r="J8" s="87"/>
      <c r="K8" s="21"/>
    </row>
    <row r="9" spans="1:13">
      <c r="A9" s="161">
        <v>3</v>
      </c>
      <c r="B9" s="195" t="s">
        <v>73</v>
      </c>
      <c r="C9" s="195" t="s">
        <v>74</v>
      </c>
      <c r="D9" s="162">
        <v>1495</v>
      </c>
      <c r="E9" s="226">
        <v>8.9559999999999995</v>
      </c>
      <c r="F9" s="163">
        <v>14</v>
      </c>
      <c r="G9" s="163">
        <v>62.69</v>
      </c>
      <c r="H9" s="159">
        <f t="shared" si="1"/>
        <v>14.79</v>
      </c>
      <c r="I9" s="160">
        <f t="shared" si="0"/>
        <v>77.47999999999999</v>
      </c>
      <c r="J9" s="87"/>
      <c r="K9" s="21"/>
    </row>
    <row r="10" spans="1:13">
      <c r="A10" s="161">
        <v>4</v>
      </c>
      <c r="B10" s="195" t="s">
        <v>75</v>
      </c>
      <c r="C10" s="195" t="s">
        <v>76</v>
      </c>
      <c r="D10" s="162">
        <v>1425</v>
      </c>
      <c r="E10" s="226">
        <v>8.5370000000000008</v>
      </c>
      <c r="F10" s="163">
        <v>6</v>
      </c>
      <c r="G10" s="163">
        <v>25.61</v>
      </c>
      <c r="H10" s="159">
        <f t="shared" si="1"/>
        <v>6.04</v>
      </c>
      <c r="I10" s="160">
        <f t="shared" si="0"/>
        <v>31.65</v>
      </c>
      <c r="J10" s="87"/>
      <c r="K10" s="21"/>
    </row>
    <row r="11" spans="1:13" ht="14.25" customHeight="1">
      <c r="A11" s="161">
        <v>5</v>
      </c>
      <c r="B11" s="195" t="s">
        <v>75</v>
      </c>
      <c r="C11" s="195" t="s">
        <v>77</v>
      </c>
      <c r="D11" s="162">
        <v>1242</v>
      </c>
      <c r="E11" s="226">
        <v>7.4409999999999998</v>
      </c>
      <c r="F11" s="163">
        <v>8</v>
      </c>
      <c r="G11" s="163">
        <v>29.76</v>
      </c>
      <c r="H11" s="159">
        <f t="shared" si="1"/>
        <v>7.02</v>
      </c>
      <c r="I11" s="160">
        <f t="shared" si="0"/>
        <v>36.78</v>
      </c>
      <c r="J11" s="87"/>
      <c r="K11" s="21"/>
    </row>
    <row r="12" spans="1:13">
      <c r="A12" s="161">
        <v>6</v>
      </c>
      <c r="B12" s="195" t="s">
        <v>80</v>
      </c>
      <c r="C12" s="195" t="s">
        <v>74</v>
      </c>
      <c r="D12" s="162">
        <v>1523</v>
      </c>
      <c r="E12" s="226">
        <v>9.1240000000000006</v>
      </c>
      <c r="F12" s="163">
        <v>8</v>
      </c>
      <c r="G12" s="163">
        <v>36.5</v>
      </c>
      <c r="H12" s="159">
        <f>ROUND(G12*0.2359,2)-0.01</f>
        <v>8.6</v>
      </c>
      <c r="I12" s="160">
        <f t="shared" si="0"/>
        <v>45.1</v>
      </c>
      <c r="J12" s="87"/>
      <c r="K12" s="21"/>
    </row>
    <row r="13" spans="1:13">
      <c r="A13" s="161">
        <v>7</v>
      </c>
      <c r="B13" s="195" t="s">
        <v>82</v>
      </c>
      <c r="C13" s="195" t="s">
        <v>76</v>
      </c>
      <c r="D13" s="162">
        <v>1297</v>
      </c>
      <c r="E13" s="226">
        <v>7.77</v>
      </c>
      <c r="F13" s="163">
        <v>24</v>
      </c>
      <c r="G13" s="163">
        <v>93.24</v>
      </c>
      <c r="H13" s="159">
        <f t="shared" si="1"/>
        <v>22</v>
      </c>
      <c r="I13" s="160">
        <f t="shared" si="0"/>
        <v>115.24</v>
      </c>
      <c r="J13" s="87"/>
      <c r="K13" s="21"/>
    </row>
    <row r="14" spans="1:13" ht="13.2" customHeight="1">
      <c r="A14" s="161">
        <v>8</v>
      </c>
      <c r="B14" s="195" t="s">
        <v>83</v>
      </c>
      <c r="C14" s="195" t="s">
        <v>74</v>
      </c>
      <c r="D14" s="162">
        <v>1495</v>
      </c>
      <c r="E14" s="226">
        <v>8.9559999999999995</v>
      </c>
      <c r="F14" s="163">
        <v>8</v>
      </c>
      <c r="G14" s="163">
        <v>35.82</v>
      </c>
      <c r="H14" s="159">
        <f t="shared" si="1"/>
        <v>8.4499999999999993</v>
      </c>
      <c r="I14" s="160">
        <f t="shared" si="0"/>
        <v>44.269999999999996</v>
      </c>
      <c r="J14" s="87"/>
      <c r="K14" s="21"/>
    </row>
    <row r="15" spans="1:13">
      <c r="A15" s="161">
        <v>9</v>
      </c>
      <c r="B15" s="195" t="s">
        <v>84</v>
      </c>
      <c r="C15" s="195" t="s">
        <v>85</v>
      </c>
      <c r="D15" s="162">
        <v>1680</v>
      </c>
      <c r="E15" s="226">
        <v>10.065</v>
      </c>
      <c r="F15" s="163">
        <v>8</v>
      </c>
      <c r="G15" s="163">
        <v>40.26</v>
      </c>
      <c r="H15" s="159">
        <f t="shared" si="1"/>
        <v>9.5</v>
      </c>
      <c r="I15" s="160">
        <f t="shared" si="0"/>
        <v>49.76</v>
      </c>
      <c r="J15" s="87"/>
      <c r="K15" s="21"/>
    </row>
    <row r="16" spans="1:13" s="21" customFormat="1" ht="15" customHeight="1">
      <c r="A16" s="161">
        <v>10</v>
      </c>
      <c r="B16" s="196" t="s">
        <v>86</v>
      </c>
      <c r="C16" s="196" t="s">
        <v>77</v>
      </c>
      <c r="D16" s="164">
        <v>1242</v>
      </c>
      <c r="E16" s="226">
        <v>7.4409999999999998</v>
      </c>
      <c r="F16" s="165">
        <v>24</v>
      </c>
      <c r="G16" s="165">
        <v>89.29</v>
      </c>
      <c r="H16" s="159">
        <f t="shared" si="1"/>
        <v>21.06</v>
      </c>
      <c r="I16" s="160">
        <f t="shared" si="0"/>
        <v>110.35000000000001</v>
      </c>
      <c r="J16" s="87"/>
    </row>
    <row r="17" spans="1:10" s="21" customFormat="1">
      <c r="A17" s="161">
        <v>11</v>
      </c>
      <c r="B17" s="196" t="s">
        <v>87</v>
      </c>
      <c r="C17" s="196" t="s">
        <v>85</v>
      </c>
      <c r="D17" s="164">
        <v>2040</v>
      </c>
      <c r="E17" s="226">
        <v>12.221</v>
      </c>
      <c r="F17" s="165">
        <v>16</v>
      </c>
      <c r="G17" s="165">
        <v>97.77</v>
      </c>
      <c r="H17" s="159">
        <f t="shared" si="1"/>
        <v>23.06</v>
      </c>
      <c r="I17" s="160">
        <f t="shared" si="0"/>
        <v>120.83</v>
      </c>
      <c r="J17" s="87"/>
    </row>
    <row r="18" spans="1:10" s="21" customFormat="1" ht="13.2" customHeight="1">
      <c r="A18" s="161">
        <v>12</v>
      </c>
      <c r="B18" s="196" t="s">
        <v>88</v>
      </c>
      <c r="C18" s="196" t="s">
        <v>85</v>
      </c>
      <c r="D18" s="164">
        <v>1821</v>
      </c>
      <c r="E18" s="226">
        <v>10.909000000000001</v>
      </c>
      <c r="F18" s="165">
        <v>8</v>
      </c>
      <c r="G18" s="165">
        <v>43.64</v>
      </c>
      <c r="H18" s="159">
        <f t="shared" si="1"/>
        <v>10.29</v>
      </c>
      <c r="I18" s="160">
        <f t="shared" si="0"/>
        <v>53.93</v>
      </c>
      <c r="J18" s="87"/>
    </row>
    <row r="19" spans="1:10" s="21" customFormat="1" ht="13.2" customHeight="1">
      <c r="A19" s="161">
        <v>13</v>
      </c>
      <c r="B19" s="196" t="s">
        <v>84</v>
      </c>
      <c r="C19" s="196" t="s">
        <v>76</v>
      </c>
      <c r="D19" s="164">
        <v>1445</v>
      </c>
      <c r="E19" s="226">
        <v>8.657</v>
      </c>
      <c r="F19" s="165">
        <v>8</v>
      </c>
      <c r="G19" s="165">
        <v>34.630000000000003</v>
      </c>
      <c r="H19" s="159">
        <f t="shared" si="1"/>
        <v>8.17</v>
      </c>
      <c r="I19" s="160">
        <f t="shared" si="0"/>
        <v>42.800000000000004</v>
      </c>
      <c r="J19" s="87"/>
    </row>
    <row r="20" spans="1:10" s="21" customFormat="1" ht="13.2" customHeight="1">
      <c r="A20" s="161">
        <v>14</v>
      </c>
      <c r="B20" s="196" t="s">
        <v>89</v>
      </c>
      <c r="C20" s="196" t="s">
        <v>74</v>
      </c>
      <c r="D20" s="164">
        <v>1523</v>
      </c>
      <c r="E20" s="226">
        <v>9.1240000000000006</v>
      </c>
      <c r="F20" s="165">
        <v>24</v>
      </c>
      <c r="G20" s="165">
        <v>109.49</v>
      </c>
      <c r="H20" s="159">
        <f t="shared" si="1"/>
        <v>25.83</v>
      </c>
      <c r="I20" s="160">
        <f t="shared" si="0"/>
        <v>135.32</v>
      </c>
      <c r="J20" s="87"/>
    </row>
    <row r="21" spans="1:10" s="21" customFormat="1" ht="13.2" customHeight="1">
      <c r="A21" s="161">
        <v>15</v>
      </c>
      <c r="B21" s="196" t="s">
        <v>116</v>
      </c>
      <c r="C21" s="196" t="s">
        <v>85</v>
      </c>
      <c r="D21" s="164">
        <v>1875</v>
      </c>
      <c r="E21" s="226">
        <v>11.233000000000001</v>
      </c>
      <c r="F21" s="165">
        <v>8</v>
      </c>
      <c r="G21" s="165">
        <v>44.93</v>
      </c>
      <c r="H21" s="159">
        <f t="shared" si="1"/>
        <v>10.6</v>
      </c>
      <c r="I21" s="160">
        <f t="shared" si="0"/>
        <v>55.53</v>
      </c>
      <c r="J21" s="87"/>
    </row>
    <row r="22" spans="1:10" s="21" customFormat="1" ht="13.2" customHeight="1">
      <c r="A22" s="161">
        <v>16</v>
      </c>
      <c r="B22" s="196" t="s">
        <v>97</v>
      </c>
      <c r="C22" s="196" t="s">
        <v>85</v>
      </c>
      <c r="D22" s="164">
        <v>1640</v>
      </c>
      <c r="E22" s="226">
        <v>9.8249999999999993</v>
      </c>
      <c r="F22" s="165">
        <v>8</v>
      </c>
      <c r="G22" s="165">
        <v>39.299999999999997</v>
      </c>
      <c r="H22" s="159">
        <f t="shared" si="1"/>
        <v>9.27</v>
      </c>
      <c r="I22" s="160">
        <f t="shared" si="0"/>
        <v>48.569999999999993</v>
      </c>
      <c r="J22" s="87"/>
    </row>
    <row r="23" spans="1:10" s="21" customFormat="1" ht="13.2" customHeight="1">
      <c r="A23" s="161">
        <v>17</v>
      </c>
      <c r="B23" s="196" t="s">
        <v>129</v>
      </c>
      <c r="C23" s="196" t="s">
        <v>76</v>
      </c>
      <c r="D23" s="164">
        <v>1851</v>
      </c>
      <c r="E23" s="226">
        <v>11.089</v>
      </c>
      <c r="F23" s="165">
        <v>8</v>
      </c>
      <c r="G23" s="165">
        <v>44.36</v>
      </c>
      <c r="H23" s="159">
        <f>ROUND(G23*0.2359,2)-0.01</f>
        <v>10.450000000000001</v>
      </c>
      <c r="I23" s="160">
        <f t="shared" si="0"/>
        <v>54.81</v>
      </c>
      <c r="J23" s="87"/>
    </row>
    <row r="24" spans="1:10" s="21" customFormat="1" ht="13.2" customHeight="1">
      <c r="A24" s="161">
        <v>18</v>
      </c>
      <c r="B24" s="196" t="s">
        <v>90</v>
      </c>
      <c r="C24" s="196" t="s">
        <v>76</v>
      </c>
      <c r="D24" s="164">
        <v>1472</v>
      </c>
      <c r="E24" s="226">
        <v>8.8190000000000008</v>
      </c>
      <c r="F24" s="165">
        <v>8</v>
      </c>
      <c r="G24" s="165">
        <v>35.28</v>
      </c>
      <c r="H24" s="159">
        <f t="shared" si="1"/>
        <v>8.32</v>
      </c>
      <c r="I24" s="160">
        <f t="shared" si="0"/>
        <v>43.6</v>
      </c>
      <c r="J24" s="87"/>
    </row>
    <row r="25" spans="1:10" s="21" customFormat="1">
      <c r="A25" s="161">
        <v>19</v>
      </c>
      <c r="B25" s="196" t="s">
        <v>82</v>
      </c>
      <c r="C25" s="196" t="s">
        <v>74</v>
      </c>
      <c r="D25" s="164">
        <v>1340</v>
      </c>
      <c r="E25" s="226">
        <v>8.0280000000000005</v>
      </c>
      <c r="F25" s="165">
        <v>24</v>
      </c>
      <c r="G25" s="165">
        <v>96.34</v>
      </c>
      <c r="H25" s="159">
        <f t="shared" si="1"/>
        <v>22.73</v>
      </c>
      <c r="I25" s="160">
        <f t="shared" si="0"/>
        <v>119.07000000000001</v>
      </c>
      <c r="J25" s="87"/>
    </row>
    <row r="26" spans="1:10" s="21" customFormat="1">
      <c r="A26" s="161">
        <v>20</v>
      </c>
      <c r="B26" s="196" t="s">
        <v>79</v>
      </c>
      <c r="C26" s="196" t="s">
        <v>76</v>
      </c>
      <c r="D26" s="164">
        <v>1445</v>
      </c>
      <c r="E26" s="226">
        <v>8.657</v>
      </c>
      <c r="F26" s="165">
        <v>8</v>
      </c>
      <c r="G26" s="165">
        <v>34.630000000000003</v>
      </c>
      <c r="H26" s="159">
        <f t="shared" si="1"/>
        <v>8.17</v>
      </c>
      <c r="I26" s="160">
        <f t="shared" si="0"/>
        <v>42.800000000000004</v>
      </c>
      <c r="J26" s="87"/>
    </row>
    <row r="27" spans="1:10" s="21" customFormat="1">
      <c r="A27" s="161">
        <v>21</v>
      </c>
      <c r="B27" s="196" t="s">
        <v>159</v>
      </c>
      <c r="C27" s="196" t="s">
        <v>77</v>
      </c>
      <c r="D27" s="164">
        <v>1700</v>
      </c>
      <c r="E27" s="226">
        <v>10.185</v>
      </c>
      <c r="F27" s="165">
        <v>16</v>
      </c>
      <c r="G27" s="165">
        <v>81.48</v>
      </c>
      <c r="H27" s="159">
        <f t="shared" si="1"/>
        <v>19.22</v>
      </c>
      <c r="I27" s="160">
        <f t="shared" si="0"/>
        <v>100.7</v>
      </c>
      <c r="J27" s="87"/>
    </row>
    <row r="28" spans="1:10" s="21" customFormat="1" ht="15" customHeight="1">
      <c r="A28" s="161">
        <v>22</v>
      </c>
      <c r="B28" s="196" t="s">
        <v>91</v>
      </c>
      <c r="C28" s="196" t="s">
        <v>76</v>
      </c>
      <c r="D28" s="164">
        <v>1581</v>
      </c>
      <c r="E28" s="226">
        <v>9.4719999999999995</v>
      </c>
      <c r="F28" s="165">
        <v>8</v>
      </c>
      <c r="G28" s="165">
        <v>37.89</v>
      </c>
      <c r="H28" s="159">
        <f t="shared" si="1"/>
        <v>8.94</v>
      </c>
      <c r="I28" s="160">
        <f t="shared" si="0"/>
        <v>46.83</v>
      </c>
      <c r="J28" s="87"/>
    </row>
    <row r="29" spans="1:10" s="21" customFormat="1" ht="15" customHeight="1">
      <c r="A29" s="161">
        <v>23</v>
      </c>
      <c r="B29" s="196" t="s">
        <v>92</v>
      </c>
      <c r="C29" s="196" t="s">
        <v>85</v>
      </c>
      <c r="D29" s="164">
        <v>1692</v>
      </c>
      <c r="E29" s="226">
        <v>10.137</v>
      </c>
      <c r="F29" s="165">
        <v>24</v>
      </c>
      <c r="G29" s="165">
        <v>121.64</v>
      </c>
      <c r="H29" s="159">
        <f>ROUND(G29*0.2359,2)-0.01</f>
        <v>28.68</v>
      </c>
      <c r="I29" s="160">
        <f t="shared" si="0"/>
        <v>150.32</v>
      </c>
      <c r="J29" s="87"/>
    </row>
    <row r="30" spans="1:10" s="21" customFormat="1">
      <c r="A30" s="161">
        <v>24</v>
      </c>
      <c r="B30" s="196" t="s">
        <v>82</v>
      </c>
      <c r="C30" s="196" t="s">
        <v>76</v>
      </c>
      <c r="D30" s="164">
        <v>1277</v>
      </c>
      <c r="E30" s="226">
        <v>7.65</v>
      </c>
      <c r="F30" s="165">
        <v>32</v>
      </c>
      <c r="G30" s="165">
        <v>122.4</v>
      </c>
      <c r="H30" s="159">
        <f t="shared" si="1"/>
        <v>28.87</v>
      </c>
      <c r="I30" s="160">
        <f t="shared" si="0"/>
        <v>151.27000000000001</v>
      </c>
      <c r="J30" s="87"/>
    </row>
    <row r="31" spans="1:10" s="21" customFormat="1">
      <c r="A31" s="161">
        <v>25</v>
      </c>
      <c r="B31" s="196" t="s">
        <v>113</v>
      </c>
      <c r="C31" s="196" t="s">
        <v>77</v>
      </c>
      <c r="D31" s="164">
        <v>1242</v>
      </c>
      <c r="E31" s="226">
        <v>7.4409999999999998</v>
      </c>
      <c r="F31" s="165">
        <v>16</v>
      </c>
      <c r="G31" s="165">
        <v>59.53</v>
      </c>
      <c r="H31" s="159">
        <f t="shared" si="1"/>
        <v>14.04</v>
      </c>
      <c r="I31" s="160">
        <f t="shared" si="0"/>
        <v>73.569999999999993</v>
      </c>
      <c r="J31" s="87"/>
    </row>
    <row r="32" spans="1:10" s="21" customFormat="1">
      <c r="A32" s="161">
        <v>26</v>
      </c>
      <c r="B32" s="196" t="s">
        <v>96</v>
      </c>
      <c r="C32" s="196" t="s">
        <v>74</v>
      </c>
      <c r="D32" s="164">
        <v>1579</v>
      </c>
      <c r="E32" s="226">
        <v>9.4600000000000009</v>
      </c>
      <c r="F32" s="165">
        <v>8</v>
      </c>
      <c r="G32" s="165">
        <v>37.840000000000003</v>
      </c>
      <c r="H32" s="159">
        <f t="shared" si="1"/>
        <v>8.93</v>
      </c>
      <c r="I32" s="160">
        <f t="shared" si="0"/>
        <v>46.77</v>
      </c>
      <c r="J32" s="87"/>
    </row>
    <row r="33" spans="1:10" s="21" customFormat="1" ht="13.2" customHeight="1">
      <c r="A33" s="161">
        <v>27</v>
      </c>
      <c r="B33" s="196" t="s">
        <v>141</v>
      </c>
      <c r="C33" s="196" t="s">
        <v>123</v>
      </c>
      <c r="D33" s="164">
        <v>1994</v>
      </c>
      <c r="E33" s="226">
        <v>11.946</v>
      </c>
      <c r="F33" s="165">
        <v>56</v>
      </c>
      <c r="G33" s="165">
        <v>334.49</v>
      </c>
      <c r="H33" s="159">
        <f t="shared" si="1"/>
        <v>78.91</v>
      </c>
      <c r="I33" s="160">
        <f t="shared" si="0"/>
        <v>413.4</v>
      </c>
      <c r="J33" s="87"/>
    </row>
    <row r="34" spans="1:10" s="21" customFormat="1">
      <c r="A34" s="161">
        <v>28</v>
      </c>
      <c r="B34" s="196" t="s">
        <v>140</v>
      </c>
      <c r="C34" s="196" t="s">
        <v>76</v>
      </c>
      <c r="D34" s="164">
        <v>1445</v>
      </c>
      <c r="E34" s="226">
        <v>8.657</v>
      </c>
      <c r="F34" s="165">
        <v>8</v>
      </c>
      <c r="G34" s="165">
        <v>34.630000000000003</v>
      </c>
      <c r="H34" s="159">
        <f t="shared" si="1"/>
        <v>8.17</v>
      </c>
      <c r="I34" s="160">
        <f t="shared" si="0"/>
        <v>42.800000000000004</v>
      </c>
      <c r="J34" s="87"/>
    </row>
    <row r="35" spans="1:10" s="21" customFormat="1">
      <c r="A35" s="161">
        <v>29</v>
      </c>
      <c r="B35" s="196" t="s">
        <v>112</v>
      </c>
      <c r="C35" s="196" t="s">
        <v>74</v>
      </c>
      <c r="D35" s="164">
        <v>1652</v>
      </c>
      <c r="E35" s="226">
        <v>9.8970000000000002</v>
      </c>
      <c r="F35" s="165">
        <v>8</v>
      </c>
      <c r="G35" s="165">
        <v>39.590000000000003</v>
      </c>
      <c r="H35" s="159">
        <f t="shared" si="1"/>
        <v>9.34</v>
      </c>
      <c r="I35" s="160">
        <f t="shared" si="0"/>
        <v>48.930000000000007</v>
      </c>
      <c r="J35" s="87"/>
    </row>
    <row r="36" spans="1:10" s="21" customFormat="1">
      <c r="A36" s="161">
        <v>30</v>
      </c>
      <c r="B36" s="196" t="s">
        <v>100</v>
      </c>
      <c r="C36" s="196" t="s">
        <v>74</v>
      </c>
      <c r="D36" s="164">
        <v>1523</v>
      </c>
      <c r="E36" s="226">
        <v>9.1240000000000006</v>
      </c>
      <c r="F36" s="165">
        <v>8</v>
      </c>
      <c r="G36" s="165">
        <v>36.5</v>
      </c>
      <c r="H36" s="159">
        <f t="shared" si="1"/>
        <v>8.61</v>
      </c>
      <c r="I36" s="160">
        <f t="shared" si="0"/>
        <v>45.11</v>
      </c>
      <c r="J36" s="87"/>
    </row>
    <row r="37" spans="1:10" s="21" customFormat="1">
      <c r="A37" s="161">
        <v>31</v>
      </c>
      <c r="B37" s="196" t="s">
        <v>93</v>
      </c>
      <c r="C37" s="196" t="s">
        <v>101</v>
      </c>
      <c r="D37" s="164">
        <v>1706</v>
      </c>
      <c r="E37" s="226">
        <v>10.220000000000001</v>
      </c>
      <c r="F37" s="165">
        <v>24</v>
      </c>
      <c r="G37" s="165">
        <v>122.64</v>
      </c>
      <c r="H37" s="159">
        <f t="shared" si="1"/>
        <v>28.93</v>
      </c>
      <c r="I37" s="160">
        <f t="shared" si="0"/>
        <v>151.57</v>
      </c>
      <c r="J37" s="87"/>
    </row>
    <row r="38" spans="1:10" s="21" customFormat="1">
      <c r="A38" s="161">
        <v>32</v>
      </c>
      <c r="B38" s="196" t="s">
        <v>102</v>
      </c>
      <c r="C38" s="196" t="s">
        <v>85</v>
      </c>
      <c r="D38" s="164">
        <v>2043</v>
      </c>
      <c r="E38" s="226">
        <v>12.239000000000001</v>
      </c>
      <c r="F38" s="165">
        <v>16</v>
      </c>
      <c r="G38" s="165">
        <v>97.91</v>
      </c>
      <c r="H38" s="159">
        <f t="shared" si="1"/>
        <v>23.1</v>
      </c>
      <c r="I38" s="160">
        <f t="shared" si="0"/>
        <v>121.00999999999999</v>
      </c>
      <c r="J38" s="87"/>
    </row>
    <row r="39" spans="1:10" s="21" customFormat="1">
      <c r="A39" s="161">
        <v>33</v>
      </c>
      <c r="B39" s="196" t="s">
        <v>95</v>
      </c>
      <c r="C39" s="196" t="s">
        <v>74</v>
      </c>
      <c r="D39" s="164">
        <v>1475</v>
      </c>
      <c r="E39" s="226">
        <v>8.8369999999999997</v>
      </c>
      <c r="F39" s="165">
        <v>16</v>
      </c>
      <c r="G39" s="165">
        <v>70.7</v>
      </c>
      <c r="H39" s="159">
        <f t="shared" si="1"/>
        <v>16.68</v>
      </c>
      <c r="I39" s="160">
        <f t="shared" si="0"/>
        <v>87.38</v>
      </c>
      <c r="J39" s="87"/>
    </row>
    <row r="40" spans="1:10" s="21" customFormat="1" ht="12.6" customHeight="1">
      <c r="A40" s="161">
        <v>34</v>
      </c>
      <c r="B40" s="196" t="s">
        <v>103</v>
      </c>
      <c r="C40" s="196" t="s">
        <v>74</v>
      </c>
      <c r="D40" s="164">
        <v>1523</v>
      </c>
      <c r="E40" s="226">
        <v>9.1240000000000006</v>
      </c>
      <c r="F40" s="165">
        <v>8</v>
      </c>
      <c r="G40" s="165">
        <v>36.5</v>
      </c>
      <c r="H40" s="159">
        <f t="shared" si="1"/>
        <v>8.61</v>
      </c>
      <c r="I40" s="160">
        <f t="shared" si="0"/>
        <v>45.11</v>
      </c>
      <c r="J40" s="87"/>
    </row>
    <row r="41" spans="1:10" s="21" customFormat="1">
      <c r="A41" s="161">
        <v>35</v>
      </c>
      <c r="B41" s="196" t="s">
        <v>159</v>
      </c>
      <c r="C41" s="196" t="s">
        <v>123</v>
      </c>
      <c r="D41" s="164">
        <v>1994</v>
      </c>
      <c r="E41" s="226">
        <v>11.946</v>
      </c>
      <c r="F41" s="165">
        <v>10</v>
      </c>
      <c r="G41" s="165">
        <v>59.73</v>
      </c>
      <c r="H41" s="159">
        <f t="shared" si="1"/>
        <v>14.09</v>
      </c>
      <c r="I41" s="160">
        <f t="shared" si="0"/>
        <v>73.819999999999993</v>
      </c>
      <c r="J41" s="87"/>
    </row>
    <row r="42" spans="1:10" s="21" customFormat="1">
      <c r="A42" s="161">
        <v>36</v>
      </c>
      <c r="B42" s="196" t="s">
        <v>95</v>
      </c>
      <c r="C42" s="196" t="s">
        <v>76</v>
      </c>
      <c r="D42" s="164">
        <v>1472</v>
      </c>
      <c r="E42" s="226">
        <v>8.8190000000000008</v>
      </c>
      <c r="F42" s="165">
        <v>16</v>
      </c>
      <c r="G42" s="165">
        <v>70.55</v>
      </c>
      <c r="H42" s="159">
        <f t="shared" si="1"/>
        <v>16.64</v>
      </c>
      <c r="I42" s="160">
        <f t="shared" si="0"/>
        <v>87.19</v>
      </c>
      <c r="J42" s="87"/>
    </row>
    <row r="43" spans="1:10" s="21" customFormat="1" ht="15.6" customHeight="1">
      <c r="A43" s="161">
        <v>37</v>
      </c>
      <c r="B43" s="196" t="s">
        <v>90</v>
      </c>
      <c r="C43" s="196" t="s">
        <v>74</v>
      </c>
      <c r="D43" s="164">
        <v>1475</v>
      </c>
      <c r="E43" s="226">
        <v>8.8369999999999997</v>
      </c>
      <c r="F43" s="165">
        <v>8</v>
      </c>
      <c r="G43" s="165">
        <v>35.35</v>
      </c>
      <c r="H43" s="159">
        <f t="shared" si="1"/>
        <v>8.34</v>
      </c>
      <c r="I43" s="160">
        <f t="shared" si="0"/>
        <v>43.69</v>
      </c>
      <c r="J43" s="87"/>
    </row>
    <row r="44" spans="1:10" s="21" customFormat="1">
      <c r="A44" s="161">
        <v>38</v>
      </c>
      <c r="B44" s="196" t="s">
        <v>79</v>
      </c>
      <c r="C44" s="196" t="s">
        <v>74</v>
      </c>
      <c r="D44" s="164">
        <v>1495</v>
      </c>
      <c r="E44" s="226">
        <v>8.9559999999999995</v>
      </c>
      <c r="F44" s="165">
        <v>10</v>
      </c>
      <c r="G44" s="165">
        <v>44.78</v>
      </c>
      <c r="H44" s="159">
        <f t="shared" si="1"/>
        <v>10.56</v>
      </c>
      <c r="I44" s="160">
        <f t="shared" si="0"/>
        <v>55.34</v>
      </c>
      <c r="J44" s="87"/>
    </row>
    <row r="45" spans="1:10" s="21" customFormat="1">
      <c r="A45" s="161">
        <v>39</v>
      </c>
      <c r="B45" s="196" t="s">
        <v>117</v>
      </c>
      <c r="C45" s="196" t="s">
        <v>74</v>
      </c>
      <c r="D45" s="164">
        <v>1692</v>
      </c>
      <c r="E45" s="226">
        <v>10.137</v>
      </c>
      <c r="F45" s="165">
        <v>8</v>
      </c>
      <c r="G45" s="165">
        <v>40.549999999999997</v>
      </c>
      <c r="H45" s="159">
        <f t="shared" si="1"/>
        <v>9.57</v>
      </c>
      <c r="I45" s="160">
        <f t="shared" si="0"/>
        <v>50.12</v>
      </c>
      <c r="J45" s="87"/>
    </row>
    <row r="46" spans="1:10" s="21" customFormat="1" ht="12.6" customHeight="1">
      <c r="A46" s="161">
        <v>40</v>
      </c>
      <c r="B46" s="196" t="s">
        <v>90</v>
      </c>
      <c r="C46" s="196" t="s">
        <v>74</v>
      </c>
      <c r="D46" s="164">
        <v>1495</v>
      </c>
      <c r="E46" s="226">
        <v>8.9559999999999995</v>
      </c>
      <c r="F46" s="165">
        <v>8</v>
      </c>
      <c r="G46" s="165">
        <v>35.82</v>
      </c>
      <c r="H46" s="159">
        <f t="shared" si="1"/>
        <v>8.4499999999999993</v>
      </c>
      <c r="I46" s="160">
        <f t="shared" si="0"/>
        <v>44.269999999999996</v>
      </c>
      <c r="J46" s="87"/>
    </row>
    <row r="47" spans="1:10" s="21" customFormat="1" ht="13.8" customHeight="1">
      <c r="A47" s="161">
        <v>41</v>
      </c>
      <c r="B47" s="196" t="s">
        <v>109</v>
      </c>
      <c r="C47" s="196" t="s">
        <v>77</v>
      </c>
      <c r="D47" s="164">
        <v>1450</v>
      </c>
      <c r="E47" s="226">
        <v>8.6869999999999994</v>
      </c>
      <c r="F47" s="165">
        <v>14</v>
      </c>
      <c r="G47" s="165">
        <v>60.81</v>
      </c>
      <c r="H47" s="159">
        <f>ROUND(G47*0.2359,2)-0.01</f>
        <v>14.34</v>
      </c>
      <c r="I47" s="160">
        <f t="shared" si="0"/>
        <v>75.150000000000006</v>
      </c>
      <c r="J47" s="87"/>
    </row>
    <row r="48" spans="1:10" s="21" customFormat="1">
      <c r="A48" s="161">
        <v>42</v>
      </c>
      <c r="B48" s="196" t="s">
        <v>99</v>
      </c>
      <c r="C48" s="196" t="s">
        <v>85</v>
      </c>
      <c r="D48" s="164">
        <v>1861</v>
      </c>
      <c r="E48" s="226">
        <v>11.148999999999999</v>
      </c>
      <c r="F48" s="165">
        <v>8</v>
      </c>
      <c r="G48" s="165">
        <v>44.6</v>
      </c>
      <c r="H48" s="159">
        <f t="shared" si="1"/>
        <v>10.52</v>
      </c>
      <c r="I48" s="160">
        <f t="shared" si="0"/>
        <v>55.120000000000005</v>
      </c>
      <c r="J48" s="87"/>
    </row>
    <row r="49" spans="1:10" s="21" customFormat="1">
      <c r="A49" s="161">
        <v>43</v>
      </c>
      <c r="B49" s="196" t="s">
        <v>110</v>
      </c>
      <c r="C49" s="196" t="s">
        <v>74</v>
      </c>
      <c r="D49" s="164">
        <v>1523</v>
      </c>
      <c r="E49" s="226">
        <v>9.1240000000000006</v>
      </c>
      <c r="F49" s="165">
        <v>16</v>
      </c>
      <c r="G49" s="165">
        <v>72.989999999999995</v>
      </c>
      <c r="H49" s="159">
        <f t="shared" si="1"/>
        <v>17.22</v>
      </c>
      <c r="I49" s="160">
        <f t="shared" si="0"/>
        <v>90.21</v>
      </c>
      <c r="J49" s="87"/>
    </row>
    <row r="50" spans="1:10" s="21" customFormat="1" ht="14.25" customHeight="1">
      <c r="A50" s="161">
        <v>44</v>
      </c>
      <c r="B50" s="196" t="s">
        <v>112</v>
      </c>
      <c r="C50" s="196" t="s">
        <v>74</v>
      </c>
      <c r="D50" s="164">
        <v>1672</v>
      </c>
      <c r="E50" s="226">
        <v>10.016999999999999</v>
      </c>
      <c r="F50" s="165">
        <v>8</v>
      </c>
      <c r="G50" s="165">
        <v>40.07</v>
      </c>
      <c r="H50" s="159">
        <f t="shared" si="1"/>
        <v>9.4499999999999993</v>
      </c>
      <c r="I50" s="160">
        <f t="shared" si="0"/>
        <v>49.519999999999996</v>
      </c>
      <c r="J50" s="87"/>
    </row>
    <row r="51" spans="1:10" s="21" customFormat="1" ht="15" customHeight="1">
      <c r="A51" s="161">
        <v>45</v>
      </c>
      <c r="B51" s="196" t="s">
        <v>114</v>
      </c>
      <c r="C51" s="196" t="s">
        <v>85</v>
      </c>
      <c r="D51" s="164">
        <v>1882</v>
      </c>
      <c r="E51" s="226">
        <v>11.275</v>
      </c>
      <c r="F51" s="165">
        <v>8</v>
      </c>
      <c r="G51" s="165">
        <v>45.1</v>
      </c>
      <c r="H51" s="159">
        <f t="shared" si="1"/>
        <v>10.64</v>
      </c>
      <c r="I51" s="160">
        <f t="shared" si="0"/>
        <v>55.74</v>
      </c>
      <c r="J51" s="87"/>
    </row>
    <row r="52" spans="1:10" s="21" customFormat="1">
      <c r="A52" s="161">
        <v>46</v>
      </c>
      <c r="B52" s="196" t="s">
        <v>159</v>
      </c>
      <c r="C52" s="196" t="s">
        <v>77</v>
      </c>
      <c r="D52" s="164">
        <v>1470</v>
      </c>
      <c r="E52" s="226">
        <v>8.8070000000000004</v>
      </c>
      <c r="F52" s="165">
        <v>8</v>
      </c>
      <c r="G52" s="165">
        <v>35.229999999999997</v>
      </c>
      <c r="H52" s="159">
        <f t="shared" si="1"/>
        <v>8.31</v>
      </c>
      <c r="I52" s="160">
        <f t="shared" si="0"/>
        <v>43.54</v>
      </c>
      <c r="J52" s="87"/>
    </row>
    <row r="53" spans="1:10" s="21" customFormat="1">
      <c r="A53" s="161">
        <v>47</v>
      </c>
      <c r="B53" s="196" t="s">
        <v>82</v>
      </c>
      <c r="C53" s="196" t="s">
        <v>76</v>
      </c>
      <c r="D53" s="164">
        <v>1547</v>
      </c>
      <c r="E53" s="226">
        <v>9.2680000000000007</v>
      </c>
      <c r="F53" s="165">
        <v>8</v>
      </c>
      <c r="G53" s="165">
        <v>37.07</v>
      </c>
      <c r="H53" s="159">
        <f t="shared" si="1"/>
        <v>8.74</v>
      </c>
      <c r="I53" s="160">
        <f t="shared" si="0"/>
        <v>45.81</v>
      </c>
      <c r="J53" s="87"/>
    </row>
    <row r="54" spans="1:10" s="21" customFormat="1" ht="12.6" customHeight="1">
      <c r="A54" s="161">
        <v>48</v>
      </c>
      <c r="B54" s="196" t="s">
        <v>141</v>
      </c>
      <c r="C54" s="196" t="s">
        <v>77</v>
      </c>
      <c r="D54" s="164">
        <v>1566</v>
      </c>
      <c r="E54" s="226">
        <v>9.3819999999999997</v>
      </c>
      <c r="F54" s="165">
        <v>56</v>
      </c>
      <c r="G54" s="165">
        <v>262.7</v>
      </c>
      <c r="H54" s="159">
        <f t="shared" si="1"/>
        <v>61.97</v>
      </c>
      <c r="I54" s="160">
        <f t="shared" si="0"/>
        <v>324.66999999999996</v>
      </c>
      <c r="J54" s="87"/>
    </row>
    <row r="55" spans="1:10" s="21" customFormat="1">
      <c r="A55" s="161">
        <v>49</v>
      </c>
      <c r="B55" s="196" t="s">
        <v>91</v>
      </c>
      <c r="C55" s="196" t="s">
        <v>85</v>
      </c>
      <c r="D55" s="164">
        <v>2165</v>
      </c>
      <c r="E55" s="226">
        <v>12.97</v>
      </c>
      <c r="F55" s="165">
        <v>14</v>
      </c>
      <c r="G55" s="165">
        <v>90.79</v>
      </c>
      <c r="H55" s="159">
        <f t="shared" si="1"/>
        <v>21.42</v>
      </c>
      <c r="I55" s="160">
        <f t="shared" si="0"/>
        <v>112.21000000000001</v>
      </c>
      <c r="J55" s="87"/>
    </row>
    <row r="56" spans="1:10" s="21" customFormat="1">
      <c r="A56" s="161">
        <v>50</v>
      </c>
      <c r="B56" s="196" t="s">
        <v>80</v>
      </c>
      <c r="C56" s="196" t="s">
        <v>76</v>
      </c>
      <c r="D56" s="164">
        <v>1472</v>
      </c>
      <c r="E56" s="226">
        <v>8.8190000000000008</v>
      </c>
      <c r="F56" s="165">
        <v>8</v>
      </c>
      <c r="G56" s="165">
        <v>35.28</v>
      </c>
      <c r="H56" s="159">
        <f t="shared" si="1"/>
        <v>8.32</v>
      </c>
      <c r="I56" s="160">
        <f t="shared" si="0"/>
        <v>43.6</v>
      </c>
      <c r="J56" s="87"/>
    </row>
    <row r="57" spans="1:10" s="21" customFormat="1">
      <c r="A57" s="161">
        <v>51</v>
      </c>
      <c r="B57" s="196" t="s">
        <v>117</v>
      </c>
      <c r="C57" s="196" t="s">
        <v>74</v>
      </c>
      <c r="D57" s="164">
        <v>1722</v>
      </c>
      <c r="E57" s="226">
        <v>10.316000000000001</v>
      </c>
      <c r="F57" s="165">
        <v>8</v>
      </c>
      <c r="G57" s="165">
        <v>41.26</v>
      </c>
      <c r="H57" s="159">
        <f>ROUND(G57*0.2359,2)-0.01</f>
        <v>9.7200000000000006</v>
      </c>
      <c r="I57" s="160">
        <f t="shared" si="0"/>
        <v>50.98</v>
      </c>
      <c r="J57" s="87"/>
    </row>
    <row r="58" spans="1:10" s="21" customFormat="1" ht="42" customHeight="1">
      <c r="A58" s="161">
        <v>52</v>
      </c>
      <c r="B58" s="196" t="s">
        <v>118</v>
      </c>
      <c r="C58" s="196" t="s">
        <v>119</v>
      </c>
      <c r="D58" s="164">
        <v>2653</v>
      </c>
      <c r="E58" s="226">
        <v>15.894</v>
      </c>
      <c r="F58" s="165">
        <v>4</v>
      </c>
      <c r="G58" s="165">
        <v>31.79</v>
      </c>
      <c r="H58" s="159">
        <f t="shared" si="1"/>
        <v>7.5</v>
      </c>
      <c r="I58" s="160">
        <f t="shared" si="0"/>
        <v>39.29</v>
      </c>
      <c r="J58" s="87"/>
    </row>
    <row r="59" spans="1:10" s="21" customFormat="1" ht="14.4" customHeight="1">
      <c r="A59" s="161">
        <v>53</v>
      </c>
      <c r="B59" s="196" t="s">
        <v>88</v>
      </c>
      <c r="C59" s="196" t="s">
        <v>76</v>
      </c>
      <c r="D59" s="164">
        <v>1581</v>
      </c>
      <c r="E59" s="226">
        <v>9.4719999999999995</v>
      </c>
      <c r="F59" s="165">
        <v>16</v>
      </c>
      <c r="G59" s="165">
        <v>75.78</v>
      </c>
      <c r="H59" s="159">
        <f t="shared" si="1"/>
        <v>17.88</v>
      </c>
      <c r="I59" s="160">
        <f t="shared" si="0"/>
        <v>93.66</v>
      </c>
      <c r="J59" s="87"/>
    </row>
    <row r="60" spans="1:10" s="21" customFormat="1">
      <c r="A60" s="161">
        <v>54</v>
      </c>
      <c r="B60" s="196" t="s">
        <v>81</v>
      </c>
      <c r="C60" s="196" t="s">
        <v>76</v>
      </c>
      <c r="D60" s="164">
        <v>1425</v>
      </c>
      <c r="E60" s="226">
        <v>8.5370000000000008</v>
      </c>
      <c r="F60" s="165">
        <v>8</v>
      </c>
      <c r="G60" s="165">
        <v>34.15</v>
      </c>
      <c r="H60" s="159">
        <f t="shared" si="1"/>
        <v>8.06</v>
      </c>
      <c r="I60" s="160">
        <f t="shared" si="0"/>
        <v>42.21</v>
      </c>
      <c r="J60" s="87"/>
    </row>
    <row r="61" spans="1:10" s="21" customFormat="1">
      <c r="A61" s="161">
        <v>55</v>
      </c>
      <c r="B61" s="196" t="s">
        <v>87</v>
      </c>
      <c r="C61" s="196" t="s">
        <v>74</v>
      </c>
      <c r="D61" s="164">
        <v>1640</v>
      </c>
      <c r="E61" s="226">
        <v>9.8249999999999993</v>
      </c>
      <c r="F61" s="165">
        <v>26</v>
      </c>
      <c r="G61" s="165">
        <v>127.73</v>
      </c>
      <c r="H61" s="159">
        <f t="shared" si="1"/>
        <v>30.13</v>
      </c>
      <c r="I61" s="160">
        <f t="shared" si="0"/>
        <v>157.86000000000001</v>
      </c>
      <c r="J61" s="87"/>
    </row>
    <row r="62" spans="1:10" s="21" customFormat="1" ht="13.8" customHeight="1">
      <c r="A62" s="161">
        <v>56</v>
      </c>
      <c r="B62" s="196" t="s">
        <v>83</v>
      </c>
      <c r="C62" s="196" t="s">
        <v>76</v>
      </c>
      <c r="D62" s="164">
        <v>1472</v>
      </c>
      <c r="E62" s="226">
        <v>8.8190000000000008</v>
      </c>
      <c r="F62" s="165">
        <v>8</v>
      </c>
      <c r="G62" s="165">
        <v>35.28</v>
      </c>
      <c r="H62" s="159">
        <f t="shared" si="1"/>
        <v>8.32</v>
      </c>
      <c r="I62" s="160">
        <f t="shared" si="0"/>
        <v>43.6</v>
      </c>
      <c r="J62" s="87"/>
    </row>
    <row r="63" spans="1:10" s="21" customFormat="1">
      <c r="A63" s="161">
        <v>57</v>
      </c>
      <c r="B63" s="196" t="s">
        <v>106</v>
      </c>
      <c r="C63" s="196" t="s">
        <v>76</v>
      </c>
      <c r="D63" s="164">
        <v>1581</v>
      </c>
      <c r="E63" s="226">
        <v>9.4719999999999995</v>
      </c>
      <c r="F63" s="165">
        <v>8</v>
      </c>
      <c r="G63" s="165">
        <v>37.89</v>
      </c>
      <c r="H63" s="159">
        <f t="shared" si="1"/>
        <v>8.94</v>
      </c>
      <c r="I63" s="160">
        <f t="shared" si="0"/>
        <v>46.83</v>
      </c>
      <c r="J63" s="87"/>
    </row>
    <row r="64" spans="1:10" s="21" customFormat="1">
      <c r="A64" s="161">
        <v>58</v>
      </c>
      <c r="B64" s="196" t="s">
        <v>91</v>
      </c>
      <c r="C64" s="196" t="s">
        <v>74</v>
      </c>
      <c r="D64" s="164">
        <v>1640</v>
      </c>
      <c r="E64" s="226">
        <v>9.8249999999999993</v>
      </c>
      <c r="F64" s="165">
        <v>22</v>
      </c>
      <c r="G64" s="165">
        <v>108.08</v>
      </c>
      <c r="H64" s="159">
        <f t="shared" si="1"/>
        <v>25.5</v>
      </c>
      <c r="I64" s="160">
        <f t="shared" si="0"/>
        <v>133.57999999999998</v>
      </c>
      <c r="J64" s="87"/>
    </row>
    <row r="65" spans="1:10" s="21" customFormat="1">
      <c r="A65" s="161">
        <v>59</v>
      </c>
      <c r="B65" s="196" t="s">
        <v>80</v>
      </c>
      <c r="C65" s="196" t="s">
        <v>76</v>
      </c>
      <c r="D65" s="164">
        <v>1472</v>
      </c>
      <c r="E65" s="226">
        <v>8.8190000000000008</v>
      </c>
      <c r="F65" s="165">
        <v>8</v>
      </c>
      <c r="G65" s="165">
        <v>35.28</v>
      </c>
      <c r="H65" s="159">
        <f t="shared" si="1"/>
        <v>8.32</v>
      </c>
      <c r="I65" s="160">
        <f t="shared" si="0"/>
        <v>43.6</v>
      </c>
      <c r="J65" s="87"/>
    </row>
    <row r="66" spans="1:10" s="21" customFormat="1">
      <c r="A66" s="161">
        <v>60</v>
      </c>
      <c r="B66" s="196" t="s">
        <v>112</v>
      </c>
      <c r="C66" s="196" t="s">
        <v>85</v>
      </c>
      <c r="D66" s="164">
        <v>1791</v>
      </c>
      <c r="E66" s="226">
        <v>10.73</v>
      </c>
      <c r="F66" s="165">
        <v>8</v>
      </c>
      <c r="G66" s="165">
        <v>42.92</v>
      </c>
      <c r="H66" s="159">
        <f t="shared" si="1"/>
        <v>10.119999999999999</v>
      </c>
      <c r="I66" s="160">
        <f t="shared" si="0"/>
        <v>53.04</v>
      </c>
      <c r="J66" s="87"/>
    </row>
    <row r="67" spans="1:10" s="21" customFormat="1">
      <c r="A67" s="161">
        <v>61</v>
      </c>
      <c r="B67" s="196" t="s">
        <v>109</v>
      </c>
      <c r="C67" s="196" t="s">
        <v>120</v>
      </c>
      <c r="D67" s="164">
        <v>2146</v>
      </c>
      <c r="E67" s="226">
        <v>12.856</v>
      </c>
      <c r="F67" s="165">
        <v>14</v>
      </c>
      <c r="G67" s="165">
        <v>89.99</v>
      </c>
      <c r="H67" s="159">
        <f t="shared" si="1"/>
        <v>21.23</v>
      </c>
      <c r="I67" s="160">
        <f t="shared" si="0"/>
        <v>111.22</v>
      </c>
      <c r="J67" s="87"/>
    </row>
    <row r="68" spans="1:10" s="21" customFormat="1" ht="16.2" customHeight="1">
      <c r="A68" s="161">
        <v>62</v>
      </c>
      <c r="B68" s="196" t="s">
        <v>78</v>
      </c>
      <c r="C68" s="196" t="s">
        <v>85</v>
      </c>
      <c r="D68" s="164">
        <v>1861</v>
      </c>
      <c r="E68" s="226">
        <v>11.148999999999999</v>
      </c>
      <c r="F68" s="165">
        <v>16</v>
      </c>
      <c r="G68" s="165">
        <v>89.19</v>
      </c>
      <c r="H68" s="159">
        <f t="shared" si="1"/>
        <v>21.04</v>
      </c>
      <c r="I68" s="160">
        <f t="shared" si="0"/>
        <v>110.22999999999999</v>
      </c>
      <c r="J68" s="87"/>
    </row>
    <row r="69" spans="1:10" s="21" customFormat="1">
      <c r="A69" s="161">
        <v>63</v>
      </c>
      <c r="B69" s="196" t="s">
        <v>95</v>
      </c>
      <c r="C69" s="196" t="s">
        <v>74</v>
      </c>
      <c r="D69" s="164">
        <v>1475</v>
      </c>
      <c r="E69" s="226">
        <v>8.8369999999999997</v>
      </c>
      <c r="F69" s="165">
        <v>16</v>
      </c>
      <c r="G69" s="165">
        <v>70.7</v>
      </c>
      <c r="H69" s="159">
        <f t="shared" si="1"/>
        <v>16.68</v>
      </c>
      <c r="I69" s="160">
        <f t="shared" si="0"/>
        <v>87.38</v>
      </c>
      <c r="J69" s="87"/>
    </row>
    <row r="70" spans="1:10" s="21" customFormat="1">
      <c r="A70" s="161">
        <v>64</v>
      </c>
      <c r="B70" s="196" t="s">
        <v>159</v>
      </c>
      <c r="C70" s="196" t="s">
        <v>77</v>
      </c>
      <c r="D70" s="164">
        <v>1430</v>
      </c>
      <c r="E70" s="226">
        <v>8.5670000000000002</v>
      </c>
      <c r="F70" s="165">
        <v>8</v>
      </c>
      <c r="G70" s="165">
        <v>34.270000000000003</v>
      </c>
      <c r="H70" s="159">
        <f t="shared" si="1"/>
        <v>8.08</v>
      </c>
      <c r="I70" s="160">
        <f t="shared" si="0"/>
        <v>42.35</v>
      </c>
      <c r="J70" s="87"/>
    </row>
    <row r="71" spans="1:10" s="21" customFormat="1">
      <c r="A71" s="161">
        <v>65</v>
      </c>
      <c r="B71" s="196" t="s">
        <v>106</v>
      </c>
      <c r="C71" s="196" t="s">
        <v>74</v>
      </c>
      <c r="D71" s="164">
        <v>1640</v>
      </c>
      <c r="E71" s="226">
        <v>9.8249999999999993</v>
      </c>
      <c r="F71" s="165">
        <v>8</v>
      </c>
      <c r="G71" s="165">
        <v>39.299999999999997</v>
      </c>
      <c r="H71" s="159">
        <f t="shared" si="1"/>
        <v>9.27</v>
      </c>
      <c r="I71" s="160">
        <f t="shared" ref="I71:I134" si="2">G71+H71</f>
        <v>48.569999999999993</v>
      </c>
      <c r="J71" s="87"/>
    </row>
    <row r="72" spans="1:10" s="21" customFormat="1">
      <c r="A72" s="161">
        <v>66</v>
      </c>
      <c r="B72" s="196" t="s">
        <v>121</v>
      </c>
      <c r="C72" s="196" t="s">
        <v>74</v>
      </c>
      <c r="D72" s="164">
        <v>1495</v>
      </c>
      <c r="E72" s="226">
        <v>8.9559999999999995</v>
      </c>
      <c r="F72" s="165">
        <v>8</v>
      </c>
      <c r="G72" s="165">
        <v>35.82</v>
      </c>
      <c r="H72" s="159">
        <f t="shared" ref="H72:H135" si="3">ROUND(G72*0.2359,2)</f>
        <v>8.4499999999999993</v>
      </c>
      <c r="I72" s="160">
        <f t="shared" si="2"/>
        <v>44.269999999999996</v>
      </c>
      <c r="J72" s="87"/>
    </row>
    <row r="73" spans="1:10" s="21" customFormat="1" ht="13.2" customHeight="1">
      <c r="A73" s="161">
        <v>67</v>
      </c>
      <c r="B73" s="196" t="s">
        <v>103</v>
      </c>
      <c r="C73" s="196" t="s">
        <v>76</v>
      </c>
      <c r="D73" s="164">
        <v>1452</v>
      </c>
      <c r="E73" s="226">
        <v>8.6989999999999998</v>
      </c>
      <c r="F73" s="165">
        <v>8</v>
      </c>
      <c r="G73" s="165">
        <v>34.799999999999997</v>
      </c>
      <c r="H73" s="159">
        <f t="shared" si="3"/>
        <v>8.2100000000000009</v>
      </c>
      <c r="I73" s="160">
        <f t="shared" si="2"/>
        <v>43.01</v>
      </c>
      <c r="J73" s="87"/>
    </row>
    <row r="74" spans="1:10" s="21" customFormat="1" ht="13.5" customHeight="1">
      <c r="A74" s="161">
        <v>68</v>
      </c>
      <c r="B74" s="196" t="s">
        <v>106</v>
      </c>
      <c r="C74" s="196" t="s">
        <v>76</v>
      </c>
      <c r="D74" s="164">
        <v>1581</v>
      </c>
      <c r="E74" s="226">
        <v>9.4719999999999995</v>
      </c>
      <c r="F74" s="165">
        <v>24</v>
      </c>
      <c r="G74" s="165">
        <v>113.66</v>
      </c>
      <c r="H74" s="159">
        <f t="shared" si="3"/>
        <v>26.81</v>
      </c>
      <c r="I74" s="160">
        <f t="shared" si="2"/>
        <v>140.47</v>
      </c>
      <c r="J74" s="87"/>
    </row>
    <row r="75" spans="1:10" s="21" customFormat="1">
      <c r="A75" s="161">
        <v>69</v>
      </c>
      <c r="B75" s="196" t="s">
        <v>122</v>
      </c>
      <c r="C75" s="196" t="s">
        <v>76</v>
      </c>
      <c r="D75" s="164">
        <v>1425</v>
      </c>
      <c r="E75" s="226">
        <v>8.5370000000000008</v>
      </c>
      <c r="F75" s="165">
        <v>16</v>
      </c>
      <c r="G75" s="165">
        <v>68.3</v>
      </c>
      <c r="H75" s="159">
        <f t="shared" si="3"/>
        <v>16.11</v>
      </c>
      <c r="I75" s="160">
        <f t="shared" si="2"/>
        <v>84.41</v>
      </c>
      <c r="J75" s="87"/>
    </row>
    <row r="76" spans="1:10" s="21" customFormat="1">
      <c r="A76" s="161">
        <v>70</v>
      </c>
      <c r="B76" s="196" t="s">
        <v>98</v>
      </c>
      <c r="C76" s="196" t="s">
        <v>76</v>
      </c>
      <c r="D76" s="164">
        <v>1445</v>
      </c>
      <c r="E76" s="226">
        <v>8.657</v>
      </c>
      <c r="F76" s="165">
        <v>16</v>
      </c>
      <c r="G76" s="165">
        <v>69.260000000000005</v>
      </c>
      <c r="H76" s="159">
        <f t="shared" si="3"/>
        <v>16.34</v>
      </c>
      <c r="I76" s="160">
        <f t="shared" si="2"/>
        <v>85.600000000000009</v>
      </c>
      <c r="J76" s="87"/>
    </row>
    <row r="77" spans="1:10" s="21" customFormat="1" ht="13.8" customHeight="1">
      <c r="A77" s="161">
        <v>71</v>
      </c>
      <c r="B77" s="196" t="s">
        <v>124</v>
      </c>
      <c r="C77" s="196" t="s">
        <v>125</v>
      </c>
      <c r="D77" s="164">
        <v>2305</v>
      </c>
      <c r="E77" s="226">
        <v>13.808999999999999</v>
      </c>
      <c r="F77" s="165">
        <v>16</v>
      </c>
      <c r="G77" s="165">
        <v>110.47</v>
      </c>
      <c r="H77" s="159">
        <f t="shared" si="3"/>
        <v>26.06</v>
      </c>
      <c r="I77" s="160">
        <f t="shared" si="2"/>
        <v>136.53</v>
      </c>
      <c r="J77" s="87"/>
    </row>
    <row r="78" spans="1:10" s="21" customFormat="1">
      <c r="A78" s="161">
        <v>72</v>
      </c>
      <c r="B78" s="196" t="s">
        <v>87</v>
      </c>
      <c r="C78" s="196" t="s">
        <v>76</v>
      </c>
      <c r="D78" s="164">
        <v>1553</v>
      </c>
      <c r="E78" s="226">
        <v>9.3040000000000003</v>
      </c>
      <c r="F78" s="165">
        <v>16</v>
      </c>
      <c r="G78" s="165">
        <v>74.430000000000007</v>
      </c>
      <c r="H78" s="159">
        <f t="shared" si="3"/>
        <v>17.559999999999999</v>
      </c>
      <c r="I78" s="160">
        <f t="shared" si="2"/>
        <v>91.990000000000009</v>
      </c>
      <c r="J78" s="87"/>
    </row>
    <row r="79" spans="1:10" s="21" customFormat="1">
      <c r="A79" s="161">
        <v>73</v>
      </c>
      <c r="B79" s="196" t="s">
        <v>106</v>
      </c>
      <c r="C79" s="196" t="s">
        <v>76</v>
      </c>
      <c r="D79" s="164">
        <v>1581</v>
      </c>
      <c r="E79" s="226">
        <v>9.4719999999999995</v>
      </c>
      <c r="F79" s="165">
        <v>8</v>
      </c>
      <c r="G79" s="165">
        <v>37.89</v>
      </c>
      <c r="H79" s="159">
        <f t="shared" si="3"/>
        <v>8.94</v>
      </c>
      <c r="I79" s="160">
        <f t="shared" si="2"/>
        <v>46.83</v>
      </c>
      <c r="J79" s="87"/>
    </row>
    <row r="80" spans="1:10" s="21" customFormat="1">
      <c r="A80" s="161">
        <v>74</v>
      </c>
      <c r="B80" s="196" t="s">
        <v>126</v>
      </c>
      <c r="C80" s="196" t="s">
        <v>74</v>
      </c>
      <c r="D80" s="164">
        <v>1630</v>
      </c>
      <c r="E80" s="226">
        <v>9.7650000000000006</v>
      </c>
      <c r="F80" s="165">
        <v>14</v>
      </c>
      <c r="G80" s="165">
        <v>68.36</v>
      </c>
      <c r="H80" s="159">
        <f t="shared" si="3"/>
        <v>16.13</v>
      </c>
      <c r="I80" s="160">
        <f t="shared" si="2"/>
        <v>84.49</v>
      </c>
      <c r="J80" s="87"/>
    </row>
    <row r="81" spans="1:10" s="21" customFormat="1" ht="13.2" customHeight="1">
      <c r="A81" s="161">
        <v>75</v>
      </c>
      <c r="B81" s="196" t="s">
        <v>124</v>
      </c>
      <c r="C81" s="196" t="s">
        <v>72</v>
      </c>
      <c r="D81" s="164">
        <v>2244</v>
      </c>
      <c r="E81" s="226">
        <v>13.444000000000001</v>
      </c>
      <c r="F81" s="165">
        <v>16</v>
      </c>
      <c r="G81" s="165">
        <v>107.55</v>
      </c>
      <c r="H81" s="159">
        <f t="shared" si="3"/>
        <v>25.37</v>
      </c>
      <c r="I81" s="160">
        <f t="shared" si="2"/>
        <v>132.91999999999999</v>
      </c>
      <c r="J81" s="87"/>
    </row>
    <row r="82" spans="1:10" s="21" customFormat="1" ht="13.5" customHeight="1">
      <c r="A82" s="161">
        <v>76</v>
      </c>
      <c r="B82" s="196" t="s">
        <v>81</v>
      </c>
      <c r="C82" s="196" t="s">
        <v>76</v>
      </c>
      <c r="D82" s="164">
        <v>1425</v>
      </c>
      <c r="E82" s="226">
        <v>8.5370000000000008</v>
      </c>
      <c r="F82" s="165">
        <v>8</v>
      </c>
      <c r="G82" s="165">
        <v>34.15</v>
      </c>
      <c r="H82" s="159">
        <f t="shared" si="3"/>
        <v>8.06</v>
      </c>
      <c r="I82" s="160">
        <f t="shared" si="2"/>
        <v>42.21</v>
      </c>
      <c r="J82" s="87"/>
    </row>
    <row r="83" spans="1:10" s="21" customFormat="1" ht="13.8" customHeight="1">
      <c r="A83" s="161">
        <v>77</v>
      </c>
      <c r="B83" s="196" t="s">
        <v>86</v>
      </c>
      <c r="C83" s="196" t="s">
        <v>85</v>
      </c>
      <c r="D83" s="164">
        <v>1692</v>
      </c>
      <c r="E83" s="226">
        <v>10.137</v>
      </c>
      <c r="F83" s="165">
        <v>16</v>
      </c>
      <c r="G83" s="165">
        <v>81.099999999999994</v>
      </c>
      <c r="H83" s="159">
        <f t="shared" si="3"/>
        <v>19.13</v>
      </c>
      <c r="I83" s="160">
        <f t="shared" si="2"/>
        <v>100.22999999999999</v>
      </c>
      <c r="J83" s="87"/>
    </row>
    <row r="84" spans="1:10" s="21" customFormat="1">
      <c r="A84" s="161">
        <v>78</v>
      </c>
      <c r="B84" s="196" t="s">
        <v>109</v>
      </c>
      <c r="C84" s="196" t="s">
        <v>123</v>
      </c>
      <c r="D84" s="164">
        <v>1961</v>
      </c>
      <c r="E84" s="226">
        <v>11.747999999999999</v>
      </c>
      <c r="F84" s="165">
        <v>16</v>
      </c>
      <c r="G84" s="165">
        <v>93.98</v>
      </c>
      <c r="H84" s="159">
        <f t="shared" si="3"/>
        <v>22.17</v>
      </c>
      <c r="I84" s="160">
        <f t="shared" si="2"/>
        <v>116.15</v>
      </c>
      <c r="J84" s="87"/>
    </row>
    <row r="85" spans="1:10" s="21" customFormat="1">
      <c r="A85" s="161">
        <v>79</v>
      </c>
      <c r="B85" s="196" t="s">
        <v>126</v>
      </c>
      <c r="C85" s="196" t="s">
        <v>85</v>
      </c>
      <c r="D85" s="164">
        <v>1738</v>
      </c>
      <c r="E85" s="226">
        <v>10.412000000000001</v>
      </c>
      <c r="F85" s="165">
        <v>24</v>
      </c>
      <c r="G85" s="165">
        <v>124.94</v>
      </c>
      <c r="H85" s="159">
        <f t="shared" si="3"/>
        <v>29.47</v>
      </c>
      <c r="I85" s="160">
        <f t="shared" si="2"/>
        <v>154.41</v>
      </c>
      <c r="J85" s="87"/>
    </row>
    <row r="86" spans="1:10" s="21" customFormat="1">
      <c r="A86" s="161">
        <v>80</v>
      </c>
      <c r="B86" s="196" t="s">
        <v>95</v>
      </c>
      <c r="C86" s="196" t="s">
        <v>85</v>
      </c>
      <c r="D86" s="164">
        <v>1838</v>
      </c>
      <c r="E86" s="226">
        <v>11.010999999999999</v>
      </c>
      <c r="F86" s="165">
        <v>30</v>
      </c>
      <c r="G86" s="165">
        <v>165.17</v>
      </c>
      <c r="H86" s="159">
        <f t="shared" si="3"/>
        <v>38.96</v>
      </c>
      <c r="I86" s="160">
        <f t="shared" si="2"/>
        <v>204.13</v>
      </c>
      <c r="J86" s="87"/>
    </row>
    <row r="87" spans="1:10" s="21" customFormat="1">
      <c r="A87" s="161">
        <v>81</v>
      </c>
      <c r="B87" s="196" t="s">
        <v>159</v>
      </c>
      <c r="C87" s="196" t="s">
        <v>160</v>
      </c>
      <c r="D87" s="164">
        <v>1898</v>
      </c>
      <c r="E87" s="226">
        <v>11.371</v>
      </c>
      <c r="F87" s="165">
        <v>10</v>
      </c>
      <c r="G87" s="165">
        <v>56.86</v>
      </c>
      <c r="H87" s="159">
        <f t="shared" si="3"/>
        <v>13.41</v>
      </c>
      <c r="I87" s="160">
        <f t="shared" si="2"/>
        <v>70.27</v>
      </c>
      <c r="J87" s="87"/>
    </row>
    <row r="88" spans="1:10" s="21" customFormat="1">
      <c r="A88" s="161">
        <v>82</v>
      </c>
      <c r="B88" s="196" t="s">
        <v>94</v>
      </c>
      <c r="C88" s="196" t="s">
        <v>76</v>
      </c>
      <c r="D88" s="164">
        <v>1581</v>
      </c>
      <c r="E88" s="226">
        <v>9.4719999999999995</v>
      </c>
      <c r="F88" s="165">
        <v>16</v>
      </c>
      <c r="G88" s="165">
        <v>75.78</v>
      </c>
      <c r="H88" s="159">
        <f t="shared" si="3"/>
        <v>17.88</v>
      </c>
      <c r="I88" s="160">
        <f t="shared" si="2"/>
        <v>93.66</v>
      </c>
      <c r="J88" s="87"/>
    </row>
    <row r="89" spans="1:10" s="21" customFormat="1">
      <c r="A89" s="161">
        <v>83</v>
      </c>
      <c r="B89" s="196" t="s">
        <v>109</v>
      </c>
      <c r="C89" s="196" t="s">
        <v>77</v>
      </c>
      <c r="D89" s="164">
        <v>1450</v>
      </c>
      <c r="E89" s="226">
        <v>8.6869999999999994</v>
      </c>
      <c r="F89" s="165">
        <v>16</v>
      </c>
      <c r="G89" s="165">
        <v>69.5</v>
      </c>
      <c r="H89" s="159">
        <f t="shared" si="3"/>
        <v>16.399999999999999</v>
      </c>
      <c r="I89" s="160">
        <f t="shared" si="2"/>
        <v>85.9</v>
      </c>
      <c r="J89" s="87"/>
    </row>
    <row r="90" spans="1:10" s="21" customFormat="1" ht="15.6" customHeight="1">
      <c r="A90" s="161">
        <v>84</v>
      </c>
      <c r="B90" s="196" t="s">
        <v>83</v>
      </c>
      <c r="C90" s="196" t="s">
        <v>85</v>
      </c>
      <c r="D90" s="164">
        <v>1640</v>
      </c>
      <c r="E90" s="226">
        <v>9.8249999999999993</v>
      </c>
      <c r="F90" s="165">
        <v>8</v>
      </c>
      <c r="G90" s="165">
        <v>39.299999999999997</v>
      </c>
      <c r="H90" s="159">
        <f t="shared" si="3"/>
        <v>9.27</v>
      </c>
      <c r="I90" s="160">
        <f t="shared" si="2"/>
        <v>48.569999999999993</v>
      </c>
      <c r="J90" s="87"/>
    </row>
    <row r="91" spans="1:10" s="21" customFormat="1">
      <c r="A91" s="161">
        <v>85</v>
      </c>
      <c r="B91" s="196" t="s">
        <v>113</v>
      </c>
      <c r="C91" s="196" t="s">
        <v>76</v>
      </c>
      <c r="D91" s="164">
        <v>1445</v>
      </c>
      <c r="E91" s="226">
        <v>8.657</v>
      </c>
      <c r="F91" s="165">
        <v>16</v>
      </c>
      <c r="G91" s="165">
        <v>69.260000000000005</v>
      </c>
      <c r="H91" s="159">
        <f t="shared" si="3"/>
        <v>16.34</v>
      </c>
      <c r="I91" s="160">
        <f t="shared" si="2"/>
        <v>85.600000000000009</v>
      </c>
      <c r="J91" s="87"/>
    </row>
    <row r="92" spans="1:10" s="21" customFormat="1" ht="15" customHeight="1">
      <c r="A92" s="161">
        <v>86</v>
      </c>
      <c r="B92" s="196" t="s">
        <v>75</v>
      </c>
      <c r="C92" s="196" t="s">
        <v>77</v>
      </c>
      <c r="D92" s="164">
        <v>1739</v>
      </c>
      <c r="E92" s="226">
        <v>10.417999999999999</v>
      </c>
      <c r="F92" s="165">
        <v>8</v>
      </c>
      <c r="G92" s="165">
        <v>41.67</v>
      </c>
      <c r="H92" s="159">
        <f t="shared" si="3"/>
        <v>9.83</v>
      </c>
      <c r="I92" s="160">
        <f t="shared" si="2"/>
        <v>51.5</v>
      </c>
      <c r="J92" s="87"/>
    </row>
    <row r="93" spans="1:10" s="21" customFormat="1">
      <c r="A93" s="161">
        <v>87</v>
      </c>
      <c r="B93" s="196" t="s">
        <v>82</v>
      </c>
      <c r="C93" s="196" t="s">
        <v>85</v>
      </c>
      <c r="D93" s="164">
        <v>1559</v>
      </c>
      <c r="E93" s="226">
        <v>9.34</v>
      </c>
      <c r="F93" s="165">
        <v>24</v>
      </c>
      <c r="G93" s="165">
        <v>112.08</v>
      </c>
      <c r="H93" s="159">
        <f t="shared" si="3"/>
        <v>26.44</v>
      </c>
      <c r="I93" s="160">
        <f t="shared" si="2"/>
        <v>138.52000000000001</v>
      </c>
      <c r="J93" s="87"/>
    </row>
    <row r="94" spans="1:10" s="21" customFormat="1" ht="14.4" customHeight="1">
      <c r="A94" s="161">
        <v>88</v>
      </c>
      <c r="B94" s="196" t="s">
        <v>103</v>
      </c>
      <c r="C94" s="196" t="s">
        <v>76</v>
      </c>
      <c r="D94" s="164">
        <v>1445</v>
      </c>
      <c r="E94" s="226">
        <v>8.657</v>
      </c>
      <c r="F94" s="165">
        <v>16</v>
      </c>
      <c r="G94" s="165">
        <v>69.260000000000005</v>
      </c>
      <c r="H94" s="159">
        <f t="shared" si="3"/>
        <v>16.34</v>
      </c>
      <c r="I94" s="160">
        <f t="shared" si="2"/>
        <v>85.600000000000009</v>
      </c>
      <c r="J94" s="87"/>
    </row>
    <row r="95" spans="1:10" s="21" customFormat="1">
      <c r="A95" s="161">
        <v>89</v>
      </c>
      <c r="B95" s="196" t="s">
        <v>71</v>
      </c>
      <c r="C95" s="196" t="s">
        <v>127</v>
      </c>
      <c r="D95" s="164">
        <v>2483</v>
      </c>
      <c r="E95" s="226">
        <v>14.875</v>
      </c>
      <c r="F95" s="165">
        <v>8</v>
      </c>
      <c r="G95" s="165">
        <v>59.5</v>
      </c>
      <c r="H95" s="159">
        <f t="shared" si="3"/>
        <v>14.04</v>
      </c>
      <c r="I95" s="160">
        <f t="shared" si="2"/>
        <v>73.539999999999992</v>
      </c>
      <c r="J95" s="87"/>
    </row>
    <row r="96" spans="1:10" s="21" customFormat="1">
      <c r="A96" s="161">
        <v>90</v>
      </c>
      <c r="B96" s="196" t="s">
        <v>128</v>
      </c>
      <c r="C96" s="196" t="s">
        <v>74</v>
      </c>
      <c r="D96" s="164">
        <v>1503</v>
      </c>
      <c r="E96" s="226">
        <v>9.0039999999999996</v>
      </c>
      <c r="F96" s="165">
        <v>16</v>
      </c>
      <c r="G96" s="165">
        <v>72.03</v>
      </c>
      <c r="H96" s="159">
        <f t="shared" si="3"/>
        <v>16.989999999999998</v>
      </c>
      <c r="I96" s="160">
        <f t="shared" si="2"/>
        <v>89.02</v>
      </c>
      <c r="J96" s="87"/>
    </row>
    <row r="97" spans="1:10" s="21" customFormat="1" ht="13.5" customHeight="1">
      <c r="A97" s="161">
        <v>91</v>
      </c>
      <c r="B97" s="196" t="s">
        <v>98</v>
      </c>
      <c r="C97" s="196" t="s">
        <v>74</v>
      </c>
      <c r="D97" s="164">
        <v>1475</v>
      </c>
      <c r="E97" s="226">
        <v>8.8369999999999997</v>
      </c>
      <c r="F97" s="165">
        <v>8</v>
      </c>
      <c r="G97" s="165">
        <v>35.35</v>
      </c>
      <c r="H97" s="159">
        <f t="shared" si="3"/>
        <v>8.34</v>
      </c>
      <c r="I97" s="160">
        <f t="shared" si="2"/>
        <v>43.69</v>
      </c>
      <c r="J97" s="87"/>
    </row>
    <row r="98" spans="1:10" s="21" customFormat="1">
      <c r="A98" s="161">
        <v>92</v>
      </c>
      <c r="B98" s="196" t="s">
        <v>106</v>
      </c>
      <c r="C98" s="196" t="s">
        <v>85</v>
      </c>
      <c r="D98" s="164">
        <v>1861</v>
      </c>
      <c r="E98" s="226">
        <v>11.148999999999999</v>
      </c>
      <c r="F98" s="165">
        <v>16</v>
      </c>
      <c r="G98" s="165">
        <v>89.19</v>
      </c>
      <c r="H98" s="159">
        <f t="shared" si="3"/>
        <v>21.04</v>
      </c>
      <c r="I98" s="160">
        <f t="shared" si="2"/>
        <v>110.22999999999999</v>
      </c>
      <c r="J98" s="87"/>
    </row>
    <row r="99" spans="1:10" s="21" customFormat="1" ht="15" customHeight="1">
      <c r="A99" s="161">
        <v>93</v>
      </c>
      <c r="B99" s="196" t="s">
        <v>78</v>
      </c>
      <c r="C99" s="196" t="s">
        <v>74</v>
      </c>
      <c r="D99" s="164">
        <v>1640</v>
      </c>
      <c r="E99" s="226">
        <v>9.8249999999999993</v>
      </c>
      <c r="F99" s="165">
        <v>8</v>
      </c>
      <c r="G99" s="165">
        <v>39.299999999999997</v>
      </c>
      <c r="H99" s="159">
        <f t="shared" si="3"/>
        <v>9.27</v>
      </c>
      <c r="I99" s="160">
        <f t="shared" si="2"/>
        <v>48.569999999999993</v>
      </c>
      <c r="J99" s="87"/>
    </row>
    <row r="100" spans="1:10" s="21" customFormat="1" ht="12" customHeight="1">
      <c r="A100" s="161">
        <v>94</v>
      </c>
      <c r="B100" s="196" t="s">
        <v>88</v>
      </c>
      <c r="C100" s="196" t="s">
        <v>76</v>
      </c>
      <c r="D100" s="164">
        <v>1581</v>
      </c>
      <c r="E100" s="226">
        <v>9.4719999999999995</v>
      </c>
      <c r="F100" s="165">
        <v>8</v>
      </c>
      <c r="G100" s="165">
        <v>37.89</v>
      </c>
      <c r="H100" s="159">
        <f t="shared" si="3"/>
        <v>8.94</v>
      </c>
      <c r="I100" s="160">
        <f t="shared" si="2"/>
        <v>46.83</v>
      </c>
      <c r="J100" s="87"/>
    </row>
    <row r="101" spans="1:10" s="21" customFormat="1">
      <c r="A101" s="161">
        <v>95</v>
      </c>
      <c r="B101" s="196" t="s">
        <v>99</v>
      </c>
      <c r="C101" s="196" t="s">
        <v>74</v>
      </c>
      <c r="D101" s="164">
        <v>1640</v>
      </c>
      <c r="E101" s="226">
        <v>9.8249999999999993</v>
      </c>
      <c r="F101" s="165">
        <v>16</v>
      </c>
      <c r="G101" s="165">
        <v>78.599999999999994</v>
      </c>
      <c r="H101" s="159">
        <f t="shared" si="3"/>
        <v>18.54</v>
      </c>
      <c r="I101" s="160">
        <f t="shared" si="2"/>
        <v>97.139999999999986</v>
      </c>
      <c r="J101" s="87"/>
    </row>
    <row r="102" spans="1:10" s="21" customFormat="1">
      <c r="A102" s="161">
        <v>96</v>
      </c>
      <c r="B102" s="196" t="s">
        <v>80</v>
      </c>
      <c r="C102" s="196" t="s">
        <v>85</v>
      </c>
      <c r="D102" s="164">
        <v>1671</v>
      </c>
      <c r="E102" s="226">
        <v>10.010999999999999</v>
      </c>
      <c r="F102" s="165">
        <v>16</v>
      </c>
      <c r="G102" s="165">
        <v>80.09</v>
      </c>
      <c r="H102" s="159">
        <f t="shared" si="3"/>
        <v>18.89</v>
      </c>
      <c r="I102" s="160">
        <f t="shared" si="2"/>
        <v>98.98</v>
      </c>
      <c r="J102" s="87"/>
    </row>
    <row r="103" spans="1:10" s="21" customFormat="1">
      <c r="A103" s="161">
        <v>97</v>
      </c>
      <c r="B103" s="196" t="s">
        <v>87</v>
      </c>
      <c r="C103" s="196" t="s">
        <v>74</v>
      </c>
      <c r="D103" s="164">
        <v>1591</v>
      </c>
      <c r="E103" s="226">
        <v>9.532</v>
      </c>
      <c r="F103" s="165">
        <v>18</v>
      </c>
      <c r="G103" s="165">
        <v>85.79</v>
      </c>
      <c r="H103" s="159">
        <f t="shared" si="3"/>
        <v>20.239999999999998</v>
      </c>
      <c r="I103" s="160">
        <f t="shared" si="2"/>
        <v>106.03</v>
      </c>
      <c r="J103" s="87"/>
    </row>
    <row r="104" spans="1:10" s="21" customFormat="1" ht="14.4" customHeight="1">
      <c r="A104" s="161">
        <v>98</v>
      </c>
      <c r="B104" s="196" t="s">
        <v>97</v>
      </c>
      <c r="C104" s="196" t="s">
        <v>74</v>
      </c>
      <c r="D104" s="164">
        <v>1523</v>
      </c>
      <c r="E104" s="226">
        <v>9.1240000000000006</v>
      </c>
      <c r="F104" s="165">
        <v>8</v>
      </c>
      <c r="G104" s="165">
        <v>36.5</v>
      </c>
      <c r="H104" s="159">
        <f t="shared" si="3"/>
        <v>8.61</v>
      </c>
      <c r="I104" s="160">
        <f t="shared" si="2"/>
        <v>45.11</v>
      </c>
      <c r="J104" s="87"/>
    </row>
    <row r="105" spans="1:10" s="21" customFormat="1" ht="15.6" customHeight="1">
      <c r="A105" s="161">
        <v>99</v>
      </c>
      <c r="B105" s="196" t="s">
        <v>88</v>
      </c>
      <c r="C105" s="196" t="s">
        <v>76</v>
      </c>
      <c r="D105" s="164">
        <v>1581</v>
      </c>
      <c r="E105" s="226">
        <v>9.4719999999999995</v>
      </c>
      <c r="F105" s="165">
        <v>8</v>
      </c>
      <c r="G105" s="165">
        <v>37.89</v>
      </c>
      <c r="H105" s="159">
        <f t="shared" si="3"/>
        <v>8.94</v>
      </c>
      <c r="I105" s="160">
        <f t="shared" si="2"/>
        <v>46.83</v>
      </c>
      <c r="J105" s="87"/>
    </row>
    <row r="106" spans="1:10" s="21" customFormat="1">
      <c r="A106" s="161">
        <v>100</v>
      </c>
      <c r="B106" s="196" t="s">
        <v>84</v>
      </c>
      <c r="C106" s="196" t="s">
        <v>76</v>
      </c>
      <c r="D106" s="164">
        <v>1425</v>
      </c>
      <c r="E106" s="226">
        <v>8.5370000000000008</v>
      </c>
      <c r="F106" s="165">
        <v>8</v>
      </c>
      <c r="G106" s="165">
        <v>34.15</v>
      </c>
      <c r="H106" s="159">
        <f t="shared" si="3"/>
        <v>8.06</v>
      </c>
      <c r="I106" s="160">
        <f t="shared" si="2"/>
        <v>42.21</v>
      </c>
      <c r="J106" s="87"/>
    </row>
    <row r="107" spans="1:10" s="21" customFormat="1">
      <c r="A107" s="161">
        <v>101</v>
      </c>
      <c r="B107" s="196" t="s">
        <v>73</v>
      </c>
      <c r="C107" s="196" t="s">
        <v>76</v>
      </c>
      <c r="D107" s="164">
        <v>1425</v>
      </c>
      <c r="E107" s="226">
        <v>8.5370000000000008</v>
      </c>
      <c r="F107" s="165">
        <v>8</v>
      </c>
      <c r="G107" s="165">
        <v>34.15</v>
      </c>
      <c r="H107" s="159">
        <f t="shared" si="3"/>
        <v>8.06</v>
      </c>
      <c r="I107" s="160">
        <f t="shared" si="2"/>
        <v>42.21</v>
      </c>
      <c r="J107" s="87"/>
    </row>
    <row r="108" spans="1:10" s="21" customFormat="1">
      <c r="A108" s="161">
        <v>102</v>
      </c>
      <c r="B108" s="196" t="s">
        <v>129</v>
      </c>
      <c r="C108" s="196" t="s">
        <v>85</v>
      </c>
      <c r="D108" s="164">
        <v>1895</v>
      </c>
      <c r="E108" s="226">
        <v>11.353</v>
      </c>
      <c r="F108" s="165">
        <v>8</v>
      </c>
      <c r="G108" s="165">
        <v>45.41</v>
      </c>
      <c r="H108" s="159">
        <f t="shared" si="3"/>
        <v>10.71</v>
      </c>
      <c r="I108" s="160">
        <f t="shared" si="2"/>
        <v>56.12</v>
      </c>
      <c r="J108" s="87"/>
    </row>
    <row r="109" spans="1:10" s="21" customFormat="1" ht="13.2" customHeight="1">
      <c r="A109" s="161">
        <v>103</v>
      </c>
      <c r="B109" s="196" t="s">
        <v>141</v>
      </c>
      <c r="C109" s="196" t="s">
        <v>77</v>
      </c>
      <c r="D109" s="164">
        <v>1450</v>
      </c>
      <c r="E109" s="226">
        <v>8.6869999999999994</v>
      </c>
      <c r="F109" s="165">
        <v>56</v>
      </c>
      <c r="G109" s="165">
        <v>243.24</v>
      </c>
      <c r="H109" s="159">
        <f t="shared" si="3"/>
        <v>57.38</v>
      </c>
      <c r="I109" s="160">
        <f t="shared" si="2"/>
        <v>300.62</v>
      </c>
      <c r="J109" s="87"/>
    </row>
    <row r="110" spans="1:10" s="21" customFormat="1" ht="13.2" customHeight="1">
      <c r="A110" s="161">
        <v>104</v>
      </c>
      <c r="B110" s="196" t="s">
        <v>130</v>
      </c>
      <c r="C110" s="196" t="s">
        <v>131</v>
      </c>
      <c r="D110" s="164">
        <v>2318</v>
      </c>
      <c r="E110" s="226">
        <v>13.887</v>
      </c>
      <c r="F110" s="165">
        <v>16</v>
      </c>
      <c r="G110" s="165">
        <v>111.1</v>
      </c>
      <c r="H110" s="159">
        <f t="shared" si="3"/>
        <v>26.21</v>
      </c>
      <c r="I110" s="160">
        <f t="shared" si="2"/>
        <v>137.31</v>
      </c>
      <c r="J110" s="87"/>
    </row>
    <row r="111" spans="1:10" s="21" customFormat="1" ht="13.2" customHeight="1">
      <c r="A111" s="161">
        <v>105</v>
      </c>
      <c r="B111" s="196" t="s">
        <v>141</v>
      </c>
      <c r="C111" s="196" t="s">
        <v>77</v>
      </c>
      <c r="D111" s="164">
        <v>1430</v>
      </c>
      <c r="E111" s="226">
        <v>8.5670000000000002</v>
      </c>
      <c r="F111" s="165">
        <v>56</v>
      </c>
      <c r="G111" s="165">
        <v>239.88</v>
      </c>
      <c r="H111" s="159">
        <f t="shared" si="3"/>
        <v>56.59</v>
      </c>
      <c r="I111" s="160">
        <f t="shared" si="2"/>
        <v>296.47000000000003</v>
      </c>
      <c r="J111" s="87"/>
    </row>
    <row r="112" spans="1:10" s="21" customFormat="1" ht="13.2" customHeight="1">
      <c r="A112" s="161">
        <v>106</v>
      </c>
      <c r="B112" s="196" t="s">
        <v>102</v>
      </c>
      <c r="C112" s="196" t="s">
        <v>74</v>
      </c>
      <c r="D112" s="164">
        <v>1503</v>
      </c>
      <c r="E112" s="226">
        <v>9.0039999999999996</v>
      </c>
      <c r="F112" s="165">
        <v>26</v>
      </c>
      <c r="G112" s="165">
        <v>117.05</v>
      </c>
      <c r="H112" s="159">
        <f t="shared" si="3"/>
        <v>27.61</v>
      </c>
      <c r="I112" s="160">
        <f t="shared" si="2"/>
        <v>144.66</v>
      </c>
      <c r="J112" s="87"/>
    </row>
    <row r="113" spans="1:10" s="21" customFormat="1" ht="13.2" customHeight="1">
      <c r="A113" s="161">
        <v>107</v>
      </c>
      <c r="B113" s="196" t="s">
        <v>107</v>
      </c>
      <c r="C113" s="196" t="s">
        <v>74</v>
      </c>
      <c r="D113" s="164">
        <v>1495</v>
      </c>
      <c r="E113" s="226">
        <v>8.9559999999999995</v>
      </c>
      <c r="F113" s="165">
        <v>8</v>
      </c>
      <c r="G113" s="165">
        <v>35.82</v>
      </c>
      <c r="H113" s="159">
        <f t="shared" si="3"/>
        <v>8.4499999999999993</v>
      </c>
      <c r="I113" s="160">
        <f t="shared" si="2"/>
        <v>44.269999999999996</v>
      </c>
      <c r="J113" s="87"/>
    </row>
    <row r="114" spans="1:10" s="21" customFormat="1" ht="13.2" customHeight="1">
      <c r="A114" s="161">
        <v>108</v>
      </c>
      <c r="B114" s="196" t="s">
        <v>141</v>
      </c>
      <c r="C114" s="196" t="s">
        <v>120</v>
      </c>
      <c r="D114" s="164">
        <v>2146</v>
      </c>
      <c r="E114" s="226">
        <v>12.856</v>
      </c>
      <c r="F114" s="165">
        <v>8</v>
      </c>
      <c r="G114" s="165">
        <v>51.42</v>
      </c>
      <c r="H114" s="159">
        <f t="shared" si="3"/>
        <v>12.13</v>
      </c>
      <c r="I114" s="160">
        <f t="shared" si="2"/>
        <v>63.550000000000004</v>
      </c>
      <c r="J114" s="87"/>
    </row>
    <row r="115" spans="1:10" s="21" customFormat="1" ht="13.2" customHeight="1">
      <c r="A115" s="161">
        <v>109</v>
      </c>
      <c r="B115" s="196" t="s">
        <v>84</v>
      </c>
      <c r="C115" s="196" t="s">
        <v>76</v>
      </c>
      <c r="D115" s="164">
        <v>1445</v>
      </c>
      <c r="E115" s="226">
        <v>8.657</v>
      </c>
      <c r="F115" s="165">
        <v>16</v>
      </c>
      <c r="G115" s="165">
        <v>69.260000000000005</v>
      </c>
      <c r="H115" s="159">
        <f t="shared" si="3"/>
        <v>16.34</v>
      </c>
      <c r="I115" s="160">
        <f t="shared" si="2"/>
        <v>85.600000000000009</v>
      </c>
      <c r="J115" s="87"/>
    </row>
    <row r="116" spans="1:10" s="21" customFormat="1" ht="13.2" customHeight="1">
      <c r="A116" s="161">
        <v>110</v>
      </c>
      <c r="B116" s="196" t="s">
        <v>122</v>
      </c>
      <c r="C116" s="196" t="s">
        <v>85</v>
      </c>
      <c r="D116" s="164">
        <v>1826</v>
      </c>
      <c r="E116" s="226">
        <v>10.939</v>
      </c>
      <c r="F116" s="165">
        <v>8</v>
      </c>
      <c r="G116" s="165">
        <v>43.76</v>
      </c>
      <c r="H116" s="159">
        <f t="shared" si="3"/>
        <v>10.32</v>
      </c>
      <c r="I116" s="160">
        <f t="shared" si="2"/>
        <v>54.08</v>
      </c>
      <c r="J116" s="87"/>
    </row>
    <row r="117" spans="1:10" s="21" customFormat="1" ht="13.2" customHeight="1">
      <c r="A117" s="161">
        <v>111</v>
      </c>
      <c r="B117" s="196" t="s">
        <v>141</v>
      </c>
      <c r="C117" s="196" t="s">
        <v>77</v>
      </c>
      <c r="D117" s="164">
        <v>1470</v>
      </c>
      <c r="E117" s="226">
        <v>8.8070000000000004</v>
      </c>
      <c r="F117" s="165">
        <v>56</v>
      </c>
      <c r="G117" s="165">
        <v>246.6</v>
      </c>
      <c r="H117" s="159">
        <f t="shared" si="3"/>
        <v>58.17</v>
      </c>
      <c r="I117" s="160">
        <f t="shared" si="2"/>
        <v>304.77</v>
      </c>
      <c r="J117" s="87"/>
    </row>
    <row r="118" spans="1:10" s="21" customFormat="1" ht="18.75" customHeight="1">
      <c r="A118" s="161">
        <v>112</v>
      </c>
      <c r="B118" s="196" t="s">
        <v>100</v>
      </c>
      <c r="C118" s="196" t="s">
        <v>76</v>
      </c>
      <c r="D118" s="164">
        <v>1445</v>
      </c>
      <c r="E118" s="226">
        <v>8.657</v>
      </c>
      <c r="F118" s="165">
        <v>8</v>
      </c>
      <c r="G118" s="165">
        <v>34.630000000000003</v>
      </c>
      <c r="H118" s="159">
        <f t="shared" si="3"/>
        <v>8.17</v>
      </c>
      <c r="I118" s="160">
        <f t="shared" si="2"/>
        <v>42.800000000000004</v>
      </c>
      <c r="J118" s="87"/>
    </row>
    <row r="119" spans="1:10" s="21" customFormat="1" ht="13.5" customHeight="1">
      <c r="A119" s="161">
        <v>113</v>
      </c>
      <c r="B119" s="196" t="s">
        <v>113</v>
      </c>
      <c r="C119" s="196" t="s">
        <v>76</v>
      </c>
      <c r="D119" s="164">
        <v>1445</v>
      </c>
      <c r="E119" s="226">
        <v>8.657</v>
      </c>
      <c r="F119" s="165">
        <v>8</v>
      </c>
      <c r="G119" s="165">
        <v>34.630000000000003</v>
      </c>
      <c r="H119" s="159">
        <f t="shared" si="3"/>
        <v>8.17</v>
      </c>
      <c r="I119" s="160">
        <f t="shared" si="2"/>
        <v>42.800000000000004</v>
      </c>
      <c r="J119" s="87"/>
    </row>
    <row r="120" spans="1:10" s="21" customFormat="1" ht="15" customHeight="1">
      <c r="A120" s="161">
        <v>114</v>
      </c>
      <c r="B120" s="196" t="s">
        <v>93</v>
      </c>
      <c r="C120" s="196" t="s">
        <v>85</v>
      </c>
      <c r="D120" s="164">
        <v>1505</v>
      </c>
      <c r="E120" s="226">
        <v>9.016</v>
      </c>
      <c r="F120" s="165">
        <v>38</v>
      </c>
      <c r="G120" s="165">
        <v>171.3</v>
      </c>
      <c r="H120" s="159">
        <f t="shared" si="3"/>
        <v>40.409999999999997</v>
      </c>
      <c r="I120" s="160">
        <f t="shared" si="2"/>
        <v>211.71</v>
      </c>
      <c r="J120" s="87"/>
    </row>
    <row r="121" spans="1:10" s="21" customFormat="1" ht="14.25" customHeight="1">
      <c r="A121" s="161">
        <v>115</v>
      </c>
      <c r="B121" s="196" t="s">
        <v>132</v>
      </c>
      <c r="C121" s="196" t="s">
        <v>76</v>
      </c>
      <c r="D121" s="164">
        <v>1493</v>
      </c>
      <c r="E121" s="226">
        <v>8.9440000000000008</v>
      </c>
      <c r="F121" s="165">
        <v>8</v>
      </c>
      <c r="G121" s="165">
        <v>35.78</v>
      </c>
      <c r="H121" s="159">
        <f t="shared" si="3"/>
        <v>8.44</v>
      </c>
      <c r="I121" s="160">
        <f t="shared" si="2"/>
        <v>44.22</v>
      </c>
      <c r="J121" s="87"/>
    </row>
    <row r="122" spans="1:10" s="21" customFormat="1">
      <c r="A122" s="161">
        <v>116</v>
      </c>
      <c r="B122" s="196" t="s">
        <v>92</v>
      </c>
      <c r="C122" s="196" t="s">
        <v>74</v>
      </c>
      <c r="D122" s="164">
        <v>1640</v>
      </c>
      <c r="E122" s="226">
        <v>9.8249999999999993</v>
      </c>
      <c r="F122" s="165">
        <v>32</v>
      </c>
      <c r="G122" s="165">
        <v>157.19999999999999</v>
      </c>
      <c r="H122" s="159">
        <f t="shared" si="3"/>
        <v>37.08</v>
      </c>
      <c r="I122" s="160">
        <f t="shared" si="2"/>
        <v>194.27999999999997</v>
      </c>
      <c r="J122" s="87"/>
    </row>
    <row r="123" spans="1:10" s="21" customFormat="1" ht="12" customHeight="1">
      <c r="A123" s="161">
        <v>117</v>
      </c>
      <c r="B123" s="196" t="s">
        <v>134</v>
      </c>
      <c r="C123" s="196" t="s">
        <v>74</v>
      </c>
      <c r="D123" s="164">
        <v>1523</v>
      </c>
      <c r="E123" s="226">
        <v>9.1240000000000006</v>
      </c>
      <c r="F123" s="165">
        <v>8</v>
      </c>
      <c r="G123" s="165">
        <v>36.5</v>
      </c>
      <c r="H123" s="159">
        <f t="shared" si="3"/>
        <v>8.61</v>
      </c>
      <c r="I123" s="160">
        <f t="shared" si="2"/>
        <v>45.11</v>
      </c>
      <c r="J123" s="87"/>
    </row>
    <row r="124" spans="1:10" s="21" customFormat="1">
      <c r="A124" s="161">
        <v>118</v>
      </c>
      <c r="B124" s="196" t="s">
        <v>106</v>
      </c>
      <c r="C124" s="196" t="s">
        <v>74</v>
      </c>
      <c r="D124" s="164">
        <v>1571</v>
      </c>
      <c r="E124" s="226">
        <v>9.4120000000000008</v>
      </c>
      <c r="F124" s="165">
        <v>16</v>
      </c>
      <c r="G124" s="165">
        <v>75.3</v>
      </c>
      <c r="H124" s="159">
        <f t="shared" si="3"/>
        <v>17.760000000000002</v>
      </c>
      <c r="I124" s="160">
        <f t="shared" si="2"/>
        <v>93.06</v>
      </c>
      <c r="J124" s="87"/>
    </row>
    <row r="125" spans="1:10" s="21" customFormat="1" ht="26.4">
      <c r="A125" s="161">
        <v>119</v>
      </c>
      <c r="B125" s="196" t="s">
        <v>153</v>
      </c>
      <c r="C125" s="196" t="s">
        <v>133</v>
      </c>
      <c r="D125" s="164">
        <v>1482</v>
      </c>
      <c r="E125" s="226">
        <v>8.8789999999999996</v>
      </c>
      <c r="F125" s="165">
        <v>16</v>
      </c>
      <c r="G125" s="165">
        <v>71.03</v>
      </c>
      <c r="H125" s="159">
        <f t="shared" si="3"/>
        <v>16.760000000000002</v>
      </c>
      <c r="I125" s="160">
        <f t="shared" si="2"/>
        <v>87.79</v>
      </c>
      <c r="J125" s="87"/>
    </row>
    <row r="126" spans="1:10" s="21" customFormat="1">
      <c r="A126" s="161">
        <v>120</v>
      </c>
      <c r="B126" s="196" t="s">
        <v>91</v>
      </c>
      <c r="C126" s="196" t="s">
        <v>76</v>
      </c>
      <c r="D126" s="164">
        <v>1831</v>
      </c>
      <c r="E126" s="226">
        <v>10.968999999999999</v>
      </c>
      <c r="F126" s="165">
        <v>24</v>
      </c>
      <c r="G126" s="165">
        <v>131.63</v>
      </c>
      <c r="H126" s="159">
        <f t="shared" si="3"/>
        <v>31.05</v>
      </c>
      <c r="I126" s="160">
        <f t="shared" si="2"/>
        <v>162.68</v>
      </c>
      <c r="J126" s="87"/>
    </row>
    <row r="127" spans="1:10" s="21" customFormat="1" ht="15" customHeight="1">
      <c r="A127" s="161">
        <v>121</v>
      </c>
      <c r="B127" s="196" t="s">
        <v>132</v>
      </c>
      <c r="C127" s="196" t="s">
        <v>74</v>
      </c>
      <c r="D127" s="164">
        <v>1640</v>
      </c>
      <c r="E127" s="226">
        <v>9.8249999999999993</v>
      </c>
      <c r="F127" s="165">
        <v>16</v>
      </c>
      <c r="G127" s="165">
        <v>78.599999999999994</v>
      </c>
      <c r="H127" s="159">
        <f t="shared" si="3"/>
        <v>18.54</v>
      </c>
      <c r="I127" s="160">
        <f t="shared" si="2"/>
        <v>97.139999999999986</v>
      </c>
      <c r="J127" s="87"/>
    </row>
    <row r="128" spans="1:10" s="21" customFormat="1" ht="16.8" customHeight="1">
      <c r="A128" s="161">
        <v>122</v>
      </c>
      <c r="B128" s="196" t="s">
        <v>83</v>
      </c>
      <c r="C128" s="196" t="s">
        <v>74</v>
      </c>
      <c r="D128" s="164">
        <v>1475</v>
      </c>
      <c r="E128" s="226">
        <v>8.8369999999999997</v>
      </c>
      <c r="F128" s="165">
        <v>8</v>
      </c>
      <c r="G128" s="165">
        <v>35.35</v>
      </c>
      <c r="H128" s="159">
        <f t="shared" si="3"/>
        <v>8.34</v>
      </c>
      <c r="I128" s="160">
        <f t="shared" si="2"/>
        <v>43.69</v>
      </c>
      <c r="J128" s="87"/>
    </row>
    <row r="129" spans="1:10" s="21" customFormat="1">
      <c r="A129" s="161">
        <v>123</v>
      </c>
      <c r="B129" s="196" t="s">
        <v>82</v>
      </c>
      <c r="C129" s="196" t="s">
        <v>76</v>
      </c>
      <c r="D129" s="164">
        <v>1337</v>
      </c>
      <c r="E129" s="226">
        <v>8.01</v>
      </c>
      <c r="F129" s="165">
        <v>8</v>
      </c>
      <c r="G129" s="165">
        <v>32.04</v>
      </c>
      <c r="H129" s="159">
        <f t="shared" si="3"/>
        <v>7.56</v>
      </c>
      <c r="I129" s="160">
        <f t="shared" si="2"/>
        <v>39.6</v>
      </c>
      <c r="J129" s="87"/>
    </row>
    <row r="130" spans="1:10" s="21" customFormat="1">
      <c r="A130" s="161">
        <v>124</v>
      </c>
      <c r="B130" s="196" t="s">
        <v>105</v>
      </c>
      <c r="C130" s="196" t="s">
        <v>76</v>
      </c>
      <c r="D130" s="164">
        <v>1445</v>
      </c>
      <c r="E130" s="226">
        <v>8.657</v>
      </c>
      <c r="F130" s="165">
        <v>8</v>
      </c>
      <c r="G130" s="165">
        <v>34.630000000000003</v>
      </c>
      <c r="H130" s="159">
        <f t="shared" si="3"/>
        <v>8.17</v>
      </c>
      <c r="I130" s="160">
        <f t="shared" si="2"/>
        <v>42.800000000000004</v>
      </c>
      <c r="J130" s="87"/>
    </row>
    <row r="131" spans="1:10" s="21" customFormat="1">
      <c r="A131" s="161">
        <v>125</v>
      </c>
      <c r="B131" s="196" t="s">
        <v>102</v>
      </c>
      <c r="C131" s="196" t="s">
        <v>74</v>
      </c>
      <c r="D131" s="164">
        <v>1622</v>
      </c>
      <c r="E131" s="226">
        <v>9.7170000000000005</v>
      </c>
      <c r="F131" s="165">
        <v>34</v>
      </c>
      <c r="G131" s="165">
        <v>165.19</v>
      </c>
      <c r="H131" s="159">
        <f t="shared" si="3"/>
        <v>38.97</v>
      </c>
      <c r="I131" s="160">
        <f t="shared" si="2"/>
        <v>204.16</v>
      </c>
      <c r="J131" s="87"/>
    </row>
    <row r="132" spans="1:10" s="21" customFormat="1">
      <c r="A132" s="161">
        <v>126</v>
      </c>
      <c r="B132" s="196" t="s">
        <v>128</v>
      </c>
      <c r="C132" s="196" t="s">
        <v>76</v>
      </c>
      <c r="D132" s="164">
        <v>1452</v>
      </c>
      <c r="E132" s="226">
        <v>8.6989999999999998</v>
      </c>
      <c r="F132" s="165">
        <v>8</v>
      </c>
      <c r="G132" s="165">
        <v>34.799999999999997</v>
      </c>
      <c r="H132" s="159">
        <f t="shared" si="3"/>
        <v>8.2100000000000009</v>
      </c>
      <c r="I132" s="160">
        <f t="shared" si="2"/>
        <v>43.01</v>
      </c>
      <c r="J132" s="87"/>
    </row>
    <row r="133" spans="1:10" s="21" customFormat="1" ht="14.4" customHeight="1">
      <c r="A133" s="161">
        <v>127</v>
      </c>
      <c r="B133" s="196" t="s">
        <v>83</v>
      </c>
      <c r="C133" s="196" t="s">
        <v>76</v>
      </c>
      <c r="D133" s="164">
        <v>1472</v>
      </c>
      <c r="E133" s="226">
        <v>8.8190000000000008</v>
      </c>
      <c r="F133" s="165">
        <v>8</v>
      </c>
      <c r="G133" s="165">
        <v>35.28</v>
      </c>
      <c r="H133" s="159">
        <f t="shared" si="3"/>
        <v>8.32</v>
      </c>
      <c r="I133" s="160">
        <f t="shared" si="2"/>
        <v>43.6</v>
      </c>
      <c r="J133" s="87"/>
    </row>
    <row r="134" spans="1:10" s="21" customFormat="1">
      <c r="A134" s="161">
        <v>128</v>
      </c>
      <c r="B134" s="196" t="s">
        <v>75</v>
      </c>
      <c r="C134" s="196" t="s">
        <v>85</v>
      </c>
      <c r="D134" s="164">
        <v>1950</v>
      </c>
      <c r="E134" s="226">
        <v>11.682</v>
      </c>
      <c r="F134" s="165">
        <v>8</v>
      </c>
      <c r="G134" s="165">
        <v>46.73</v>
      </c>
      <c r="H134" s="159">
        <f t="shared" si="3"/>
        <v>11.02</v>
      </c>
      <c r="I134" s="160">
        <f t="shared" si="2"/>
        <v>57.75</v>
      </c>
      <c r="J134" s="87"/>
    </row>
    <row r="135" spans="1:10" s="21" customFormat="1" ht="15.6" customHeight="1">
      <c r="A135" s="161">
        <v>129</v>
      </c>
      <c r="B135" s="196" t="s">
        <v>83</v>
      </c>
      <c r="C135" s="196" t="s">
        <v>76</v>
      </c>
      <c r="D135" s="164">
        <v>1432</v>
      </c>
      <c r="E135" s="226">
        <v>8.5790000000000006</v>
      </c>
      <c r="F135" s="165">
        <v>8</v>
      </c>
      <c r="G135" s="165">
        <v>34.32</v>
      </c>
      <c r="H135" s="159">
        <f t="shared" si="3"/>
        <v>8.1</v>
      </c>
      <c r="I135" s="160">
        <f t="shared" ref="I135:I198" si="4">G135+H135</f>
        <v>42.42</v>
      </c>
      <c r="J135" s="87"/>
    </row>
    <row r="136" spans="1:10" s="21" customFormat="1">
      <c r="A136" s="161">
        <v>130</v>
      </c>
      <c r="B136" s="196" t="s">
        <v>128</v>
      </c>
      <c r="C136" s="196" t="s">
        <v>85</v>
      </c>
      <c r="D136" s="164">
        <v>1640</v>
      </c>
      <c r="E136" s="226">
        <v>9.8249999999999993</v>
      </c>
      <c r="F136" s="165">
        <v>16</v>
      </c>
      <c r="G136" s="165">
        <v>78.599999999999994</v>
      </c>
      <c r="H136" s="159">
        <f t="shared" ref="H136:H199" si="5">ROUND(G136*0.2359,2)</f>
        <v>18.54</v>
      </c>
      <c r="I136" s="160">
        <f t="shared" si="4"/>
        <v>97.139999999999986</v>
      </c>
      <c r="J136" s="87"/>
    </row>
    <row r="137" spans="1:10" s="21" customFormat="1" ht="14.4" customHeight="1">
      <c r="A137" s="161">
        <v>131</v>
      </c>
      <c r="B137" s="196" t="s">
        <v>88</v>
      </c>
      <c r="C137" s="196" t="s">
        <v>74</v>
      </c>
      <c r="D137" s="164">
        <v>1620</v>
      </c>
      <c r="E137" s="226">
        <v>9.7050000000000001</v>
      </c>
      <c r="F137" s="165">
        <v>8</v>
      </c>
      <c r="G137" s="165">
        <v>38.82</v>
      </c>
      <c r="H137" s="159">
        <f t="shared" si="5"/>
        <v>9.16</v>
      </c>
      <c r="I137" s="160">
        <f t="shared" si="4"/>
        <v>47.980000000000004</v>
      </c>
      <c r="J137" s="87"/>
    </row>
    <row r="138" spans="1:10" s="21" customFormat="1">
      <c r="A138" s="161">
        <v>132</v>
      </c>
      <c r="B138" s="196" t="s">
        <v>112</v>
      </c>
      <c r="C138" s="196" t="s">
        <v>85</v>
      </c>
      <c r="D138" s="164">
        <v>1779</v>
      </c>
      <c r="E138" s="226">
        <v>10.657999999999999</v>
      </c>
      <c r="F138" s="165">
        <v>16</v>
      </c>
      <c r="G138" s="165">
        <v>85.26</v>
      </c>
      <c r="H138" s="159">
        <f t="shared" si="5"/>
        <v>20.11</v>
      </c>
      <c r="I138" s="160">
        <f t="shared" si="4"/>
        <v>105.37</v>
      </c>
      <c r="J138" s="87"/>
    </row>
    <row r="139" spans="1:10" s="21" customFormat="1" ht="15.75" customHeight="1">
      <c r="A139" s="161">
        <v>133</v>
      </c>
      <c r="B139" s="196" t="s">
        <v>99</v>
      </c>
      <c r="C139" s="196" t="s">
        <v>76</v>
      </c>
      <c r="D139" s="164">
        <v>1533</v>
      </c>
      <c r="E139" s="226">
        <v>9.1839999999999993</v>
      </c>
      <c r="F139" s="165">
        <v>16</v>
      </c>
      <c r="G139" s="165">
        <v>73.47</v>
      </c>
      <c r="H139" s="159">
        <f t="shared" si="5"/>
        <v>17.329999999999998</v>
      </c>
      <c r="I139" s="160">
        <f t="shared" si="4"/>
        <v>90.8</v>
      </c>
      <c r="J139" s="87"/>
    </row>
    <row r="140" spans="1:10" s="21" customFormat="1" ht="14.4" customHeight="1">
      <c r="A140" s="161">
        <v>134</v>
      </c>
      <c r="B140" s="196" t="s">
        <v>134</v>
      </c>
      <c r="C140" s="196" t="s">
        <v>76</v>
      </c>
      <c r="D140" s="164">
        <v>1425</v>
      </c>
      <c r="E140" s="226">
        <v>8.5370000000000008</v>
      </c>
      <c r="F140" s="165">
        <v>16</v>
      </c>
      <c r="G140" s="165">
        <v>68.3</v>
      </c>
      <c r="H140" s="159">
        <f t="shared" si="5"/>
        <v>16.11</v>
      </c>
      <c r="I140" s="160">
        <f t="shared" si="4"/>
        <v>84.41</v>
      </c>
      <c r="J140" s="87"/>
    </row>
    <row r="141" spans="1:10" s="21" customFormat="1">
      <c r="A141" s="161">
        <v>135</v>
      </c>
      <c r="B141" s="196" t="s">
        <v>121</v>
      </c>
      <c r="C141" s="196" t="s">
        <v>76</v>
      </c>
      <c r="D141" s="164">
        <v>1452</v>
      </c>
      <c r="E141" s="226">
        <v>8.6989999999999998</v>
      </c>
      <c r="F141" s="165">
        <v>16</v>
      </c>
      <c r="G141" s="165">
        <v>69.59</v>
      </c>
      <c r="H141" s="159">
        <f t="shared" si="5"/>
        <v>16.420000000000002</v>
      </c>
      <c r="I141" s="160">
        <f t="shared" si="4"/>
        <v>86.01</v>
      </c>
      <c r="J141" s="87"/>
    </row>
    <row r="142" spans="1:10" s="21" customFormat="1">
      <c r="A142" s="161">
        <v>136</v>
      </c>
      <c r="B142" s="196" t="s">
        <v>112</v>
      </c>
      <c r="C142" s="196" t="s">
        <v>74</v>
      </c>
      <c r="D142" s="164">
        <v>1652</v>
      </c>
      <c r="E142" s="226">
        <v>9.8970000000000002</v>
      </c>
      <c r="F142" s="165">
        <v>8</v>
      </c>
      <c r="G142" s="165">
        <v>39.590000000000003</v>
      </c>
      <c r="H142" s="159">
        <f t="shared" si="5"/>
        <v>9.34</v>
      </c>
      <c r="I142" s="160">
        <f t="shared" si="4"/>
        <v>48.930000000000007</v>
      </c>
      <c r="J142" s="87"/>
    </row>
    <row r="143" spans="1:10" s="21" customFormat="1">
      <c r="A143" s="161">
        <v>137</v>
      </c>
      <c r="B143" s="196" t="s">
        <v>135</v>
      </c>
      <c r="C143" s="196" t="s">
        <v>76</v>
      </c>
      <c r="D143" s="164">
        <v>1382</v>
      </c>
      <c r="E143" s="226">
        <v>8.2789999999999999</v>
      </c>
      <c r="F143" s="165">
        <v>8</v>
      </c>
      <c r="G143" s="165">
        <v>33.119999999999997</v>
      </c>
      <c r="H143" s="159">
        <f t="shared" si="5"/>
        <v>7.81</v>
      </c>
      <c r="I143" s="160">
        <f t="shared" si="4"/>
        <v>40.93</v>
      </c>
      <c r="J143" s="87"/>
    </row>
    <row r="144" spans="1:10" s="21" customFormat="1" ht="16.8" customHeight="1">
      <c r="A144" s="161">
        <v>138</v>
      </c>
      <c r="B144" s="196" t="s">
        <v>136</v>
      </c>
      <c r="C144" s="196" t="s">
        <v>76</v>
      </c>
      <c r="D144" s="164">
        <v>1553</v>
      </c>
      <c r="E144" s="226">
        <v>9.3040000000000003</v>
      </c>
      <c r="F144" s="165">
        <v>8</v>
      </c>
      <c r="G144" s="165">
        <v>37.22</v>
      </c>
      <c r="H144" s="159">
        <f t="shared" si="5"/>
        <v>8.7799999999999994</v>
      </c>
      <c r="I144" s="160">
        <f t="shared" si="4"/>
        <v>46</v>
      </c>
      <c r="J144" s="87"/>
    </row>
    <row r="145" spans="1:10" s="21" customFormat="1" ht="14.4" customHeight="1">
      <c r="A145" s="161">
        <v>139</v>
      </c>
      <c r="B145" s="196" t="s">
        <v>138</v>
      </c>
      <c r="C145" s="196" t="s">
        <v>74</v>
      </c>
      <c r="D145" s="164">
        <v>1722</v>
      </c>
      <c r="E145" s="226">
        <v>10.316000000000001</v>
      </c>
      <c r="F145" s="165">
        <v>8</v>
      </c>
      <c r="G145" s="165">
        <v>41.26</v>
      </c>
      <c r="H145" s="159">
        <f t="shared" si="5"/>
        <v>9.73</v>
      </c>
      <c r="I145" s="160">
        <f t="shared" si="4"/>
        <v>50.989999999999995</v>
      </c>
      <c r="J145" s="87"/>
    </row>
    <row r="146" spans="1:10" s="21" customFormat="1">
      <c r="A146" s="161">
        <v>140</v>
      </c>
      <c r="B146" s="196" t="s">
        <v>122</v>
      </c>
      <c r="C146" s="196" t="s">
        <v>76</v>
      </c>
      <c r="D146" s="164">
        <v>1590</v>
      </c>
      <c r="E146" s="226">
        <v>9.5259999999999998</v>
      </c>
      <c r="F146" s="165">
        <v>8</v>
      </c>
      <c r="G146" s="165">
        <v>38.1</v>
      </c>
      <c r="H146" s="159">
        <f t="shared" si="5"/>
        <v>8.99</v>
      </c>
      <c r="I146" s="160">
        <f t="shared" si="4"/>
        <v>47.09</v>
      </c>
      <c r="J146" s="87"/>
    </row>
    <row r="147" spans="1:10" s="21" customFormat="1">
      <c r="A147" s="161">
        <v>141</v>
      </c>
      <c r="B147" s="196" t="s">
        <v>107</v>
      </c>
      <c r="C147" s="196" t="s">
        <v>77</v>
      </c>
      <c r="D147" s="164">
        <v>1202</v>
      </c>
      <c r="E147" s="226">
        <v>7.2009999999999996</v>
      </c>
      <c r="F147" s="165">
        <v>2</v>
      </c>
      <c r="G147" s="165">
        <v>7.2</v>
      </c>
      <c r="H147" s="159">
        <f t="shared" si="5"/>
        <v>1.7</v>
      </c>
      <c r="I147" s="160">
        <f t="shared" si="4"/>
        <v>8.9</v>
      </c>
      <c r="J147" s="87"/>
    </row>
    <row r="148" spans="1:10" s="21" customFormat="1" ht="13.8" customHeight="1">
      <c r="A148" s="161">
        <v>142</v>
      </c>
      <c r="B148" s="196" t="s">
        <v>136</v>
      </c>
      <c r="C148" s="196" t="s">
        <v>76</v>
      </c>
      <c r="D148" s="164">
        <v>1541</v>
      </c>
      <c r="E148" s="226">
        <v>9.2319999999999993</v>
      </c>
      <c r="F148" s="165">
        <v>16</v>
      </c>
      <c r="G148" s="165">
        <v>73.86</v>
      </c>
      <c r="H148" s="159">
        <f t="shared" si="5"/>
        <v>17.420000000000002</v>
      </c>
      <c r="I148" s="160">
        <f t="shared" si="4"/>
        <v>91.28</v>
      </c>
      <c r="J148" s="87"/>
    </row>
    <row r="149" spans="1:10" s="21" customFormat="1" ht="15" customHeight="1">
      <c r="A149" s="161">
        <v>143</v>
      </c>
      <c r="B149" s="196" t="s">
        <v>116</v>
      </c>
      <c r="C149" s="196" t="s">
        <v>76</v>
      </c>
      <c r="D149" s="164">
        <v>1521</v>
      </c>
      <c r="E149" s="226">
        <v>9.1120000000000001</v>
      </c>
      <c r="F149" s="165">
        <v>8</v>
      </c>
      <c r="G149" s="165">
        <v>36.450000000000003</v>
      </c>
      <c r="H149" s="159">
        <f t="shared" si="5"/>
        <v>8.6</v>
      </c>
      <c r="I149" s="160">
        <f t="shared" si="4"/>
        <v>45.050000000000004</v>
      </c>
      <c r="J149" s="87"/>
    </row>
    <row r="150" spans="1:10" s="21" customFormat="1">
      <c r="A150" s="161">
        <v>144</v>
      </c>
      <c r="B150" s="196" t="s">
        <v>89</v>
      </c>
      <c r="C150" s="196" t="s">
        <v>76</v>
      </c>
      <c r="D150" s="164">
        <v>1405</v>
      </c>
      <c r="E150" s="226">
        <v>8.4169999999999998</v>
      </c>
      <c r="F150" s="165">
        <v>16</v>
      </c>
      <c r="G150" s="165">
        <v>67.34</v>
      </c>
      <c r="H150" s="159">
        <f t="shared" si="5"/>
        <v>15.89</v>
      </c>
      <c r="I150" s="160">
        <f t="shared" si="4"/>
        <v>83.23</v>
      </c>
      <c r="J150" s="87"/>
    </row>
    <row r="151" spans="1:10" s="21" customFormat="1" ht="13.2" customHeight="1">
      <c r="A151" s="161">
        <v>145</v>
      </c>
      <c r="B151" s="196" t="s">
        <v>83</v>
      </c>
      <c r="C151" s="196" t="s">
        <v>74</v>
      </c>
      <c r="D151" s="164">
        <v>1455</v>
      </c>
      <c r="E151" s="226">
        <v>8.7170000000000005</v>
      </c>
      <c r="F151" s="165">
        <v>8</v>
      </c>
      <c r="G151" s="165">
        <v>34.869999999999997</v>
      </c>
      <c r="H151" s="159">
        <f t="shared" si="5"/>
        <v>8.23</v>
      </c>
      <c r="I151" s="160">
        <f t="shared" si="4"/>
        <v>43.099999999999994</v>
      </c>
      <c r="J151" s="87"/>
    </row>
    <row r="152" spans="1:10" s="21" customFormat="1">
      <c r="A152" s="161">
        <v>146</v>
      </c>
      <c r="B152" s="196" t="s">
        <v>95</v>
      </c>
      <c r="C152" s="196" t="s">
        <v>76</v>
      </c>
      <c r="D152" s="164">
        <v>1405</v>
      </c>
      <c r="E152" s="226">
        <v>8.4169999999999998</v>
      </c>
      <c r="F152" s="165">
        <v>8</v>
      </c>
      <c r="G152" s="165">
        <v>33.67</v>
      </c>
      <c r="H152" s="159">
        <f t="shared" si="5"/>
        <v>7.94</v>
      </c>
      <c r="I152" s="160">
        <f t="shared" si="4"/>
        <v>41.61</v>
      </c>
      <c r="J152" s="87"/>
    </row>
    <row r="153" spans="1:10" s="21" customFormat="1">
      <c r="A153" s="161">
        <v>147</v>
      </c>
      <c r="B153" s="196" t="s">
        <v>98</v>
      </c>
      <c r="C153" s="196" t="s">
        <v>74</v>
      </c>
      <c r="D153" s="164">
        <v>1455</v>
      </c>
      <c r="E153" s="226">
        <v>8.7170000000000005</v>
      </c>
      <c r="F153" s="165">
        <v>8</v>
      </c>
      <c r="G153" s="165">
        <v>34.869999999999997</v>
      </c>
      <c r="H153" s="159">
        <f t="shared" si="5"/>
        <v>8.23</v>
      </c>
      <c r="I153" s="160">
        <f t="shared" si="4"/>
        <v>43.099999999999994</v>
      </c>
      <c r="J153" s="87"/>
    </row>
    <row r="154" spans="1:10" s="21" customFormat="1">
      <c r="A154" s="161">
        <v>148</v>
      </c>
      <c r="B154" s="196" t="s">
        <v>113</v>
      </c>
      <c r="C154" s="196" t="s">
        <v>85</v>
      </c>
      <c r="D154" s="164">
        <v>1640</v>
      </c>
      <c r="E154" s="226">
        <v>9.8249999999999993</v>
      </c>
      <c r="F154" s="165">
        <v>8</v>
      </c>
      <c r="G154" s="165">
        <v>39.299999999999997</v>
      </c>
      <c r="H154" s="159">
        <f t="shared" si="5"/>
        <v>9.27</v>
      </c>
      <c r="I154" s="160">
        <f t="shared" si="4"/>
        <v>48.569999999999993</v>
      </c>
      <c r="J154" s="87"/>
    </row>
    <row r="155" spans="1:10" s="21" customFormat="1" ht="14.4" customHeight="1">
      <c r="A155" s="161">
        <v>149</v>
      </c>
      <c r="B155" s="196" t="s">
        <v>90</v>
      </c>
      <c r="C155" s="196" t="s">
        <v>76</v>
      </c>
      <c r="D155" s="164">
        <v>1432</v>
      </c>
      <c r="E155" s="226">
        <v>8.5790000000000006</v>
      </c>
      <c r="F155" s="165">
        <v>16</v>
      </c>
      <c r="G155" s="165">
        <v>68.63</v>
      </c>
      <c r="H155" s="159">
        <f t="shared" si="5"/>
        <v>16.190000000000001</v>
      </c>
      <c r="I155" s="160">
        <f t="shared" si="4"/>
        <v>84.82</v>
      </c>
      <c r="J155" s="87"/>
    </row>
    <row r="156" spans="1:10" s="21" customFormat="1">
      <c r="A156" s="161">
        <v>150</v>
      </c>
      <c r="B156" s="196" t="s">
        <v>122</v>
      </c>
      <c r="C156" s="196" t="s">
        <v>76</v>
      </c>
      <c r="D156" s="164">
        <v>1405</v>
      </c>
      <c r="E156" s="226">
        <v>8.4169999999999998</v>
      </c>
      <c r="F156" s="165">
        <v>8</v>
      </c>
      <c r="G156" s="165">
        <v>33.67</v>
      </c>
      <c r="H156" s="159">
        <f t="shared" si="5"/>
        <v>7.94</v>
      </c>
      <c r="I156" s="160">
        <f t="shared" si="4"/>
        <v>41.61</v>
      </c>
      <c r="J156" s="87"/>
    </row>
    <row r="157" spans="1:10" s="21" customFormat="1">
      <c r="A157" s="161">
        <v>151</v>
      </c>
      <c r="B157" s="196" t="s">
        <v>112</v>
      </c>
      <c r="C157" s="196" t="s">
        <v>74</v>
      </c>
      <c r="D157" s="164">
        <v>1682</v>
      </c>
      <c r="E157" s="226">
        <v>10.077</v>
      </c>
      <c r="F157" s="165">
        <v>8</v>
      </c>
      <c r="G157" s="165">
        <v>40.31</v>
      </c>
      <c r="H157" s="159">
        <f t="shared" si="5"/>
        <v>9.51</v>
      </c>
      <c r="I157" s="160">
        <f t="shared" si="4"/>
        <v>49.82</v>
      </c>
      <c r="J157" s="87"/>
    </row>
    <row r="158" spans="1:10" s="21" customFormat="1">
      <c r="A158" s="161">
        <v>152</v>
      </c>
      <c r="B158" s="196" t="s">
        <v>98</v>
      </c>
      <c r="C158" s="196" t="s">
        <v>76</v>
      </c>
      <c r="D158" s="164">
        <v>1405</v>
      </c>
      <c r="E158" s="226">
        <v>8.4169999999999998</v>
      </c>
      <c r="F158" s="165">
        <v>8</v>
      </c>
      <c r="G158" s="165">
        <v>33.67</v>
      </c>
      <c r="H158" s="159">
        <f t="shared" si="5"/>
        <v>7.94</v>
      </c>
      <c r="I158" s="160">
        <f t="shared" si="4"/>
        <v>41.61</v>
      </c>
      <c r="J158" s="87"/>
    </row>
    <row r="159" spans="1:10" s="21" customFormat="1" ht="12" customHeight="1">
      <c r="A159" s="161">
        <v>153</v>
      </c>
      <c r="B159" s="196" t="s">
        <v>134</v>
      </c>
      <c r="C159" s="196" t="s">
        <v>85</v>
      </c>
      <c r="D159" s="164">
        <v>1631</v>
      </c>
      <c r="E159" s="226">
        <v>9.7710000000000008</v>
      </c>
      <c r="F159" s="165">
        <v>8</v>
      </c>
      <c r="G159" s="165">
        <v>39.08</v>
      </c>
      <c r="H159" s="159">
        <f t="shared" si="5"/>
        <v>9.2200000000000006</v>
      </c>
      <c r="I159" s="160">
        <f t="shared" si="4"/>
        <v>48.3</v>
      </c>
      <c r="J159" s="87"/>
    </row>
    <row r="160" spans="1:10" s="21" customFormat="1" ht="16.2" customHeight="1">
      <c r="A160" s="161">
        <v>154</v>
      </c>
      <c r="B160" s="196" t="s">
        <v>91</v>
      </c>
      <c r="C160" s="196" t="s">
        <v>76</v>
      </c>
      <c r="D160" s="164">
        <v>1541</v>
      </c>
      <c r="E160" s="226">
        <v>9.2319999999999993</v>
      </c>
      <c r="F160" s="165">
        <v>16</v>
      </c>
      <c r="G160" s="165">
        <v>73.86</v>
      </c>
      <c r="H160" s="159">
        <f t="shared" si="5"/>
        <v>17.420000000000002</v>
      </c>
      <c r="I160" s="160">
        <f t="shared" si="4"/>
        <v>91.28</v>
      </c>
      <c r="J160" s="87"/>
    </row>
    <row r="161" spans="1:10" s="21" customFormat="1" ht="14.25" customHeight="1">
      <c r="A161" s="161">
        <v>155</v>
      </c>
      <c r="B161" s="196" t="s">
        <v>121</v>
      </c>
      <c r="C161" s="196" t="s">
        <v>76</v>
      </c>
      <c r="D161" s="164">
        <v>1405</v>
      </c>
      <c r="E161" s="226">
        <v>8.4169999999999998</v>
      </c>
      <c r="F161" s="165">
        <v>16</v>
      </c>
      <c r="G161" s="165">
        <v>67.34</v>
      </c>
      <c r="H161" s="159">
        <f t="shared" si="5"/>
        <v>15.89</v>
      </c>
      <c r="I161" s="160">
        <f t="shared" si="4"/>
        <v>83.23</v>
      </c>
      <c r="J161" s="87"/>
    </row>
    <row r="162" spans="1:10" s="21" customFormat="1">
      <c r="A162" s="161">
        <v>156</v>
      </c>
      <c r="B162" s="196" t="s">
        <v>115</v>
      </c>
      <c r="C162" s="196" t="s">
        <v>74</v>
      </c>
      <c r="D162" s="164">
        <v>1455</v>
      </c>
      <c r="E162" s="226">
        <v>8.7170000000000005</v>
      </c>
      <c r="F162" s="165">
        <v>8</v>
      </c>
      <c r="G162" s="165">
        <v>34.869999999999997</v>
      </c>
      <c r="H162" s="159">
        <f t="shared" si="5"/>
        <v>8.23</v>
      </c>
      <c r="I162" s="160">
        <f t="shared" si="4"/>
        <v>43.099999999999994</v>
      </c>
      <c r="J162" s="87"/>
    </row>
    <row r="163" spans="1:10" s="21" customFormat="1" ht="13.2" customHeight="1">
      <c r="A163" s="161">
        <v>157</v>
      </c>
      <c r="B163" s="196" t="s">
        <v>109</v>
      </c>
      <c r="C163" s="196" t="s">
        <v>77</v>
      </c>
      <c r="D163" s="164">
        <v>1430</v>
      </c>
      <c r="E163" s="226">
        <v>8.5670000000000002</v>
      </c>
      <c r="F163" s="165">
        <v>56</v>
      </c>
      <c r="G163" s="165">
        <v>239.88</v>
      </c>
      <c r="H163" s="159">
        <f t="shared" si="5"/>
        <v>56.59</v>
      </c>
      <c r="I163" s="160">
        <f t="shared" si="4"/>
        <v>296.47000000000003</v>
      </c>
      <c r="J163" s="87"/>
    </row>
    <row r="164" spans="1:10" s="21" customFormat="1" ht="13.2" customHeight="1">
      <c r="A164" s="161">
        <v>158</v>
      </c>
      <c r="B164" s="196" t="s">
        <v>109</v>
      </c>
      <c r="C164" s="196" t="s">
        <v>77</v>
      </c>
      <c r="D164" s="164">
        <v>1430</v>
      </c>
      <c r="E164" s="226">
        <v>8.5670000000000002</v>
      </c>
      <c r="F164" s="165">
        <v>14</v>
      </c>
      <c r="G164" s="165">
        <v>59.97</v>
      </c>
      <c r="H164" s="159">
        <f t="shared" si="5"/>
        <v>14.15</v>
      </c>
      <c r="I164" s="160">
        <f t="shared" si="4"/>
        <v>74.12</v>
      </c>
      <c r="J164" s="87"/>
    </row>
    <row r="165" spans="1:10" s="21" customFormat="1" ht="13.2" customHeight="1">
      <c r="A165" s="161">
        <v>159</v>
      </c>
      <c r="B165" s="196" t="s">
        <v>106</v>
      </c>
      <c r="C165" s="196" t="s">
        <v>76</v>
      </c>
      <c r="D165" s="164">
        <v>1541</v>
      </c>
      <c r="E165" s="226">
        <v>9.2319999999999993</v>
      </c>
      <c r="F165" s="165">
        <v>8</v>
      </c>
      <c r="G165" s="165">
        <v>36.93</v>
      </c>
      <c r="H165" s="159">
        <f t="shared" si="5"/>
        <v>8.7100000000000009</v>
      </c>
      <c r="I165" s="160">
        <f t="shared" si="4"/>
        <v>45.64</v>
      </c>
      <c r="J165" s="87"/>
    </row>
    <row r="166" spans="1:10" s="21" customFormat="1" ht="13.2" customHeight="1">
      <c r="A166" s="161">
        <v>160</v>
      </c>
      <c r="B166" s="196" t="s">
        <v>105</v>
      </c>
      <c r="C166" s="196" t="s">
        <v>76</v>
      </c>
      <c r="D166" s="164">
        <v>1432</v>
      </c>
      <c r="E166" s="226">
        <v>8.5790000000000006</v>
      </c>
      <c r="F166" s="165">
        <v>16</v>
      </c>
      <c r="G166" s="165">
        <v>68.63</v>
      </c>
      <c r="H166" s="159">
        <f t="shared" si="5"/>
        <v>16.190000000000001</v>
      </c>
      <c r="I166" s="160">
        <f t="shared" si="4"/>
        <v>84.82</v>
      </c>
      <c r="J166" s="87"/>
    </row>
    <row r="167" spans="1:10" s="21" customFormat="1" ht="13.2" customHeight="1">
      <c r="A167" s="161">
        <v>161</v>
      </c>
      <c r="B167" s="196" t="s">
        <v>84</v>
      </c>
      <c r="C167" s="196" t="s">
        <v>76</v>
      </c>
      <c r="D167" s="164">
        <v>1405</v>
      </c>
      <c r="E167" s="226">
        <v>8.4169999999999998</v>
      </c>
      <c r="F167" s="165">
        <v>8</v>
      </c>
      <c r="G167" s="165">
        <v>33.67</v>
      </c>
      <c r="H167" s="159">
        <f t="shared" si="5"/>
        <v>7.94</v>
      </c>
      <c r="I167" s="160">
        <f t="shared" si="4"/>
        <v>41.61</v>
      </c>
      <c r="J167" s="87"/>
    </row>
    <row r="168" spans="1:10" s="21" customFormat="1" ht="13.2" customHeight="1">
      <c r="A168" s="161">
        <v>162</v>
      </c>
      <c r="B168" s="196" t="s">
        <v>132</v>
      </c>
      <c r="C168" s="196" t="s">
        <v>76</v>
      </c>
      <c r="D168" s="164">
        <v>1513</v>
      </c>
      <c r="E168" s="226">
        <v>9.0640000000000001</v>
      </c>
      <c r="F168" s="165">
        <v>8</v>
      </c>
      <c r="G168" s="165">
        <v>36.26</v>
      </c>
      <c r="H168" s="159">
        <f t="shared" si="5"/>
        <v>8.5500000000000007</v>
      </c>
      <c r="I168" s="160">
        <f t="shared" si="4"/>
        <v>44.81</v>
      </c>
      <c r="J168" s="87"/>
    </row>
    <row r="169" spans="1:10" s="21" customFormat="1" ht="13.2" customHeight="1">
      <c r="A169" s="161">
        <v>163</v>
      </c>
      <c r="B169" s="196" t="s">
        <v>128</v>
      </c>
      <c r="C169" s="196" t="s">
        <v>74</v>
      </c>
      <c r="D169" s="164">
        <v>1455</v>
      </c>
      <c r="E169" s="226">
        <v>8.7170000000000005</v>
      </c>
      <c r="F169" s="165">
        <v>8</v>
      </c>
      <c r="G169" s="165">
        <v>34.869999999999997</v>
      </c>
      <c r="H169" s="159">
        <f t="shared" si="5"/>
        <v>8.23</v>
      </c>
      <c r="I169" s="160">
        <f t="shared" si="4"/>
        <v>43.099999999999994</v>
      </c>
      <c r="J169" s="87"/>
    </row>
    <row r="170" spans="1:10" s="21" customFormat="1" ht="13.2" customHeight="1">
      <c r="A170" s="161">
        <v>164</v>
      </c>
      <c r="B170" s="196" t="s">
        <v>109</v>
      </c>
      <c r="C170" s="196" t="s">
        <v>77</v>
      </c>
      <c r="D170" s="164">
        <v>1430</v>
      </c>
      <c r="E170" s="226">
        <v>8.5670000000000002</v>
      </c>
      <c r="F170" s="165">
        <v>14</v>
      </c>
      <c r="G170" s="165">
        <v>59.97</v>
      </c>
      <c r="H170" s="159">
        <f t="shared" si="5"/>
        <v>14.15</v>
      </c>
      <c r="I170" s="160">
        <f t="shared" si="4"/>
        <v>74.12</v>
      </c>
      <c r="J170" s="87"/>
    </row>
    <row r="171" spans="1:10" s="21" customFormat="1" ht="13.2" customHeight="1">
      <c r="A171" s="161">
        <v>165</v>
      </c>
      <c r="B171" s="196" t="s">
        <v>159</v>
      </c>
      <c r="C171" s="196" t="s">
        <v>161</v>
      </c>
      <c r="D171" s="164">
        <v>1713</v>
      </c>
      <c r="E171" s="226">
        <v>10.262</v>
      </c>
      <c r="F171" s="165">
        <v>16</v>
      </c>
      <c r="G171" s="165">
        <v>82.1</v>
      </c>
      <c r="H171" s="159">
        <f t="shared" si="5"/>
        <v>19.37</v>
      </c>
      <c r="I171" s="160">
        <f t="shared" si="4"/>
        <v>101.47</v>
      </c>
      <c r="J171" s="87"/>
    </row>
    <row r="172" spans="1:10" s="21" customFormat="1" ht="13.2" customHeight="1">
      <c r="A172" s="161">
        <v>166</v>
      </c>
      <c r="B172" s="196" t="s">
        <v>121</v>
      </c>
      <c r="C172" s="196" t="s">
        <v>76</v>
      </c>
      <c r="D172" s="164">
        <v>1405</v>
      </c>
      <c r="E172" s="226">
        <v>8.4169999999999998</v>
      </c>
      <c r="F172" s="165">
        <v>16</v>
      </c>
      <c r="G172" s="165">
        <v>67.34</v>
      </c>
      <c r="H172" s="159">
        <f t="shared" si="5"/>
        <v>15.89</v>
      </c>
      <c r="I172" s="160">
        <f t="shared" si="4"/>
        <v>83.23</v>
      </c>
      <c r="J172" s="87"/>
    </row>
    <row r="173" spans="1:10" s="21" customFormat="1" ht="13.2" customHeight="1">
      <c r="A173" s="161">
        <v>167</v>
      </c>
      <c r="B173" s="196" t="s">
        <v>80</v>
      </c>
      <c r="C173" s="196" t="s">
        <v>76</v>
      </c>
      <c r="D173" s="164">
        <v>1432</v>
      </c>
      <c r="E173" s="226">
        <v>8.5790000000000006</v>
      </c>
      <c r="F173" s="165">
        <v>8</v>
      </c>
      <c r="G173" s="165">
        <v>34.32</v>
      </c>
      <c r="H173" s="159">
        <f t="shared" si="5"/>
        <v>8.1</v>
      </c>
      <c r="I173" s="160">
        <f t="shared" si="4"/>
        <v>42.42</v>
      </c>
      <c r="J173" s="87"/>
    </row>
    <row r="174" spans="1:10" s="21" customFormat="1" ht="13.2" customHeight="1">
      <c r="A174" s="161">
        <v>168</v>
      </c>
      <c r="B174" s="196" t="s">
        <v>91</v>
      </c>
      <c r="C174" s="196" t="s">
        <v>74</v>
      </c>
      <c r="D174" s="164">
        <v>1571</v>
      </c>
      <c r="E174" s="226">
        <v>9.4120000000000008</v>
      </c>
      <c r="F174" s="165">
        <v>16</v>
      </c>
      <c r="G174" s="165">
        <v>75.3</v>
      </c>
      <c r="H174" s="159">
        <f t="shared" si="5"/>
        <v>17.760000000000002</v>
      </c>
      <c r="I174" s="160">
        <f t="shared" si="4"/>
        <v>93.06</v>
      </c>
      <c r="J174" s="87"/>
    </row>
    <row r="175" spans="1:10" s="21" customFormat="1" ht="13.2" customHeight="1">
      <c r="A175" s="161">
        <v>169</v>
      </c>
      <c r="B175" s="196" t="s">
        <v>89</v>
      </c>
      <c r="C175" s="196" t="s">
        <v>85</v>
      </c>
      <c r="D175" s="164">
        <v>1672</v>
      </c>
      <c r="E175" s="226">
        <v>10.016999999999999</v>
      </c>
      <c r="F175" s="165">
        <v>16</v>
      </c>
      <c r="G175" s="165">
        <v>80.14</v>
      </c>
      <c r="H175" s="159">
        <f t="shared" si="5"/>
        <v>18.91</v>
      </c>
      <c r="I175" s="160">
        <f t="shared" si="4"/>
        <v>99.05</v>
      </c>
      <c r="J175" s="87"/>
    </row>
    <row r="176" spans="1:10" s="21" customFormat="1" ht="13.2" customHeight="1">
      <c r="A176" s="161">
        <v>170</v>
      </c>
      <c r="B176" s="196" t="s">
        <v>75</v>
      </c>
      <c r="C176" s="196" t="s">
        <v>77</v>
      </c>
      <c r="D176" s="164">
        <v>1383</v>
      </c>
      <c r="E176" s="226">
        <v>8.2850000000000001</v>
      </c>
      <c r="F176" s="165">
        <v>10</v>
      </c>
      <c r="G176" s="165">
        <v>41.43</v>
      </c>
      <c r="H176" s="159">
        <f t="shared" si="5"/>
        <v>9.77</v>
      </c>
      <c r="I176" s="160">
        <f t="shared" si="4"/>
        <v>51.2</v>
      </c>
      <c r="J176" s="87"/>
    </row>
    <row r="177" spans="1:10" s="21" customFormat="1" ht="13.2" customHeight="1">
      <c r="A177" s="161">
        <v>171</v>
      </c>
      <c r="B177" s="196" t="s">
        <v>90</v>
      </c>
      <c r="C177" s="196" t="s">
        <v>76</v>
      </c>
      <c r="D177" s="164">
        <v>1385</v>
      </c>
      <c r="E177" s="226">
        <v>8.2970000000000006</v>
      </c>
      <c r="F177" s="165">
        <v>8</v>
      </c>
      <c r="G177" s="165">
        <v>33.19</v>
      </c>
      <c r="H177" s="159">
        <f t="shared" si="5"/>
        <v>7.83</v>
      </c>
      <c r="I177" s="160">
        <f t="shared" si="4"/>
        <v>41.019999999999996</v>
      </c>
      <c r="J177" s="87"/>
    </row>
    <row r="178" spans="1:10" s="21" customFormat="1" ht="13.2" customHeight="1">
      <c r="A178" s="161">
        <v>172</v>
      </c>
      <c r="B178" s="196" t="s">
        <v>81</v>
      </c>
      <c r="C178" s="196" t="s">
        <v>76</v>
      </c>
      <c r="D178" s="164">
        <v>1385</v>
      </c>
      <c r="E178" s="226">
        <v>8.2970000000000006</v>
      </c>
      <c r="F178" s="165">
        <v>8</v>
      </c>
      <c r="G178" s="165">
        <v>33.19</v>
      </c>
      <c r="H178" s="159">
        <f t="shared" si="5"/>
        <v>7.83</v>
      </c>
      <c r="I178" s="160">
        <f t="shared" si="4"/>
        <v>41.019999999999996</v>
      </c>
      <c r="J178" s="87"/>
    </row>
    <row r="179" spans="1:10" s="21" customFormat="1" ht="13.2" customHeight="1">
      <c r="A179" s="161">
        <v>173</v>
      </c>
      <c r="B179" s="196" t="s">
        <v>159</v>
      </c>
      <c r="C179" s="196" t="s">
        <v>77</v>
      </c>
      <c r="D179" s="164">
        <v>1410</v>
      </c>
      <c r="E179" s="226">
        <v>8.4469999999999992</v>
      </c>
      <c r="F179" s="165">
        <v>8</v>
      </c>
      <c r="G179" s="165">
        <v>33.79</v>
      </c>
      <c r="H179" s="159">
        <f t="shared" si="5"/>
        <v>7.97</v>
      </c>
      <c r="I179" s="160">
        <f t="shared" si="4"/>
        <v>41.76</v>
      </c>
      <c r="J179" s="87"/>
    </row>
    <row r="180" spans="1:10" s="21" customFormat="1" ht="13.2" customHeight="1">
      <c r="A180" s="161">
        <v>174</v>
      </c>
      <c r="B180" s="196" t="s">
        <v>141</v>
      </c>
      <c r="C180" s="196" t="s">
        <v>77</v>
      </c>
      <c r="D180" s="164">
        <v>1410</v>
      </c>
      <c r="E180" s="226">
        <v>8.4469999999999992</v>
      </c>
      <c r="F180" s="165">
        <v>56</v>
      </c>
      <c r="G180" s="165">
        <v>236.52</v>
      </c>
      <c r="H180" s="159">
        <f t="shared" si="5"/>
        <v>55.8</v>
      </c>
      <c r="I180" s="160">
        <f t="shared" si="4"/>
        <v>292.32</v>
      </c>
      <c r="J180" s="87"/>
    </row>
    <row r="181" spans="1:10" s="21" customFormat="1" ht="13.2" customHeight="1">
      <c r="A181" s="161">
        <v>175</v>
      </c>
      <c r="B181" s="196" t="s">
        <v>141</v>
      </c>
      <c r="C181" s="196" t="s">
        <v>77</v>
      </c>
      <c r="D181" s="164">
        <v>1410</v>
      </c>
      <c r="E181" s="226">
        <v>8.4469999999999992</v>
      </c>
      <c r="F181" s="165">
        <v>56</v>
      </c>
      <c r="G181" s="165">
        <v>236.52</v>
      </c>
      <c r="H181" s="159">
        <f t="shared" si="5"/>
        <v>55.8</v>
      </c>
      <c r="I181" s="160">
        <f t="shared" si="4"/>
        <v>292.32</v>
      </c>
      <c r="J181" s="87"/>
    </row>
    <row r="182" spans="1:10" s="21" customFormat="1" ht="15" customHeight="1">
      <c r="A182" s="161">
        <v>176</v>
      </c>
      <c r="B182" s="196" t="s">
        <v>109</v>
      </c>
      <c r="C182" s="196" t="s">
        <v>77</v>
      </c>
      <c r="D182" s="164">
        <v>1410</v>
      </c>
      <c r="E182" s="226">
        <v>8.4469999999999992</v>
      </c>
      <c r="F182" s="165">
        <v>16</v>
      </c>
      <c r="G182" s="165">
        <v>67.58</v>
      </c>
      <c r="H182" s="159">
        <f t="shared" si="5"/>
        <v>15.94</v>
      </c>
      <c r="I182" s="160">
        <f t="shared" si="4"/>
        <v>83.52</v>
      </c>
      <c r="J182" s="87"/>
    </row>
    <row r="183" spans="1:10" s="21" customFormat="1">
      <c r="A183" s="161">
        <v>177</v>
      </c>
      <c r="B183" s="196" t="s">
        <v>99</v>
      </c>
      <c r="C183" s="196" t="s">
        <v>76</v>
      </c>
      <c r="D183" s="164">
        <v>1521</v>
      </c>
      <c r="E183" s="226">
        <v>9.1120000000000001</v>
      </c>
      <c r="F183" s="165">
        <v>8</v>
      </c>
      <c r="G183" s="165">
        <v>36.450000000000003</v>
      </c>
      <c r="H183" s="159">
        <f t="shared" si="5"/>
        <v>8.6</v>
      </c>
      <c r="I183" s="160">
        <f t="shared" si="4"/>
        <v>45.050000000000004</v>
      </c>
      <c r="J183" s="87"/>
    </row>
    <row r="184" spans="1:10" s="21" customFormat="1">
      <c r="A184" s="161">
        <v>178</v>
      </c>
      <c r="B184" s="196" t="s">
        <v>137</v>
      </c>
      <c r="C184" s="196" t="s">
        <v>85</v>
      </c>
      <c r="D184" s="164">
        <v>1684</v>
      </c>
      <c r="E184" s="226">
        <v>10.089</v>
      </c>
      <c r="F184" s="165">
        <v>16</v>
      </c>
      <c r="G184" s="165">
        <v>80.709999999999994</v>
      </c>
      <c r="H184" s="159">
        <f t="shared" si="5"/>
        <v>19.04</v>
      </c>
      <c r="I184" s="160">
        <f t="shared" si="4"/>
        <v>99.75</v>
      </c>
      <c r="J184" s="87"/>
    </row>
    <row r="185" spans="1:10" s="21" customFormat="1">
      <c r="A185" s="161">
        <v>179</v>
      </c>
      <c r="B185" s="196" t="s">
        <v>93</v>
      </c>
      <c r="C185" s="196" t="s">
        <v>76</v>
      </c>
      <c r="D185" s="164">
        <v>1285</v>
      </c>
      <c r="E185" s="226">
        <v>7.6980000000000004</v>
      </c>
      <c r="F185" s="165">
        <v>8</v>
      </c>
      <c r="G185" s="165">
        <v>30.79</v>
      </c>
      <c r="H185" s="159">
        <f t="shared" si="5"/>
        <v>7.26</v>
      </c>
      <c r="I185" s="160">
        <f t="shared" si="4"/>
        <v>38.049999999999997</v>
      </c>
      <c r="J185" s="87"/>
    </row>
    <row r="186" spans="1:10" s="21" customFormat="1">
      <c r="A186" s="161">
        <v>180</v>
      </c>
      <c r="B186" s="196" t="s">
        <v>82</v>
      </c>
      <c r="C186" s="196" t="s">
        <v>74</v>
      </c>
      <c r="D186" s="164">
        <v>1435</v>
      </c>
      <c r="E186" s="226">
        <v>8.5969999999999995</v>
      </c>
      <c r="F186" s="165">
        <v>16</v>
      </c>
      <c r="G186" s="165">
        <v>68.78</v>
      </c>
      <c r="H186" s="159">
        <f t="shared" si="5"/>
        <v>16.23</v>
      </c>
      <c r="I186" s="160">
        <f t="shared" si="4"/>
        <v>85.01</v>
      </c>
      <c r="J186" s="87"/>
    </row>
    <row r="187" spans="1:10" s="21" customFormat="1">
      <c r="A187" s="161">
        <v>181</v>
      </c>
      <c r="B187" s="196" t="s">
        <v>140</v>
      </c>
      <c r="C187" s="196" t="s">
        <v>76</v>
      </c>
      <c r="D187" s="164">
        <v>1385</v>
      </c>
      <c r="E187" s="226">
        <v>8.2970000000000006</v>
      </c>
      <c r="F187" s="165">
        <v>8</v>
      </c>
      <c r="G187" s="165">
        <v>33.19</v>
      </c>
      <c r="H187" s="159">
        <f t="shared" si="5"/>
        <v>7.83</v>
      </c>
      <c r="I187" s="160">
        <f t="shared" si="4"/>
        <v>41.019999999999996</v>
      </c>
      <c r="J187" s="87"/>
    </row>
    <row r="188" spans="1:10" s="21" customFormat="1" ht="13.5" customHeight="1">
      <c r="A188" s="161">
        <v>182</v>
      </c>
      <c r="B188" s="196" t="s">
        <v>98</v>
      </c>
      <c r="C188" s="196" t="s">
        <v>76</v>
      </c>
      <c r="D188" s="164">
        <v>1385</v>
      </c>
      <c r="E188" s="226">
        <v>8.2970000000000006</v>
      </c>
      <c r="F188" s="165">
        <v>16</v>
      </c>
      <c r="G188" s="165">
        <v>66.38</v>
      </c>
      <c r="H188" s="159">
        <f t="shared" si="5"/>
        <v>15.66</v>
      </c>
      <c r="I188" s="160">
        <f t="shared" si="4"/>
        <v>82.039999999999992</v>
      </c>
      <c r="J188" s="87"/>
    </row>
    <row r="189" spans="1:10" s="21" customFormat="1">
      <c r="A189" s="161">
        <v>183</v>
      </c>
      <c r="B189" s="196" t="s">
        <v>115</v>
      </c>
      <c r="C189" s="196" t="s">
        <v>76</v>
      </c>
      <c r="D189" s="164">
        <v>1385</v>
      </c>
      <c r="E189" s="226">
        <v>8.2970000000000006</v>
      </c>
      <c r="F189" s="165">
        <v>8</v>
      </c>
      <c r="G189" s="165">
        <v>33.19</v>
      </c>
      <c r="H189" s="159">
        <f t="shared" si="5"/>
        <v>7.83</v>
      </c>
      <c r="I189" s="160">
        <f t="shared" si="4"/>
        <v>41.019999999999996</v>
      </c>
      <c r="J189" s="87"/>
    </row>
    <row r="190" spans="1:10" s="21" customFormat="1" ht="12" customHeight="1">
      <c r="A190" s="161">
        <v>184</v>
      </c>
      <c r="B190" s="196" t="s">
        <v>81</v>
      </c>
      <c r="C190" s="196" t="s">
        <v>74</v>
      </c>
      <c r="D190" s="164">
        <v>1435</v>
      </c>
      <c r="E190" s="226">
        <v>8.5969999999999995</v>
      </c>
      <c r="F190" s="165">
        <v>8</v>
      </c>
      <c r="G190" s="165">
        <v>34.39</v>
      </c>
      <c r="H190" s="159">
        <f t="shared" si="5"/>
        <v>8.11</v>
      </c>
      <c r="I190" s="160">
        <f t="shared" si="4"/>
        <v>42.5</v>
      </c>
      <c r="J190" s="87"/>
    </row>
    <row r="191" spans="1:10" s="21" customFormat="1">
      <c r="A191" s="161">
        <v>185</v>
      </c>
      <c r="B191" s="196" t="s">
        <v>159</v>
      </c>
      <c r="C191" s="196" t="s">
        <v>77</v>
      </c>
      <c r="D191" s="164">
        <v>1410</v>
      </c>
      <c r="E191" s="226">
        <v>8.4469999999999992</v>
      </c>
      <c r="F191" s="165">
        <v>16</v>
      </c>
      <c r="G191" s="165">
        <v>67.58</v>
      </c>
      <c r="H191" s="159">
        <f t="shared" si="5"/>
        <v>15.94</v>
      </c>
      <c r="I191" s="160">
        <f t="shared" si="4"/>
        <v>83.52</v>
      </c>
      <c r="J191" s="87"/>
    </row>
    <row r="192" spans="1:10" s="21" customFormat="1" ht="13.2" customHeight="1">
      <c r="A192" s="161">
        <v>186</v>
      </c>
      <c r="B192" s="196" t="s">
        <v>141</v>
      </c>
      <c r="C192" s="196" t="s">
        <v>77</v>
      </c>
      <c r="D192" s="164">
        <v>1410</v>
      </c>
      <c r="E192" s="226">
        <v>8.4469999999999992</v>
      </c>
      <c r="F192" s="165">
        <v>56</v>
      </c>
      <c r="G192" s="165">
        <v>236.52</v>
      </c>
      <c r="H192" s="159">
        <f t="shared" si="5"/>
        <v>55.8</v>
      </c>
      <c r="I192" s="160">
        <f t="shared" si="4"/>
        <v>292.32</v>
      </c>
      <c r="J192" s="87"/>
    </row>
    <row r="193" spans="1:10" s="21" customFormat="1" ht="13.2" customHeight="1">
      <c r="A193" s="161">
        <v>187</v>
      </c>
      <c r="B193" s="196" t="s">
        <v>73</v>
      </c>
      <c r="C193" s="196" t="s">
        <v>85</v>
      </c>
      <c r="D193" s="164">
        <v>1620</v>
      </c>
      <c r="E193" s="226">
        <v>9.7050000000000001</v>
      </c>
      <c r="F193" s="165">
        <v>6</v>
      </c>
      <c r="G193" s="165">
        <v>29.12</v>
      </c>
      <c r="H193" s="159">
        <f t="shared" si="5"/>
        <v>6.87</v>
      </c>
      <c r="I193" s="160">
        <f t="shared" si="4"/>
        <v>35.99</v>
      </c>
      <c r="J193" s="87"/>
    </row>
    <row r="194" spans="1:10" s="21" customFormat="1" ht="13.2" customHeight="1">
      <c r="A194" s="161">
        <v>188</v>
      </c>
      <c r="B194" s="196" t="s">
        <v>141</v>
      </c>
      <c r="C194" s="196" t="s">
        <v>77</v>
      </c>
      <c r="D194" s="164">
        <v>1410</v>
      </c>
      <c r="E194" s="226">
        <v>8.4469999999999992</v>
      </c>
      <c r="F194" s="165">
        <v>8</v>
      </c>
      <c r="G194" s="165">
        <v>33.79</v>
      </c>
      <c r="H194" s="159">
        <f t="shared" si="5"/>
        <v>7.97</v>
      </c>
      <c r="I194" s="160">
        <f t="shared" si="4"/>
        <v>41.76</v>
      </c>
      <c r="J194" s="87"/>
    </row>
    <row r="195" spans="1:10" s="21" customFormat="1" ht="13.2" customHeight="1">
      <c r="A195" s="161">
        <v>189</v>
      </c>
      <c r="B195" s="196" t="s">
        <v>159</v>
      </c>
      <c r="C195" s="196" t="s">
        <v>77</v>
      </c>
      <c r="D195" s="164">
        <v>1410</v>
      </c>
      <c r="E195" s="226">
        <v>8.4469999999999992</v>
      </c>
      <c r="F195" s="165">
        <v>8</v>
      </c>
      <c r="G195" s="165">
        <v>33.79</v>
      </c>
      <c r="H195" s="159">
        <f t="shared" si="5"/>
        <v>7.97</v>
      </c>
      <c r="I195" s="160">
        <f t="shared" si="4"/>
        <v>41.76</v>
      </c>
      <c r="J195" s="87"/>
    </row>
    <row r="196" spans="1:10" s="21" customFormat="1" ht="13.2" customHeight="1">
      <c r="A196" s="161">
        <v>190</v>
      </c>
      <c r="B196" s="196" t="s">
        <v>89</v>
      </c>
      <c r="C196" s="196" t="s">
        <v>76</v>
      </c>
      <c r="D196" s="164">
        <v>1405</v>
      </c>
      <c r="E196" s="226">
        <v>8.4169999999999998</v>
      </c>
      <c r="F196" s="165">
        <v>8</v>
      </c>
      <c r="G196" s="165">
        <v>33.67</v>
      </c>
      <c r="H196" s="159">
        <f t="shared" si="5"/>
        <v>7.94</v>
      </c>
      <c r="I196" s="160">
        <f t="shared" si="4"/>
        <v>41.61</v>
      </c>
      <c r="J196" s="87"/>
    </row>
    <row r="197" spans="1:10" s="21" customFormat="1" ht="13.2" customHeight="1">
      <c r="A197" s="161">
        <v>191</v>
      </c>
      <c r="B197" s="196" t="s">
        <v>78</v>
      </c>
      <c r="C197" s="196" t="s">
        <v>74</v>
      </c>
      <c r="D197" s="164">
        <v>1551</v>
      </c>
      <c r="E197" s="226">
        <v>9.2919999999999998</v>
      </c>
      <c r="F197" s="165">
        <v>8</v>
      </c>
      <c r="G197" s="165">
        <v>37.17</v>
      </c>
      <c r="H197" s="159">
        <f t="shared" si="5"/>
        <v>8.77</v>
      </c>
      <c r="I197" s="160">
        <f t="shared" si="4"/>
        <v>45.94</v>
      </c>
      <c r="J197" s="87"/>
    </row>
    <row r="198" spans="1:10" s="21" customFormat="1" ht="13.2" customHeight="1">
      <c r="A198" s="161">
        <v>192</v>
      </c>
      <c r="B198" s="196" t="s">
        <v>122</v>
      </c>
      <c r="C198" s="196" t="s">
        <v>76</v>
      </c>
      <c r="D198" s="164">
        <v>1524</v>
      </c>
      <c r="E198" s="226">
        <v>9.1300000000000008</v>
      </c>
      <c r="F198" s="165">
        <v>24</v>
      </c>
      <c r="G198" s="165">
        <v>109.56</v>
      </c>
      <c r="H198" s="159">
        <f t="shared" si="5"/>
        <v>25.85</v>
      </c>
      <c r="I198" s="160">
        <f t="shared" si="4"/>
        <v>135.41</v>
      </c>
      <c r="J198" s="87"/>
    </row>
    <row r="199" spans="1:10" s="21" customFormat="1" ht="13.2" customHeight="1">
      <c r="A199" s="161">
        <v>193</v>
      </c>
      <c r="B199" s="196" t="s">
        <v>90</v>
      </c>
      <c r="C199" s="196" t="s">
        <v>76</v>
      </c>
      <c r="D199" s="164">
        <v>1412</v>
      </c>
      <c r="E199" s="226">
        <v>8.4589999999999996</v>
      </c>
      <c r="F199" s="165">
        <v>16</v>
      </c>
      <c r="G199" s="165">
        <v>67.67</v>
      </c>
      <c r="H199" s="159">
        <f t="shared" si="5"/>
        <v>15.96</v>
      </c>
      <c r="I199" s="160">
        <f t="shared" ref="I199:I236" si="6">G199+H199</f>
        <v>83.63</v>
      </c>
      <c r="J199" s="87"/>
    </row>
    <row r="200" spans="1:10" s="21" customFormat="1" ht="13.2" customHeight="1">
      <c r="A200" s="161">
        <v>194</v>
      </c>
      <c r="B200" s="196" t="s">
        <v>159</v>
      </c>
      <c r="C200" s="196" t="s">
        <v>77</v>
      </c>
      <c r="D200" s="164">
        <v>1410</v>
      </c>
      <c r="E200" s="226">
        <v>8.4469999999999992</v>
      </c>
      <c r="F200" s="165">
        <v>10</v>
      </c>
      <c r="G200" s="165">
        <v>42.24</v>
      </c>
      <c r="H200" s="159">
        <f t="shared" ref="H200:H236" si="7">ROUND(G200*0.2359,2)</f>
        <v>9.9600000000000009</v>
      </c>
      <c r="I200" s="160">
        <f t="shared" si="6"/>
        <v>52.2</v>
      </c>
      <c r="J200" s="87"/>
    </row>
    <row r="201" spans="1:10" s="21" customFormat="1" ht="13.5" customHeight="1">
      <c r="A201" s="161">
        <v>195</v>
      </c>
      <c r="B201" s="196" t="s">
        <v>159</v>
      </c>
      <c r="C201" s="196" t="s">
        <v>77</v>
      </c>
      <c r="D201" s="164">
        <v>1410</v>
      </c>
      <c r="E201" s="226">
        <v>8.4469999999999992</v>
      </c>
      <c r="F201" s="165">
        <v>10</v>
      </c>
      <c r="G201" s="165">
        <v>42.24</v>
      </c>
      <c r="H201" s="159">
        <f t="shared" si="7"/>
        <v>9.9600000000000009</v>
      </c>
      <c r="I201" s="160">
        <f t="shared" si="6"/>
        <v>52.2</v>
      </c>
      <c r="J201" s="87"/>
    </row>
    <row r="202" spans="1:10" s="21" customFormat="1">
      <c r="A202" s="161">
        <v>196</v>
      </c>
      <c r="B202" s="196" t="s">
        <v>105</v>
      </c>
      <c r="C202" s="196" t="s">
        <v>74</v>
      </c>
      <c r="D202" s="164">
        <v>1435</v>
      </c>
      <c r="E202" s="226">
        <v>8.5969999999999995</v>
      </c>
      <c r="F202" s="165">
        <v>10</v>
      </c>
      <c r="G202" s="165">
        <v>42.99</v>
      </c>
      <c r="H202" s="159">
        <f t="shared" si="7"/>
        <v>10.14</v>
      </c>
      <c r="I202" s="160">
        <f t="shared" si="6"/>
        <v>53.13</v>
      </c>
      <c r="J202" s="87"/>
    </row>
    <row r="203" spans="1:10" s="21" customFormat="1" ht="13.2" customHeight="1">
      <c r="A203" s="161">
        <v>197</v>
      </c>
      <c r="B203" s="196" t="s">
        <v>141</v>
      </c>
      <c r="C203" s="196" t="s">
        <v>77</v>
      </c>
      <c r="D203" s="164">
        <v>1430</v>
      </c>
      <c r="E203" s="226">
        <v>8.5670000000000002</v>
      </c>
      <c r="F203" s="165">
        <v>8</v>
      </c>
      <c r="G203" s="165">
        <v>34.270000000000003</v>
      </c>
      <c r="H203" s="159">
        <f t="shared" si="7"/>
        <v>8.08</v>
      </c>
      <c r="I203" s="160">
        <f t="shared" si="6"/>
        <v>42.35</v>
      </c>
      <c r="J203" s="87"/>
    </row>
    <row r="204" spans="1:10" s="21" customFormat="1" ht="13.2" customHeight="1">
      <c r="A204" s="161">
        <v>198</v>
      </c>
      <c r="B204" s="196" t="s">
        <v>141</v>
      </c>
      <c r="C204" s="196" t="s">
        <v>77</v>
      </c>
      <c r="D204" s="164">
        <v>1410</v>
      </c>
      <c r="E204" s="226">
        <v>8.4469999999999992</v>
      </c>
      <c r="F204" s="165">
        <v>56</v>
      </c>
      <c r="G204" s="165">
        <v>236.52</v>
      </c>
      <c r="H204" s="159">
        <f t="shared" si="7"/>
        <v>55.8</v>
      </c>
      <c r="I204" s="160">
        <f t="shared" si="6"/>
        <v>292.32</v>
      </c>
      <c r="J204" s="87"/>
    </row>
    <row r="205" spans="1:10" s="21" customFormat="1" ht="13.2" customHeight="1">
      <c r="A205" s="161">
        <v>199</v>
      </c>
      <c r="B205" s="196" t="s">
        <v>121</v>
      </c>
      <c r="C205" s="196" t="s">
        <v>76</v>
      </c>
      <c r="D205" s="164">
        <v>1385</v>
      </c>
      <c r="E205" s="226">
        <v>8.2970000000000006</v>
      </c>
      <c r="F205" s="165">
        <v>24</v>
      </c>
      <c r="G205" s="165">
        <v>99.56</v>
      </c>
      <c r="H205" s="159">
        <f t="shared" si="7"/>
        <v>23.49</v>
      </c>
      <c r="I205" s="160">
        <f t="shared" si="6"/>
        <v>123.05</v>
      </c>
      <c r="J205" s="87"/>
    </row>
    <row r="206" spans="1:10" s="21" customFormat="1" ht="13.2" customHeight="1">
      <c r="A206" s="161">
        <v>200</v>
      </c>
      <c r="B206" s="196" t="s">
        <v>106</v>
      </c>
      <c r="C206" s="196" t="s">
        <v>76</v>
      </c>
      <c r="D206" s="164">
        <v>1493</v>
      </c>
      <c r="E206" s="226">
        <v>8.9440000000000008</v>
      </c>
      <c r="F206" s="165">
        <v>8</v>
      </c>
      <c r="G206" s="165">
        <v>35.78</v>
      </c>
      <c r="H206" s="159">
        <f t="shared" si="7"/>
        <v>8.44</v>
      </c>
      <c r="I206" s="160">
        <f t="shared" si="6"/>
        <v>44.22</v>
      </c>
      <c r="J206" s="87"/>
    </row>
    <row r="207" spans="1:10" s="21" customFormat="1" ht="13.2" customHeight="1">
      <c r="A207" s="161">
        <v>201</v>
      </c>
      <c r="B207" s="196" t="s">
        <v>159</v>
      </c>
      <c r="C207" s="196" t="s">
        <v>77</v>
      </c>
      <c r="D207" s="164">
        <v>1390</v>
      </c>
      <c r="E207" s="226">
        <v>8.327</v>
      </c>
      <c r="F207" s="165">
        <v>16</v>
      </c>
      <c r="G207" s="165">
        <v>66.62</v>
      </c>
      <c r="H207" s="159">
        <f t="shared" si="7"/>
        <v>15.72</v>
      </c>
      <c r="I207" s="160">
        <f t="shared" si="6"/>
        <v>82.34</v>
      </c>
      <c r="J207" s="87"/>
    </row>
    <row r="208" spans="1:10" s="21" customFormat="1" ht="13.2" customHeight="1">
      <c r="A208" s="161">
        <v>202</v>
      </c>
      <c r="B208" s="196" t="s">
        <v>141</v>
      </c>
      <c r="C208" s="196" t="s">
        <v>77</v>
      </c>
      <c r="D208" s="164">
        <v>1410</v>
      </c>
      <c r="E208" s="226">
        <v>8.4469999999999992</v>
      </c>
      <c r="F208" s="165">
        <v>56</v>
      </c>
      <c r="G208" s="165">
        <v>236.52</v>
      </c>
      <c r="H208" s="159">
        <f t="shared" si="7"/>
        <v>55.8</v>
      </c>
      <c r="I208" s="160">
        <f t="shared" si="6"/>
        <v>292.32</v>
      </c>
      <c r="J208" s="87"/>
    </row>
    <row r="209" spans="1:10" s="21" customFormat="1" ht="13.2" customHeight="1">
      <c r="A209" s="161">
        <v>203</v>
      </c>
      <c r="B209" s="196" t="s">
        <v>103</v>
      </c>
      <c r="C209" s="196" t="s">
        <v>76</v>
      </c>
      <c r="D209" s="164">
        <v>1385</v>
      </c>
      <c r="E209" s="226">
        <v>8.2970000000000006</v>
      </c>
      <c r="F209" s="165">
        <v>16</v>
      </c>
      <c r="G209" s="165">
        <v>66.38</v>
      </c>
      <c r="H209" s="159">
        <f t="shared" si="7"/>
        <v>15.66</v>
      </c>
      <c r="I209" s="160">
        <f t="shared" si="6"/>
        <v>82.039999999999992</v>
      </c>
      <c r="J209" s="87"/>
    </row>
    <row r="210" spans="1:10" s="21" customFormat="1" ht="13.2" customHeight="1">
      <c r="A210" s="161">
        <v>204</v>
      </c>
      <c r="B210" s="196" t="s">
        <v>83</v>
      </c>
      <c r="C210" s="196" t="s">
        <v>76</v>
      </c>
      <c r="D210" s="164">
        <v>1385</v>
      </c>
      <c r="E210" s="226">
        <v>8.2970000000000006</v>
      </c>
      <c r="F210" s="165">
        <v>8</v>
      </c>
      <c r="G210" s="165">
        <v>33.19</v>
      </c>
      <c r="H210" s="159">
        <f t="shared" si="7"/>
        <v>7.83</v>
      </c>
      <c r="I210" s="160">
        <f t="shared" si="6"/>
        <v>41.019999999999996</v>
      </c>
      <c r="J210" s="87"/>
    </row>
    <row r="211" spans="1:10" s="21" customFormat="1">
      <c r="A211" s="161">
        <v>205</v>
      </c>
      <c r="B211" s="196" t="s">
        <v>98</v>
      </c>
      <c r="C211" s="196" t="s">
        <v>76</v>
      </c>
      <c r="D211" s="164">
        <v>1385</v>
      </c>
      <c r="E211" s="226">
        <v>8.2970000000000006</v>
      </c>
      <c r="F211" s="165">
        <v>16</v>
      </c>
      <c r="G211" s="165">
        <v>66.38</v>
      </c>
      <c r="H211" s="159">
        <f t="shared" si="7"/>
        <v>15.66</v>
      </c>
      <c r="I211" s="160">
        <f t="shared" si="6"/>
        <v>82.039999999999992</v>
      </c>
      <c r="J211" s="87"/>
    </row>
    <row r="212" spans="1:10" s="21" customFormat="1">
      <c r="A212" s="161">
        <v>206</v>
      </c>
      <c r="B212" s="196" t="s">
        <v>96</v>
      </c>
      <c r="C212" s="196" t="s">
        <v>76</v>
      </c>
      <c r="D212" s="164">
        <v>1412</v>
      </c>
      <c r="E212" s="226">
        <v>8.4589999999999996</v>
      </c>
      <c r="F212" s="165">
        <v>8</v>
      </c>
      <c r="G212" s="165">
        <v>33.840000000000003</v>
      </c>
      <c r="H212" s="159">
        <f t="shared" si="7"/>
        <v>7.98</v>
      </c>
      <c r="I212" s="160">
        <f t="shared" si="6"/>
        <v>41.820000000000007</v>
      </c>
      <c r="J212" s="87"/>
    </row>
    <row r="213" spans="1:10" s="21" customFormat="1" ht="13.5" customHeight="1">
      <c r="A213" s="161">
        <v>207</v>
      </c>
      <c r="B213" s="196" t="s">
        <v>141</v>
      </c>
      <c r="C213" s="196" t="s">
        <v>77</v>
      </c>
      <c r="D213" s="164">
        <v>1410</v>
      </c>
      <c r="E213" s="226">
        <v>8.4469999999999992</v>
      </c>
      <c r="F213" s="165">
        <v>8</v>
      </c>
      <c r="G213" s="165">
        <v>33.79</v>
      </c>
      <c r="H213" s="159">
        <f t="shared" si="7"/>
        <v>7.97</v>
      </c>
      <c r="I213" s="160">
        <f t="shared" si="6"/>
        <v>41.76</v>
      </c>
      <c r="J213" s="87"/>
    </row>
    <row r="214" spans="1:10" s="21" customFormat="1" ht="13.2" customHeight="1">
      <c r="A214" s="161">
        <v>208</v>
      </c>
      <c r="B214" s="196" t="s">
        <v>90</v>
      </c>
      <c r="C214" s="196" t="s">
        <v>76</v>
      </c>
      <c r="D214" s="164">
        <v>1385</v>
      </c>
      <c r="E214" s="226">
        <v>8.2970000000000006</v>
      </c>
      <c r="F214" s="165">
        <v>16</v>
      </c>
      <c r="G214" s="165">
        <v>66.38</v>
      </c>
      <c r="H214" s="159">
        <f t="shared" si="7"/>
        <v>15.66</v>
      </c>
      <c r="I214" s="160">
        <f t="shared" si="6"/>
        <v>82.039999999999992</v>
      </c>
      <c r="J214" s="87"/>
    </row>
    <row r="215" spans="1:10" s="21" customFormat="1" ht="13.2" customHeight="1">
      <c r="A215" s="161">
        <v>209</v>
      </c>
      <c r="B215" s="196" t="s">
        <v>80</v>
      </c>
      <c r="C215" s="196" t="s">
        <v>76</v>
      </c>
      <c r="D215" s="164">
        <v>1385</v>
      </c>
      <c r="E215" s="226">
        <v>8.2970000000000006</v>
      </c>
      <c r="F215" s="165">
        <v>8</v>
      </c>
      <c r="G215" s="165">
        <v>33.19</v>
      </c>
      <c r="H215" s="159">
        <f t="shared" si="7"/>
        <v>7.83</v>
      </c>
      <c r="I215" s="160">
        <f t="shared" si="6"/>
        <v>41.019999999999996</v>
      </c>
      <c r="J215" s="87"/>
    </row>
    <row r="216" spans="1:10" s="21" customFormat="1" ht="13.2" customHeight="1">
      <c r="A216" s="161">
        <v>210</v>
      </c>
      <c r="B216" s="196" t="s">
        <v>83</v>
      </c>
      <c r="C216" s="196" t="s">
        <v>76</v>
      </c>
      <c r="D216" s="164">
        <v>1365</v>
      </c>
      <c r="E216" s="226">
        <v>8.1780000000000008</v>
      </c>
      <c r="F216" s="165">
        <v>8</v>
      </c>
      <c r="G216" s="165">
        <v>32.71</v>
      </c>
      <c r="H216" s="159">
        <f t="shared" si="7"/>
        <v>7.72</v>
      </c>
      <c r="I216" s="160">
        <f t="shared" si="6"/>
        <v>40.43</v>
      </c>
      <c r="J216" s="87"/>
    </row>
    <row r="217" spans="1:10" s="21" customFormat="1" ht="13.2" customHeight="1">
      <c r="A217" s="161">
        <v>211</v>
      </c>
      <c r="B217" s="196" t="s">
        <v>91</v>
      </c>
      <c r="C217" s="196" t="s">
        <v>76</v>
      </c>
      <c r="D217" s="164">
        <v>1473</v>
      </c>
      <c r="E217" s="226">
        <v>8.8249999999999993</v>
      </c>
      <c r="F217" s="165">
        <v>8</v>
      </c>
      <c r="G217" s="165">
        <v>35.299999999999997</v>
      </c>
      <c r="H217" s="159">
        <f t="shared" si="7"/>
        <v>8.33</v>
      </c>
      <c r="I217" s="160">
        <f t="shared" si="6"/>
        <v>43.629999999999995</v>
      </c>
      <c r="J217" s="87"/>
    </row>
    <row r="218" spans="1:10" s="21" customFormat="1" ht="13.2" customHeight="1">
      <c r="A218" s="161">
        <v>212</v>
      </c>
      <c r="B218" s="196" t="s">
        <v>141</v>
      </c>
      <c r="C218" s="196" t="s">
        <v>77</v>
      </c>
      <c r="D218" s="164">
        <v>1390</v>
      </c>
      <c r="E218" s="226">
        <v>8.327</v>
      </c>
      <c r="F218" s="165">
        <v>56</v>
      </c>
      <c r="G218" s="165">
        <v>233.16</v>
      </c>
      <c r="H218" s="159">
        <f t="shared" si="7"/>
        <v>55</v>
      </c>
      <c r="I218" s="160">
        <f t="shared" si="6"/>
        <v>288.15999999999997</v>
      </c>
      <c r="J218" s="87"/>
    </row>
    <row r="219" spans="1:10" s="21" customFormat="1" ht="14.25" customHeight="1">
      <c r="A219" s="161">
        <v>213</v>
      </c>
      <c r="B219" s="196" t="s">
        <v>141</v>
      </c>
      <c r="C219" s="196" t="s">
        <v>77</v>
      </c>
      <c r="D219" s="164">
        <v>1390</v>
      </c>
      <c r="E219" s="226">
        <v>8.327</v>
      </c>
      <c r="F219" s="165">
        <v>8</v>
      </c>
      <c r="G219" s="165">
        <v>33.31</v>
      </c>
      <c r="H219" s="159">
        <f t="shared" si="7"/>
        <v>7.86</v>
      </c>
      <c r="I219" s="160">
        <f t="shared" si="6"/>
        <v>41.17</v>
      </c>
      <c r="J219" s="87"/>
    </row>
    <row r="220" spans="1:10" s="21" customFormat="1" ht="15" customHeight="1">
      <c r="A220" s="161">
        <v>214</v>
      </c>
      <c r="B220" s="196" t="s">
        <v>97</v>
      </c>
      <c r="C220" s="196" t="s">
        <v>76</v>
      </c>
      <c r="D220" s="164">
        <v>1365</v>
      </c>
      <c r="E220" s="226">
        <v>8.1780000000000008</v>
      </c>
      <c r="F220" s="165">
        <v>8</v>
      </c>
      <c r="G220" s="165">
        <v>32.71</v>
      </c>
      <c r="H220" s="159">
        <f t="shared" si="7"/>
        <v>7.72</v>
      </c>
      <c r="I220" s="160">
        <f t="shared" si="6"/>
        <v>40.43</v>
      </c>
      <c r="J220" s="87"/>
    </row>
    <row r="221" spans="1:10" s="21" customFormat="1">
      <c r="A221" s="161">
        <v>215</v>
      </c>
      <c r="B221" s="196" t="s">
        <v>110</v>
      </c>
      <c r="C221" s="196" t="s">
        <v>76</v>
      </c>
      <c r="D221" s="164">
        <v>1365</v>
      </c>
      <c r="E221" s="226">
        <v>8.1780000000000008</v>
      </c>
      <c r="F221" s="165">
        <v>16</v>
      </c>
      <c r="G221" s="165">
        <v>65.42</v>
      </c>
      <c r="H221" s="159">
        <f t="shared" si="7"/>
        <v>15.43</v>
      </c>
      <c r="I221" s="160">
        <f t="shared" si="6"/>
        <v>80.849999999999994</v>
      </c>
      <c r="J221" s="87"/>
    </row>
    <row r="222" spans="1:10" s="21" customFormat="1">
      <c r="A222" s="161">
        <v>216</v>
      </c>
      <c r="B222" s="196" t="s">
        <v>79</v>
      </c>
      <c r="C222" s="196" t="s">
        <v>76</v>
      </c>
      <c r="D222" s="164">
        <v>1365</v>
      </c>
      <c r="E222" s="226">
        <v>8.1780000000000008</v>
      </c>
      <c r="F222" s="165">
        <v>10</v>
      </c>
      <c r="G222" s="165">
        <v>40.89</v>
      </c>
      <c r="H222" s="159">
        <f t="shared" si="7"/>
        <v>9.65</v>
      </c>
      <c r="I222" s="160">
        <f t="shared" si="6"/>
        <v>50.54</v>
      </c>
      <c r="J222" s="87"/>
    </row>
    <row r="223" spans="1:10" s="21" customFormat="1" ht="12.75" customHeight="1">
      <c r="A223" s="161">
        <v>217</v>
      </c>
      <c r="B223" s="196" t="s">
        <v>132</v>
      </c>
      <c r="C223" s="196" t="s">
        <v>76</v>
      </c>
      <c r="D223" s="164">
        <v>1501</v>
      </c>
      <c r="E223" s="226">
        <v>8.9920000000000009</v>
      </c>
      <c r="F223" s="165">
        <v>8</v>
      </c>
      <c r="G223" s="165">
        <v>35.97</v>
      </c>
      <c r="H223" s="159">
        <f t="shared" si="7"/>
        <v>8.49</v>
      </c>
      <c r="I223" s="160">
        <f t="shared" si="6"/>
        <v>44.46</v>
      </c>
      <c r="J223" s="87"/>
    </row>
    <row r="224" spans="1:10" s="21" customFormat="1">
      <c r="A224" s="161">
        <v>218</v>
      </c>
      <c r="B224" s="196" t="s">
        <v>75</v>
      </c>
      <c r="C224" s="196" t="s">
        <v>76</v>
      </c>
      <c r="D224" s="164">
        <v>1365</v>
      </c>
      <c r="E224" s="226">
        <v>8.1780000000000008</v>
      </c>
      <c r="F224" s="165">
        <v>8</v>
      </c>
      <c r="G224" s="165">
        <v>32.71</v>
      </c>
      <c r="H224" s="159">
        <f t="shared" si="7"/>
        <v>7.72</v>
      </c>
      <c r="I224" s="160">
        <f t="shared" si="6"/>
        <v>40.43</v>
      </c>
      <c r="J224" s="87"/>
    </row>
    <row r="225" spans="1:11" s="21" customFormat="1">
      <c r="A225" s="161">
        <v>219</v>
      </c>
      <c r="B225" s="196" t="s">
        <v>111</v>
      </c>
      <c r="C225" s="196" t="s">
        <v>77</v>
      </c>
      <c r="D225" s="164">
        <v>1162</v>
      </c>
      <c r="E225" s="226">
        <v>6.9610000000000003</v>
      </c>
      <c r="F225" s="165">
        <v>16</v>
      </c>
      <c r="G225" s="165">
        <v>55.69</v>
      </c>
      <c r="H225" s="159">
        <f t="shared" si="7"/>
        <v>13.14</v>
      </c>
      <c r="I225" s="160">
        <f t="shared" si="6"/>
        <v>68.83</v>
      </c>
      <c r="J225" s="87"/>
    </row>
    <row r="226" spans="1:11" s="21" customFormat="1">
      <c r="A226" s="161">
        <v>220</v>
      </c>
      <c r="B226" s="196" t="s">
        <v>110</v>
      </c>
      <c r="C226" s="196" t="s">
        <v>76</v>
      </c>
      <c r="D226" s="164">
        <v>1365</v>
      </c>
      <c r="E226" s="226">
        <v>8.1780000000000008</v>
      </c>
      <c r="F226" s="165">
        <v>8</v>
      </c>
      <c r="G226" s="165">
        <v>32.71</v>
      </c>
      <c r="H226" s="159">
        <f t="shared" si="7"/>
        <v>7.72</v>
      </c>
      <c r="I226" s="160">
        <f t="shared" si="6"/>
        <v>40.43</v>
      </c>
      <c r="J226" s="87"/>
    </row>
    <row r="227" spans="1:11" s="21" customFormat="1">
      <c r="A227" s="161">
        <v>221</v>
      </c>
      <c r="B227" s="196" t="s">
        <v>84</v>
      </c>
      <c r="C227" s="196" t="s">
        <v>76</v>
      </c>
      <c r="D227" s="164">
        <v>1365</v>
      </c>
      <c r="E227" s="226">
        <v>8.1780000000000008</v>
      </c>
      <c r="F227" s="165">
        <v>8</v>
      </c>
      <c r="G227" s="165">
        <v>32.71</v>
      </c>
      <c r="H227" s="159">
        <f t="shared" si="7"/>
        <v>7.72</v>
      </c>
      <c r="I227" s="160">
        <f t="shared" si="6"/>
        <v>40.43</v>
      </c>
      <c r="J227" s="87"/>
    </row>
    <row r="228" spans="1:11" s="21" customFormat="1">
      <c r="A228" s="161">
        <v>222</v>
      </c>
      <c r="B228" s="196" t="s">
        <v>110</v>
      </c>
      <c r="C228" s="196" t="s">
        <v>76</v>
      </c>
      <c r="D228" s="164">
        <v>1365</v>
      </c>
      <c r="E228" s="226">
        <v>8.1780000000000008</v>
      </c>
      <c r="F228" s="165">
        <v>16</v>
      </c>
      <c r="G228" s="165">
        <v>65.42</v>
      </c>
      <c r="H228" s="159">
        <f t="shared" si="7"/>
        <v>15.43</v>
      </c>
      <c r="I228" s="160">
        <f t="shared" si="6"/>
        <v>80.849999999999994</v>
      </c>
      <c r="J228" s="87"/>
    </row>
    <row r="229" spans="1:11" s="21" customFormat="1">
      <c r="A229" s="161">
        <v>223</v>
      </c>
      <c r="B229" s="196" t="s">
        <v>111</v>
      </c>
      <c r="C229" s="196" t="s">
        <v>76</v>
      </c>
      <c r="D229" s="164">
        <v>1365</v>
      </c>
      <c r="E229" s="226">
        <v>8.1780000000000008</v>
      </c>
      <c r="F229" s="165">
        <v>8</v>
      </c>
      <c r="G229" s="165">
        <v>32.71</v>
      </c>
      <c r="H229" s="159">
        <f t="shared" si="7"/>
        <v>7.72</v>
      </c>
      <c r="I229" s="160">
        <f t="shared" si="6"/>
        <v>40.43</v>
      </c>
      <c r="J229" s="87"/>
    </row>
    <row r="230" spans="1:11" s="21" customFormat="1" ht="14.25" customHeight="1">
      <c r="A230" s="161">
        <v>224</v>
      </c>
      <c r="B230" s="196" t="s">
        <v>80</v>
      </c>
      <c r="C230" s="196" t="s">
        <v>76</v>
      </c>
      <c r="D230" s="164">
        <v>1392</v>
      </c>
      <c r="E230" s="226">
        <v>8.3390000000000004</v>
      </c>
      <c r="F230" s="165">
        <v>22</v>
      </c>
      <c r="G230" s="165">
        <v>91.73</v>
      </c>
      <c r="H230" s="159">
        <f t="shared" si="7"/>
        <v>21.64</v>
      </c>
      <c r="I230" s="160">
        <f t="shared" si="6"/>
        <v>113.37</v>
      </c>
      <c r="J230" s="87"/>
    </row>
    <row r="231" spans="1:11" s="21" customFormat="1">
      <c r="A231" s="161">
        <v>225</v>
      </c>
      <c r="B231" s="196" t="s">
        <v>98</v>
      </c>
      <c r="C231" s="196" t="s">
        <v>76</v>
      </c>
      <c r="D231" s="164">
        <v>1365</v>
      </c>
      <c r="E231" s="226">
        <v>8.1780000000000008</v>
      </c>
      <c r="F231" s="165">
        <v>8</v>
      </c>
      <c r="G231" s="165">
        <v>32.71</v>
      </c>
      <c r="H231" s="159">
        <f t="shared" si="7"/>
        <v>7.72</v>
      </c>
      <c r="I231" s="160">
        <f t="shared" si="6"/>
        <v>40.43</v>
      </c>
      <c r="J231" s="87"/>
    </row>
    <row r="232" spans="1:11" s="21" customFormat="1" ht="13.2" customHeight="1">
      <c r="A232" s="161">
        <v>226</v>
      </c>
      <c r="B232" s="196" t="s">
        <v>134</v>
      </c>
      <c r="C232" s="196" t="s">
        <v>76</v>
      </c>
      <c r="D232" s="164">
        <v>1392</v>
      </c>
      <c r="E232" s="226">
        <v>8.3390000000000004</v>
      </c>
      <c r="F232" s="165">
        <v>24</v>
      </c>
      <c r="G232" s="165">
        <v>100.07</v>
      </c>
      <c r="H232" s="159">
        <f t="shared" si="7"/>
        <v>23.61</v>
      </c>
      <c r="I232" s="160">
        <f t="shared" si="6"/>
        <v>123.67999999999999</v>
      </c>
      <c r="J232" s="87"/>
    </row>
    <row r="233" spans="1:11" s="21" customFormat="1" ht="13.2" customHeight="1">
      <c r="A233" s="161">
        <v>227</v>
      </c>
      <c r="B233" s="196" t="s">
        <v>136</v>
      </c>
      <c r="C233" s="196" t="s">
        <v>76</v>
      </c>
      <c r="D233" s="164">
        <v>1501</v>
      </c>
      <c r="E233" s="226">
        <v>8.9920000000000009</v>
      </c>
      <c r="F233" s="165">
        <v>8</v>
      </c>
      <c r="G233" s="165">
        <v>35.97</v>
      </c>
      <c r="H233" s="159">
        <f t="shared" si="7"/>
        <v>8.49</v>
      </c>
      <c r="I233" s="160">
        <f t="shared" si="6"/>
        <v>44.46</v>
      </c>
      <c r="J233" s="87"/>
    </row>
    <row r="234" spans="1:11" s="21" customFormat="1" ht="16.8" customHeight="1">
      <c r="A234" s="161">
        <v>228</v>
      </c>
      <c r="B234" s="196" t="s">
        <v>141</v>
      </c>
      <c r="C234" s="196" t="s">
        <v>77</v>
      </c>
      <c r="D234" s="164">
        <v>1390</v>
      </c>
      <c r="E234" s="226">
        <v>8.327</v>
      </c>
      <c r="F234" s="165">
        <v>8</v>
      </c>
      <c r="G234" s="165">
        <v>33.31</v>
      </c>
      <c r="H234" s="159">
        <f t="shared" si="7"/>
        <v>7.86</v>
      </c>
      <c r="I234" s="160">
        <f t="shared" si="6"/>
        <v>41.17</v>
      </c>
      <c r="J234" s="87"/>
    </row>
    <row r="235" spans="1:11" s="21" customFormat="1" ht="15" customHeight="1">
      <c r="A235" s="161">
        <v>229</v>
      </c>
      <c r="B235" s="196" t="s">
        <v>97</v>
      </c>
      <c r="C235" s="196" t="s">
        <v>76</v>
      </c>
      <c r="D235" s="164">
        <v>1365</v>
      </c>
      <c r="E235" s="226">
        <v>8.1780000000000008</v>
      </c>
      <c r="F235" s="165">
        <v>8</v>
      </c>
      <c r="G235" s="165">
        <v>32.71</v>
      </c>
      <c r="H235" s="159">
        <f t="shared" si="7"/>
        <v>7.72</v>
      </c>
      <c r="I235" s="160">
        <f t="shared" si="6"/>
        <v>40.43</v>
      </c>
      <c r="J235" s="87"/>
    </row>
    <row r="236" spans="1:11" s="21" customFormat="1">
      <c r="A236" s="161">
        <v>230</v>
      </c>
      <c r="B236" s="232" t="s">
        <v>80</v>
      </c>
      <c r="C236" s="324" t="s">
        <v>76</v>
      </c>
      <c r="D236" s="161">
        <v>1392</v>
      </c>
      <c r="E236" s="226">
        <v>8.3390000000000004</v>
      </c>
      <c r="F236" s="163">
        <v>16</v>
      </c>
      <c r="G236" s="334">
        <v>66.709999999999994</v>
      </c>
      <c r="H236" s="159">
        <f t="shared" si="7"/>
        <v>15.74</v>
      </c>
      <c r="I236" s="160">
        <f t="shared" si="6"/>
        <v>82.449999999999989</v>
      </c>
      <c r="J236" s="87"/>
    </row>
    <row r="237" spans="1:11">
      <c r="K237" s="21"/>
    </row>
    <row r="238" spans="1:11">
      <c r="K238" s="21"/>
    </row>
  </sheetData>
  <mergeCells count="2">
    <mergeCell ref="A3:I3"/>
    <mergeCell ref="A6:E6"/>
  </mergeCells>
  <pageMargins left="0.70866141732283472" right="0.70866141732283472" top="0.74803149606299213" bottom="0.74803149606299213" header="0.31496062992125984" footer="0.31496062992125984"/>
  <pageSetup paperSize="9" scale="47" fitToHeight="0" orientation="portrait" r:id="rId1"/>
  <headerFooter>
    <oddFooter>&amp;C&amp;P</oddFooter>
  </headerFooter>
  <ignoredErrors>
    <ignoredError sqref="H57 H47 H29 H23 H12"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48993-938C-4BEC-A6F8-DCD7FCF3EBF2}">
  <sheetPr>
    <pageSetUpPr fitToPage="1"/>
  </sheetPr>
  <dimension ref="A1:M11"/>
  <sheetViews>
    <sheetView zoomScaleNormal="100" zoomScaleSheetLayoutView="90" workbookViewId="0">
      <selection activeCell="I11" sqref="I11"/>
    </sheetView>
  </sheetViews>
  <sheetFormatPr defaultColWidth="9.109375" defaultRowHeight="13.2"/>
  <cols>
    <col min="1" max="1" width="5.6640625" style="166" customWidth="1"/>
    <col min="2" max="2" width="74.109375" style="167" customWidth="1"/>
    <col min="3" max="3" width="17.77734375" style="306" customWidth="1"/>
    <col min="4" max="4" width="13.44140625" style="166" customWidth="1"/>
    <col min="5" max="6" width="10.109375" style="166" customWidth="1"/>
    <col min="7" max="7" width="12.109375" style="168" customWidth="1"/>
    <col min="8" max="8" width="12.6640625" style="166" customWidth="1"/>
    <col min="9" max="9" width="13" style="166" customWidth="1"/>
    <col min="10" max="10" width="9.109375" style="207"/>
    <col min="11" max="11" width="9.109375" style="234"/>
    <col min="12" max="12" width="11.6640625" style="234" customWidth="1"/>
    <col min="13" max="16384" width="9.109375" style="234"/>
  </cols>
  <sheetData>
    <row r="1" spans="1:13" ht="13.8">
      <c r="F1" s="309"/>
      <c r="I1" s="233" t="s">
        <v>47</v>
      </c>
    </row>
    <row r="2" spans="1:13" ht="17.399999999999999">
      <c r="A2" s="235" t="s">
        <v>40</v>
      </c>
      <c r="F2" s="310"/>
      <c r="G2" s="287"/>
      <c r="H2" s="287"/>
      <c r="I2" s="287"/>
    </row>
    <row r="3" spans="1:13" ht="48" customHeight="1">
      <c r="A3" s="378" t="s">
        <v>165</v>
      </c>
      <c r="B3" s="378"/>
      <c r="C3" s="378"/>
      <c r="D3" s="378"/>
      <c r="E3" s="378"/>
      <c r="F3" s="378"/>
      <c r="G3" s="378"/>
      <c r="H3" s="378"/>
      <c r="I3" s="378"/>
    </row>
    <row r="4" spans="1:13" ht="22.5" customHeight="1">
      <c r="A4" s="288"/>
      <c r="B4" s="288"/>
      <c r="C4" s="307"/>
      <c r="D4" s="288"/>
      <c r="E4" s="311">
        <v>166.92</v>
      </c>
      <c r="F4" s="289"/>
      <c r="G4" s="289"/>
      <c r="H4" s="289"/>
      <c r="I4" s="289"/>
    </row>
    <row r="5" spans="1:13" s="236" customFormat="1" ht="61.5" customHeight="1">
      <c r="A5" s="280" t="s">
        <v>16</v>
      </c>
      <c r="B5" s="290" t="s">
        <v>17</v>
      </c>
      <c r="C5" s="290" t="s">
        <v>18</v>
      </c>
      <c r="D5" s="290" t="s">
        <v>19</v>
      </c>
      <c r="E5" s="290" t="s">
        <v>20</v>
      </c>
      <c r="F5" s="290" t="s">
        <v>21</v>
      </c>
      <c r="G5" s="281" t="s">
        <v>45</v>
      </c>
      <c r="H5" s="282" t="s">
        <v>23</v>
      </c>
      <c r="I5" s="291" t="s">
        <v>3</v>
      </c>
      <c r="J5" s="166"/>
    </row>
    <row r="6" spans="1:13" s="237" customFormat="1" ht="18.75" customHeight="1">
      <c r="A6" s="379" t="s">
        <v>24</v>
      </c>
      <c r="B6" s="379"/>
      <c r="C6" s="379"/>
      <c r="D6" s="379"/>
      <c r="E6" s="379"/>
      <c r="F6" s="254">
        <f>SUM(F7:F9)</f>
        <v>187.5</v>
      </c>
      <c r="G6" s="254">
        <f>SUM(G7:G9)</f>
        <v>3670.9800000000005</v>
      </c>
      <c r="H6" s="254">
        <f>SUM(H7:H9)</f>
        <v>865.98</v>
      </c>
      <c r="I6" s="254">
        <f>SUM(I7:I9)</f>
        <v>4536.96</v>
      </c>
      <c r="J6" s="204"/>
    </row>
    <row r="7" spans="1:13" s="207" customFormat="1" ht="29.25" customHeight="1">
      <c r="A7" s="208">
        <v>1</v>
      </c>
      <c r="B7" s="209" t="s">
        <v>75</v>
      </c>
      <c r="C7" s="209" t="s">
        <v>77</v>
      </c>
      <c r="D7" s="243">
        <v>1739</v>
      </c>
      <c r="E7" s="305">
        <f>ROUND(D7/$E$4,3)</f>
        <v>10.417999999999999</v>
      </c>
      <c r="F7" s="210">
        <v>103.5</v>
      </c>
      <c r="G7" s="210">
        <v>2156.5300000000002</v>
      </c>
      <c r="H7" s="293">
        <f>ROUND(G7*0.2359,2)</f>
        <v>508.73</v>
      </c>
      <c r="I7" s="210">
        <f>G7+H7</f>
        <v>2665.26</v>
      </c>
      <c r="J7" s="207" t="s">
        <v>163</v>
      </c>
      <c r="L7" s="292"/>
      <c r="M7" s="292"/>
    </row>
    <row r="8" spans="1:13" s="207" customFormat="1" ht="26.25" customHeight="1">
      <c r="A8" s="208">
        <f>A7+1</f>
        <v>2</v>
      </c>
      <c r="B8" s="209" t="s">
        <v>97</v>
      </c>
      <c r="C8" s="209" t="s">
        <v>74</v>
      </c>
      <c r="D8" s="243">
        <v>1523</v>
      </c>
      <c r="E8" s="305">
        <f t="shared" ref="E8:E9" si="0">ROUND(D8/$E$4,3)</f>
        <v>9.1240000000000006</v>
      </c>
      <c r="F8" s="293">
        <v>71</v>
      </c>
      <c r="G8" s="210">
        <v>1295.6099999999999</v>
      </c>
      <c r="H8" s="293">
        <f t="shared" ref="H8:H9" si="1">ROUND(G8*0.2359,2)</f>
        <v>305.63</v>
      </c>
      <c r="I8" s="210">
        <f t="shared" ref="I8:I9" si="2">G8+H8</f>
        <v>1601.2399999999998</v>
      </c>
      <c r="J8" s="207" t="s">
        <v>163</v>
      </c>
      <c r="L8" s="292"/>
      <c r="M8" s="292"/>
    </row>
    <row r="9" spans="1:13" ht="28.5" customHeight="1">
      <c r="A9" s="208">
        <f t="shared" ref="A9" si="3">A8+1</f>
        <v>3</v>
      </c>
      <c r="B9" s="232" t="s">
        <v>103</v>
      </c>
      <c r="C9" s="231" t="s">
        <v>76</v>
      </c>
      <c r="D9" s="208">
        <v>1405</v>
      </c>
      <c r="E9" s="305">
        <f t="shared" si="0"/>
        <v>8.4169999999999998</v>
      </c>
      <c r="F9" s="337">
        <v>13</v>
      </c>
      <c r="G9" s="337">
        <v>218.84</v>
      </c>
      <c r="H9" s="293">
        <f t="shared" si="1"/>
        <v>51.62</v>
      </c>
      <c r="I9" s="210">
        <f t="shared" si="2"/>
        <v>270.45999999999998</v>
      </c>
      <c r="J9" s="207" t="s">
        <v>163</v>
      </c>
      <c r="M9" s="292"/>
    </row>
    <row r="11" spans="1:13" ht="30.75" customHeight="1">
      <c r="B11" s="167" t="s">
        <v>164</v>
      </c>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5D5B4-EBF1-45C5-9862-A1F0A0F08151}">
  <sheetPr>
    <pageSetUpPr fitToPage="1"/>
  </sheetPr>
  <dimension ref="A1:I64"/>
  <sheetViews>
    <sheetView zoomScaleNormal="100" zoomScaleSheetLayoutView="90" workbookViewId="0">
      <pane ySplit="6" topLeftCell="A7" activePane="bottomLeft" state="frozen"/>
      <selection pane="bottomLeft" activeCell="L9" sqref="L9:L10"/>
    </sheetView>
  </sheetViews>
  <sheetFormatPr defaultColWidth="9.109375" defaultRowHeight="13.2"/>
  <cols>
    <col min="1" max="1" width="5.6640625" style="152" customWidth="1"/>
    <col min="2" max="2" width="74.6640625" style="153" customWidth="1"/>
    <col min="3" max="3" width="21.33203125" style="325" customWidth="1"/>
    <col min="4" max="4" width="12.6640625" style="152" customWidth="1"/>
    <col min="5" max="5" width="11" style="152" customWidth="1"/>
    <col min="6" max="6" width="10.44140625" style="152" customWidth="1"/>
    <col min="7" max="7" width="11.88671875" style="154" customWidth="1"/>
    <col min="8" max="8" width="11.33203125" style="152" customWidth="1"/>
    <col min="9" max="9" width="13" style="152" customWidth="1"/>
    <col min="10" max="10" width="8.109375" style="294" customWidth="1"/>
    <col min="11" max="16384" width="9.109375" style="294"/>
  </cols>
  <sheetData>
    <row r="1" spans="1:9" ht="13.8">
      <c r="I1" s="233" t="s">
        <v>48</v>
      </c>
    </row>
    <row r="2" spans="1:9" ht="17.399999999999999">
      <c r="A2" s="235" t="s">
        <v>40</v>
      </c>
      <c r="F2" s="295"/>
      <c r="G2" s="295"/>
      <c r="H2" s="295"/>
      <c r="I2" s="295"/>
    </row>
    <row r="3" spans="1:9" ht="39" customHeight="1">
      <c r="A3" s="380" t="s">
        <v>166</v>
      </c>
      <c r="B3" s="380"/>
      <c r="C3" s="380"/>
      <c r="D3" s="380"/>
      <c r="E3" s="380"/>
      <c r="F3" s="380"/>
      <c r="G3" s="380"/>
      <c r="H3" s="380"/>
      <c r="I3" s="380"/>
    </row>
    <row r="4" spans="1:9" ht="14.25" customHeight="1">
      <c r="A4" s="296"/>
      <c r="B4" s="296"/>
      <c r="C4" s="326"/>
      <c r="D4" s="296"/>
      <c r="E4" s="297">
        <v>166.92</v>
      </c>
      <c r="F4" s="298"/>
      <c r="G4" s="298"/>
      <c r="H4" s="298"/>
      <c r="I4" s="298"/>
    </row>
    <row r="5" spans="1:9" s="301" customFormat="1" ht="55.5" customHeight="1">
      <c r="A5" s="155" t="s">
        <v>16</v>
      </c>
      <c r="B5" s="299" t="s">
        <v>17</v>
      </c>
      <c r="C5" s="299" t="s">
        <v>18</v>
      </c>
      <c r="D5" s="290" t="s">
        <v>19</v>
      </c>
      <c r="E5" s="290" t="s">
        <v>20</v>
      </c>
      <c r="F5" s="299" t="s">
        <v>21</v>
      </c>
      <c r="G5" s="156" t="s">
        <v>52</v>
      </c>
      <c r="H5" s="157" t="s">
        <v>23</v>
      </c>
      <c r="I5" s="300" t="s">
        <v>3</v>
      </c>
    </row>
    <row r="6" spans="1:9" s="303" customFormat="1" ht="18.75" customHeight="1">
      <c r="A6" s="381" t="s">
        <v>24</v>
      </c>
      <c r="B6" s="381"/>
      <c r="C6" s="381"/>
      <c r="D6" s="381"/>
      <c r="E6" s="381"/>
      <c r="F6" s="302">
        <f>SUM(F7:F64)</f>
        <v>857.5</v>
      </c>
      <c r="G6" s="302">
        <f>SUM(G7:G64)</f>
        <v>7880.8300000000008</v>
      </c>
      <c r="H6" s="302">
        <f>SUM(H7:H64)</f>
        <v>1859.1299999999999</v>
      </c>
      <c r="I6" s="302">
        <f>SUM(I7:I64)</f>
        <v>9739.9600000000028</v>
      </c>
    </row>
    <row r="7" spans="1:9">
      <c r="A7" s="161">
        <v>1</v>
      </c>
      <c r="B7" s="232" t="s">
        <v>73</v>
      </c>
      <c r="C7" s="324" t="s">
        <v>74</v>
      </c>
      <c r="D7" s="161">
        <v>1495</v>
      </c>
      <c r="E7" s="328">
        <f>ROUND(D7/$E$4,3)</f>
        <v>8.9559999999999995</v>
      </c>
      <c r="F7" s="328">
        <v>13</v>
      </c>
      <c r="G7" s="328">
        <v>116.43</v>
      </c>
      <c r="H7" s="163">
        <f>ROUND(G7*0.2359,2)</f>
        <v>27.47</v>
      </c>
      <c r="I7" s="163">
        <f>H7+G7</f>
        <v>143.9</v>
      </c>
    </row>
    <row r="8" spans="1:9">
      <c r="A8" s="161">
        <f>A7+1</f>
        <v>2</v>
      </c>
      <c r="B8" s="232" t="s">
        <v>75</v>
      </c>
      <c r="C8" s="324" t="s">
        <v>76</v>
      </c>
      <c r="D8" s="161">
        <v>1425</v>
      </c>
      <c r="E8" s="328">
        <f t="shared" ref="E8:E64" si="0">ROUND(D8/$E$4,3)</f>
        <v>8.5370000000000008</v>
      </c>
      <c r="F8" s="328">
        <v>15</v>
      </c>
      <c r="G8" s="328">
        <v>128.06</v>
      </c>
      <c r="H8" s="163">
        <f t="shared" ref="H8:H64" si="1">ROUND(G8*0.2359,2)</f>
        <v>30.21</v>
      </c>
      <c r="I8" s="163">
        <f t="shared" ref="I8:I64" si="2">H8+G8</f>
        <v>158.27000000000001</v>
      </c>
    </row>
    <row r="9" spans="1:9">
      <c r="A9" s="161">
        <f t="shared" ref="A9:A64" si="3">A8+1</f>
        <v>3</v>
      </c>
      <c r="B9" s="232" t="s">
        <v>80</v>
      </c>
      <c r="C9" s="324" t="s">
        <v>74</v>
      </c>
      <c r="D9" s="161">
        <v>1523</v>
      </c>
      <c r="E9" s="328">
        <f t="shared" si="0"/>
        <v>9.1240000000000006</v>
      </c>
      <c r="F9" s="328">
        <v>16</v>
      </c>
      <c r="G9" s="328">
        <v>145.97999999999999</v>
      </c>
      <c r="H9" s="163">
        <f t="shared" si="1"/>
        <v>34.44</v>
      </c>
      <c r="I9" s="163">
        <f t="shared" si="2"/>
        <v>180.42</v>
      </c>
    </row>
    <row r="10" spans="1:9">
      <c r="A10" s="161">
        <f t="shared" si="3"/>
        <v>4</v>
      </c>
      <c r="B10" s="232" t="s">
        <v>82</v>
      </c>
      <c r="C10" s="324" t="s">
        <v>76</v>
      </c>
      <c r="D10" s="161">
        <v>1297</v>
      </c>
      <c r="E10" s="328">
        <f t="shared" si="0"/>
        <v>7.77</v>
      </c>
      <c r="F10" s="328">
        <v>5</v>
      </c>
      <c r="G10" s="328">
        <v>38.85</v>
      </c>
      <c r="H10" s="163">
        <f t="shared" si="1"/>
        <v>9.16</v>
      </c>
      <c r="I10" s="163">
        <f t="shared" si="2"/>
        <v>48.010000000000005</v>
      </c>
    </row>
    <row r="11" spans="1:9">
      <c r="A11" s="161">
        <f t="shared" si="3"/>
        <v>5</v>
      </c>
      <c r="B11" s="232" t="s">
        <v>87</v>
      </c>
      <c r="C11" s="324" t="s">
        <v>85</v>
      </c>
      <c r="D11" s="161">
        <v>2040</v>
      </c>
      <c r="E11" s="328">
        <f t="shared" si="0"/>
        <v>12.221</v>
      </c>
      <c r="F11" s="328">
        <v>27.5</v>
      </c>
      <c r="G11" s="328">
        <v>336.08</v>
      </c>
      <c r="H11" s="163">
        <f t="shared" si="1"/>
        <v>79.28</v>
      </c>
      <c r="I11" s="163">
        <f t="shared" si="2"/>
        <v>415.36</v>
      </c>
    </row>
    <row r="12" spans="1:9">
      <c r="A12" s="161">
        <f t="shared" si="3"/>
        <v>6</v>
      </c>
      <c r="B12" s="232" t="s">
        <v>84</v>
      </c>
      <c r="C12" s="324" t="s">
        <v>76</v>
      </c>
      <c r="D12" s="161">
        <v>1445</v>
      </c>
      <c r="E12" s="328">
        <f t="shared" si="0"/>
        <v>8.657</v>
      </c>
      <c r="F12" s="328">
        <v>5.5</v>
      </c>
      <c r="G12" s="328">
        <v>47.61</v>
      </c>
      <c r="H12" s="163">
        <f t="shared" si="1"/>
        <v>11.23</v>
      </c>
      <c r="I12" s="163">
        <f t="shared" si="2"/>
        <v>58.84</v>
      </c>
    </row>
    <row r="13" spans="1:9">
      <c r="A13" s="161">
        <f t="shared" si="3"/>
        <v>7</v>
      </c>
      <c r="B13" s="232" t="s">
        <v>97</v>
      </c>
      <c r="C13" s="324" t="s">
        <v>85</v>
      </c>
      <c r="D13" s="161">
        <v>1640</v>
      </c>
      <c r="E13" s="328">
        <f t="shared" si="0"/>
        <v>9.8249999999999993</v>
      </c>
      <c r="F13" s="328">
        <v>9.5</v>
      </c>
      <c r="G13" s="328">
        <v>93.34</v>
      </c>
      <c r="H13" s="163">
        <f t="shared" si="1"/>
        <v>22.02</v>
      </c>
      <c r="I13" s="163">
        <f t="shared" si="2"/>
        <v>115.36</v>
      </c>
    </row>
    <row r="14" spans="1:9">
      <c r="A14" s="161">
        <f t="shared" si="3"/>
        <v>8</v>
      </c>
      <c r="B14" s="232" t="s">
        <v>82</v>
      </c>
      <c r="C14" s="324" t="s">
        <v>74</v>
      </c>
      <c r="D14" s="161">
        <v>1340</v>
      </c>
      <c r="E14" s="328">
        <f t="shared" si="0"/>
        <v>8.0280000000000005</v>
      </c>
      <c r="F14" s="328">
        <v>5</v>
      </c>
      <c r="G14" s="328">
        <v>40.14</v>
      </c>
      <c r="H14" s="163">
        <f t="shared" si="1"/>
        <v>9.4700000000000006</v>
      </c>
      <c r="I14" s="163">
        <f t="shared" si="2"/>
        <v>49.61</v>
      </c>
    </row>
    <row r="15" spans="1:9" ht="26.4">
      <c r="A15" s="161">
        <f t="shared" si="3"/>
        <v>9</v>
      </c>
      <c r="B15" s="232" t="s">
        <v>139</v>
      </c>
      <c r="C15" s="324" t="s">
        <v>74</v>
      </c>
      <c r="D15" s="161">
        <v>1672</v>
      </c>
      <c r="E15" s="328">
        <f t="shared" si="0"/>
        <v>10.016999999999999</v>
      </c>
      <c r="F15" s="328">
        <v>14</v>
      </c>
      <c r="G15" s="328">
        <v>140.24</v>
      </c>
      <c r="H15" s="163">
        <f t="shared" si="1"/>
        <v>33.08</v>
      </c>
      <c r="I15" s="163">
        <f t="shared" si="2"/>
        <v>173.32</v>
      </c>
    </row>
    <row r="16" spans="1:9" ht="25.8" customHeight="1">
      <c r="A16" s="161">
        <f t="shared" si="3"/>
        <v>10</v>
      </c>
      <c r="B16" s="232" t="s">
        <v>141</v>
      </c>
      <c r="C16" s="324" t="s">
        <v>123</v>
      </c>
      <c r="D16" s="161">
        <v>1994</v>
      </c>
      <c r="E16" s="328">
        <f t="shared" si="0"/>
        <v>11.946</v>
      </c>
      <c r="F16" s="328">
        <v>23</v>
      </c>
      <c r="G16" s="328">
        <v>274.76</v>
      </c>
      <c r="H16" s="163">
        <f t="shared" si="1"/>
        <v>64.819999999999993</v>
      </c>
      <c r="I16" s="163">
        <f t="shared" si="2"/>
        <v>339.58</v>
      </c>
    </row>
    <row r="17" spans="1:9" ht="33" customHeight="1">
      <c r="A17" s="161">
        <f t="shared" si="3"/>
        <v>11</v>
      </c>
      <c r="B17" s="232" t="s">
        <v>153</v>
      </c>
      <c r="C17" s="324" t="s">
        <v>74</v>
      </c>
      <c r="D17" s="161">
        <v>1591</v>
      </c>
      <c r="E17" s="328">
        <f t="shared" si="0"/>
        <v>9.532</v>
      </c>
      <c r="F17" s="328">
        <v>14</v>
      </c>
      <c r="G17" s="328">
        <v>133.44999999999999</v>
      </c>
      <c r="H17" s="163">
        <f t="shared" si="1"/>
        <v>31.48</v>
      </c>
      <c r="I17" s="163">
        <f t="shared" si="2"/>
        <v>164.92999999999998</v>
      </c>
    </row>
    <row r="18" spans="1:9" ht="25.2" customHeight="1">
      <c r="A18" s="161">
        <f t="shared" si="3"/>
        <v>12</v>
      </c>
      <c r="B18" s="232" t="s">
        <v>141</v>
      </c>
      <c r="C18" s="324" t="s">
        <v>77</v>
      </c>
      <c r="D18" s="161">
        <v>1566</v>
      </c>
      <c r="E18" s="328">
        <f t="shared" si="0"/>
        <v>9.3819999999999997</v>
      </c>
      <c r="F18" s="328">
        <v>23</v>
      </c>
      <c r="G18" s="328">
        <v>215.79</v>
      </c>
      <c r="H18" s="163">
        <f t="shared" si="1"/>
        <v>50.9</v>
      </c>
      <c r="I18" s="163">
        <f t="shared" si="2"/>
        <v>266.69</v>
      </c>
    </row>
    <row r="19" spans="1:9">
      <c r="A19" s="161">
        <f t="shared" si="3"/>
        <v>13</v>
      </c>
      <c r="B19" s="232" t="s">
        <v>78</v>
      </c>
      <c r="C19" s="324" t="s">
        <v>76</v>
      </c>
      <c r="D19" s="161">
        <v>1561</v>
      </c>
      <c r="E19" s="328">
        <f t="shared" si="0"/>
        <v>9.3520000000000003</v>
      </c>
      <c r="F19" s="328">
        <v>13</v>
      </c>
      <c r="G19" s="328">
        <v>121.58</v>
      </c>
      <c r="H19" s="163">
        <f t="shared" si="1"/>
        <v>28.68</v>
      </c>
      <c r="I19" s="163">
        <f t="shared" si="2"/>
        <v>150.26</v>
      </c>
    </row>
    <row r="20" spans="1:9">
      <c r="A20" s="161">
        <f t="shared" si="3"/>
        <v>14</v>
      </c>
      <c r="B20" s="232" t="s">
        <v>106</v>
      </c>
      <c r="C20" s="324" t="s">
        <v>74</v>
      </c>
      <c r="D20" s="161">
        <v>1640</v>
      </c>
      <c r="E20" s="328">
        <f t="shared" si="0"/>
        <v>9.8249999999999993</v>
      </c>
      <c r="F20" s="328">
        <v>17</v>
      </c>
      <c r="G20" s="328">
        <v>167.03</v>
      </c>
      <c r="H20" s="163">
        <f t="shared" si="1"/>
        <v>39.4</v>
      </c>
      <c r="I20" s="163">
        <f t="shared" si="2"/>
        <v>206.43</v>
      </c>
    </row>
    <row r="21" spans="1:9" ht="13.2" customHeight="1">
      <c r="A21" s="161">
        <f t="shared" si="3"/>
        <v>15</v>
      </c>
      <c r="B21" s="232" t="s">
        <v>124</v>
      </c>
      <c r="C21" s="324" t="s">
        <v>125</v>
      </c>
      <c r="D21" s="161">
        <v>2305</v>
      </c>
      <c r="E21" s="328">
        <f t="shared" si="0"/>
        <v>13.808999999999999</v>
      </c>
      <c r="F21" s="328">
        <v>9.5</v>
      </c>
      <c r="G21" s="328">
        <v>131.19</v>
      </c>
      <c r="H21" s="163">
        <f t="shared" si="1"/>
        <v>30.95</v>
      </c>
      <c r="I21" s="163">
        <f t="shared" si="2"/>
        <v>162.13999999999999</v>
      </c>
    </row>
    <row r="22" spans="1:9">
      <c r="A22" s="161">
        <f t="shared" si="3"/>
        <v>16</v>
      </c>
      <c r="B22" s="232" t="s">
        <v>94</v>
      </c>
      <c r="C22" s="324" t="s">
        <v>76</v>
      </c>
      <c r="D22" s="161">
        <v>1581</v>
      </c>
      <c r="E22" s="328">
        <f t="shared" si="0"/>
        <v>9.4719999999999995</v>
      </c>
      <c r="F22" s="328">
        <v>27.5</v>
      </c>
      <c r="G22" s="328">
        <v>260.48</v>
      </c>
      <c r="H22" s="163">
        <f t="shared" si="1"/>
        <v>61.45</v>
      </c>
      <c r="I22" s="163">
        <f t="shared" si="2"/>
        <v>321.93</v>
      </c>
    </row>
    <row r="23" spans="1:9">
      <c r="A23" s="161">
        <f t="shared" si="3"/>
        <v>17</v>
      </c>
      <c r="B23" s="232" t="s">
        <v>75</v>
      </c>
      <c r="C23" s="324" t="s">
        <v>77</v>
      </c>
      <c r="D23" s="161">
        <v>1739</v>
      </c>
      <c r="E23" s="328">
        <f t="shared" si="0"/>
        <v>10.417999999999999</v>
      </c>
      <c r="F23" s="328">
        <v>5.5</v>
      </c>
      <c r="G23" s="328">
        <v>57.3</v>
      </c>
      <c r="H23" s="163">
        <f t="shared" si="1"/>
        <v>13.52</v>
      </c>
      <c r="I23" s="163">
        <f t="shared" si="2"/>
        <v>70.819999999999993</v>
      </c>
    </row>
    <row r="24" spans="1:9" ht="15" customHeight="1">
      <c r="A24" s="161">
        <f t="shared" si="3"/>
        <v>18</v>
      </c>
      <c r="B24" s="232" t="s">
        <v>103</v>
      </c>
      <c r="C24" s="324" t="s">
        <v>76</v>
      </c>
      <c r="D24" s="161">
        <v>1445</v>
      </c>
      <c r="E24" s="328">
        <f t="shared" si="0"/>
        <v>8.657</v>
      </c>
      <c r="F24" s="328">
        <v>8.5</v>
      </c>
      <c r="G24" s="328">
        <v>73.58</v>
      </c>
      <c r="H24" s="163">
        <f t="shared" si="1"/>
        <v>17.36</v>
      </c>
      <c r="I24" s="163">
        <f t="shared" si="2"/>
        <v>90.94</v>
      </c>
    </row>
    <row r="25" spans="1:9">
      <c r="A25" s="161">
        <f t="shared" si="3"/>
        <v>19</v>
      </c>
      <c r="B25" s="232" t="s">
        <v>128</v>
      </c>
      <c r="C25" s="324" t="s">
        <v>74</v>
      </c>
      <c r="D25" s="161">
        <v>1503</v>
      </c>
      <c r="E25" s="328">
        <f t="shared" si="0"/>
        <v>9.0039999999999996</v>
      </c>
      <c r="F25" s="328">
        <v>16</v>
      </c>
      <c r="G25" s="328">
        <v>144.06</v>
      </c>
      <c r="H25" s="163">
        <f t="shared" si="1"/>
        <v>33.979999999999997</v>
      </c>
      <c r="I25" s="163">
        <f t="shared" si="2"/>
        <v>178.04</v>
      </c>
    </row>
    <row r="26" spans="1:9">
      <c r="A26" s="161">
        <f t="shared" si="3"/>
        <v>20</v>
      </c>
      <c r="B26" s="232" t="s">
        <v>106</v>
      </c>
      <c r="C26" s="324" t="s">
        <v>85</v>
      </c>
      <c r="D26" s="161">
        <v>1861</v>
      </c>
      <c r="E26" s="328">
        <f t="shared" si="0"/>
        <v>11.148999999999999</v>
      </c>
      <c r="F26" s="328">
        <v>10</v>
      </c>
      <c r="G26" s="328">
        <v>111.49</v>
      </c>
      <c r="H26" s="163">
        <f t="shared" si="1"/>
        <v>26.3</v>
      </c>
      <c r="I26" s="163">
        <f t="shared" si="2"/>
        <v>137.79</v>
      </c>
    </row>
    <row r="27" spans="1:9" ht="26.4">
      <c r="A27" s="161">
        <f t="shared" si="3"/>
        <v>21</v>
      </c>
      <c r="B27" s="232" t="s">
        <v>83</v>
      </c>
      <c r="C27" s="324" t="s">
        <v>76</v>
      </c>
      <c r="D27" s="161">
        <v>1445</v>
      </c>
      <c r="E27" s="328">
        <f t="shared" si="0"/>
        <v>8.657</v>
      </c>
      <c r="F27" s="328">
        <v>13</v>
      </c>
      <c r="G27" s="328">
        <v>112.54</v>
      </c>
      <c r="H27" s="163">
        <f t="shared" si="1"/>
        <v>26.55</v>
      </c>
      <c r="I27" s="163">
        <f t="shared" si="2"/>
        <v>139.09</v>
      </c>
    </row>
    <row r="28" spans="1:9" ht="26.4">
      <c r="A28" s="161">
        <f t="shared" si="3"/>
        <v>22</v>
      </c>
      <c r="B28" s="232" t="s">
        <v>78</v>
      </c>
      <c r="C28" s="324" t="s">
        <v>74</v>
      </c>
      <c r="D28" s="161">
        <v>1640</v>
      </c>
      <c r="E28" s="328">
        <f t="shared" si="0"/>
        <v>9.8249999999999993</v>
      </c>
      <c r="F28" s="328">
        <v>9</v>
      </c>
      <c r="G28" s="328">
        <v>88.43</v>
      </c>
      <c r="H28" s="163">
        <f t="shared" si="1"/>
        <v>20.86</v>
      </c>
      <c r="I28" s="163">
        <f t="shared" si="2"/>
        <v>109.29</v>
      </c>
    </row>
    <row r="29" spans="1:9">
      <c r="A29" s="161">
        <f t="shared" si="3"/>
        <v>23</v>
      </c>
      <c r="B29" s="232" t="s">
        <v>84</v>
      </c>
      <c r="C29" s="324" t="s">
        <v>76</v>
      </c>
      <c r="D29" s="161">
        <v>1425</v>
      </c>
      <c r="E29" s="328">
        <f t="shared" si="0"/>
        <v>8.5370000000000008</v>
      </c>
      <c r="F29" s="328">
        <v>5</v>
      </c>
      <c r="G29" s="328">
        <v>42.69</v>
      </c>
      <c r="H29" s="163">
        <f t="shared" si="1"/>
        <v>10.07</v>
      </c>
      <c r="I29" s="163">
        <f t="shared" si="2"/>
        <v>52.76</v>
      </c>
    </row>
    <row r="30" spans="1:9" ht="27" customHeight="1">
      <c r="A30" s="161">
        <f t="shared" si="3"/>
        <v>24</v>
      </c>
      <c r="B30" s="232" t="s">
        <v>141</v>
      </c>
      <c r="C30" s="324" t="s">
        <v>77</v>
      </c>
      <c r="D30" s="161">
        <v>1450</v>
      </c>
      <c r="E30" s="328">
        <f t="shared" si="0"/>
        <v>8.6869999999999994</v>
      </c>
      <c r="F30" s="328">
        <v>21</v>
      </c>
      <c r="G30" s="328">
        <v>182.43</v>
      </c>
      <c r="H30" s="163">
        <f t="shared" si="1"/>
        <v>43.04</v>
      </c>
      <c r="I30" s="163">
        <f t="shared" si="2"/>
        <v>225.47</v>
      </c>
    </row>
    <row r="31" spans="1:9" ht="25.8" customHeight="1">
      <c r="A31" s="161">
        <f t="shared" si="3"/>
        <v>25</v>
      </c>
      <c r="B31" s="232" t="s">
        <v>141</v>
      </c>
      <c r="C31" s="324" t="s">
        <v>77</v>
      </c>
      <c r="D31" s="161">
        <v>1430</v>
      </c>
      <c r="E31" s="328">
        <f t="shared" si="0"/>
        <v>8.5670000000000002</v>
      </c>
      <c r="F31" s="328">
        <v>28</v>
      </c>
      <c r="G31" s="328">
        <v>239.88</v>
      </c>
      <c r="H31" s="163">
        <f t="shared" si="1"/>
        <v>56.59</v>
      </c>
      <c r="I31" s="163">
        <f t="shared" si="2"/>
        <v>296.47000000000003</v>
      </c>
    </row>
    <row r="32" spans="1:9">
      <c r="A32" s="161">
        <f t="shared" si="3"/>
        <v>26</v>
      </c>
      <c r="B32" s="232" t="s">
        <v>102</v>
      </c>
      <c r="C32" s="324" t="s">
        <v>74</v>
      </c>
      <c r="D32" s="161">
        <v>1503</v>
      </c>
      <c r="E32" s="328">
        <f t="shared" si="0"/>
        <v>9.0039999999999996</v>
      </c>
      <c r="F32" s="328">
        <v>14</v>
      </c>
      <c r="G32" s="328">
        <v>126.06</v>
      </c>
      <c r="H32" s="163">
        <f t="shared" si="1"/>
        <v>29.74</v>
      </c>
      <c r="I32" s="163">
        <f t="shared" si="2"/>
        <v>155.80000000000001</v>
      </c>
    </row>
    <row r="33" spans="1:9">
      <c r="A33" s="161">
        <f t="shared" si="3"/>
        <v>27</v>
      </c>
      <c r="B33" s="232" t="s">
        <v>84</v>
      </c>
      <c r="C33" s="324" t="s">
        <v>76</v>
      </c>
      <c r="D33" s="161">
        <v>1445</v>
      </c>
      <c r="E33" s="328">
        <f t="shared" si="0"/>
        <v>8.657</v>
      </c>
      <c r="F33" s="328">
        <v>5.5</v>
      </c>
      <c r="G33" s="328">
        <v>47.61</v>
      </c>
      <c r="H33" s="163">
        <f t="shared" si="1"/>
        <v>11.23</v>
      </c>
      <c r="I33" s="163">
        <f t="shared" si="2"/>
        <v>58.84</v>
      </c>
    </row>
    <row r="34" spans="1:9" ht="26.4" customHeight="1">
      <c r="A34" s="161">
        <f t="shared" si="3"/>
        <v>28</v>
      </c>
      <c r="B34" s="232" t="s">
        <v>141</v>
      </c>
      <c r="C34" s="324" t="s">
        <v>77</v>
      </c>
      <c r="D34" s="161">
        <v>1470</v>
      </c>
      <c r="E34" s="328">
        <f t="shared" si="0"/>
        <v>8.8070000000000004</v>
      </c>
      <c r="F34" s="328">
        <v>28</v>
      </c>
      <c r="G34" s="328">
        <v>246.6</v>
      </c>
      <c r="H34" s="163">
        <f t="shared" si="1"/>
        <v>58.17</v>
      </c>
      <c r="I34" s="163">
        <f t="shared" si="2"/>
        <v>304.77</v>
      </c>
    </row>
    <row r="35" spans="1:9" ht="26.4">
      <c r="A35" s="161">
        <f t="shared" si="3"/>
        <v>29</v>
      </c>
      <c r="B35" s="232" t="s">
        <v>134</v>
      </c>
      <c r="C35" s="324" t="s">
        <v>74</v>
      </c>
      <c r="D35" s="161">
        <v>1523</v>
      </c>
      <c r="E35" s="328">
        <f t="shared" si="0"/>
        <v>9.1240000000000006</v>
      </c>
      <c r="F35" s="328">
        <v>27.5</v>
      </c>
      <c r="G35" s="328">
        <v>250.91</v>
      </c>
      <c r="H35" s="163">
        <f t="shared" si="1"/>
        <v>59.19</v>
      </c>
      <c r="I35" s="163">
        <f t="shared" si="2"/>
        <v>310.10000000000002</v>
      </c>
    </row>
    <row r="36" spans="1:9" ht="27.75" customHeight="1">
      <c r="A36" s="161">
        <f t="shared" si="3"/>
        <v>30</v>
      </c>
      <c r="B36" s="232" t="s">
        <v>139</v>
      </c>
      <c r="C36" s="324" t="s">
        <v>85</v>
      </c>
      <c r="D36" s="161">
        <v>1791</v>
      </c>
      <c r="E36" s="328">
        <f t="shared" si="0"/>
        <v>10.73</v>
      </c>
      <c r="F36" s="328">
        <v>14</v>
      </c>
      <c r="G36" s="328">
        <v>150.22</v>
      </c>
      <c r="H36" s="163">
        <f t="shared" si="1"/>
        <v>35.44</v>
      </c>
      <c r="I36" s="163">
        <f t="shared" si="2"/>
        <v>185.66</v>
      </c>
    </row>
    <row r="37" spans="1:9">
      <c r="A37" s="161">
        <f t="shared" si="3"/>
        <v>31</v>
      </c>
      <c r="B37" s="232" t="s">
        <v>102</v>
      </c>
      <c r="C37" s="324" t="s">
        <v>74</v>
      </c>
      <c r="D37" s="161">
        <v>1622</v>
      </c>
      <c r="E37" s="328">
        <f t="shared" si="0"/>
        <v>9.7170000000000005</v>
      </c>
      <c r="F37" s="328">
        <v>14</v>
      </c>
      <c r="G37" s="328">
        <v>136.04</v>
      </c>
      <c r="H37" s="163">
        <f t="shared" si="1"/>
        <v>32.090000000000003</v>
      </c>
      <c r="I37" s="163">
        <f t="shared" si="2"/>
        <v>168.13</v>
      </c>
    </row>
    <row r="38" spans="1:9">
      <c r="A38" s="161">
        <f t="shared" si="3"/>
        <v>32</v>
      </c>
      <c r="B38" s="232" t="s">
        <v>75</v>
      </c>
      <c r="C38" s="324" t="s">
        <v>85</v>
      </c>
      <c r="D38" s="161">
        <v>1950</v>
      </c>
      <c r="E38" s="328">
        <f t="shared" si="0"/>
        <v>11.682</v>
      </c>
      <c r="F38" s="328">
        <v>15</v>
      </c>
      <c r="G38" s="328">
        <v>175.23</v>
      </c>
      <c r="H38" s="163">
        <f t="shared" si="1"/>
        <v>41.34</v>
      </c>
      <c r="I38" s="163">
        <f t="shared" si="2"/>
        <v>216.57</v>
      </c>
    </row>
    <row r="39" spans="1:9">
      <c r="A39" s="161">
        <f t="shared" si="3"/>
        <v>33</v>
      </c>
      <c r="B39" s="232" t="s">
        <v>112</v>
      </c>
      <c r="C39" s="324" t="s">
        <v>85</v>
      </c>
      <c r="D39" s="161">
        <v>1779</v>
      </c>
      <c r="E39" s="328">
        <f t="shared" si="0"/>
        <v>10.657999999999999</v>
      </c>
      <c r="F39" s="328">
        <v>9</v>
      </c>
      <c r="G39" s="328">
        <v>95.92</v>
      </c>
      <c r="H39" s="163">
        <f t="shared" si="1"/>
        <v>22.63</v>
      </c>
      <c r="I39" s="163">
        <f t="shared" si="2"/>
        <v>118.55</v>
      </c>
    </row>
    <row r="40" spans="1:9">
      <c r="A40" s="161">
        <f t="shared" si="3"/>
        <v>34</v>
      </c>
      <c r="B40" s="232" t="s">
        <v>121</v>
      </c>
      <c r="C40" s="324" t="s">
        <v>76</v>
      </c>
      <c r="D40" s="161">
        <v>1452</v>
      </c>
      <c r="E40" s="328">
        <f t="shared" si="0"/>
        <v>8.6989999999999998</v>
      </c>
      <c r="F40" s="328">
        <v>10</v>
      </c>
      <c r="G40" s="328">
        <v>86.99</v>
      </c>
      <c r="H40" s="163">
        <f t="shared" si="1"/>
        <v>20.52</v>
      </c>
      <c r="I40" s="163">
        <f t="shared" si="2"/>
        <v>107.50999999999999</v>
      </c>
    </row>
    <row r="41" spans="1:9">
      <c r="A41" s="161">
        <f t="shared" si="3"/>
        <v>35</v>
      </c>
      <c r="B41" s="232" t="s">
        <v>93</v>
      </c>
      <c r="C41" s="324" t="s">
        <v>74</v>
      </c>
      <c r="D41" s="161">
        <v>1435</v>
      </c>
      <c r="E41" s="328">
        <f t="shared" si="0"/>
        <v>8.5969999999999995</v>
      </c>
      <c r="F41" s="328">
        <v>14</v>
      </c>
      <c r="G41" s="328">
        <v>120.36</v>
      </c>
      <c r="H41" s="163">
        <f t="shared" si="1"/>
        <v>28.39</v>
      </c>
      <c r="I41" s="163">
        <f t="shared" si="2"/>
        <v>148.75</v>
      </c>
    </row>
    <row r="42" spans="1:9">
      <c r="A42" s="161">
        <f t="shared" si="3"/>
        <v>36</v>
      </c>
      <c r="B42" s="232" t="s">
        <v>95</v>
      </c>
      <c r="C42" s="324" t="s">
        <v>76</v>
      </c>
      <c r="D42" s="161">
        <v>1405</v>
      </c>
      <c r="E42" s="328">
        <f t="shared" si="0"/>
        <v>8.4169999999999998</v>
      </c>
      <c r="F42" s="328">
        <v>4.5</v>
      </c>
      <c r="G42" s="328">
        <v>37.880000000000003</v>
      </c>
      <c r="H42" s="163">
        <f t="shared" si="1"/>
        <v>8.94</v>
      </c>
      <c r="I42" s="163">
        <f t="shared" si="2"/>
        <v>46.82</v>
      </c>
    </row>
    <row r="43" spans="1:9">
      <c r="A43" s="161">
        <f t="shared" si="3"/>
        <v>37</v>
      </c>
      <c r="B43" s="232" t="s">
        <v>122</v>
      </c>
      <c r="C43" s="324" t="s">
        <v>76</v>
      </c>
      <c r="D43" s="161">
        <v>1405</v>
      </c>
      <c r="E43" s="328">
        <f t="shared" si="0"/>
        <v>8.4169999999999998</v>
      </c>
      <c r="F43" s="328">
        <v>4.5</v>
      </c>
      <c r="G43" s="328">
        <v>37.880000000000003</v>
      </c>
      <c r="H43" s="163">
        <f t="shared" si="1"/>
        <v>8.94</v>
      </c>
      <c r="I43" s="163">
        <f t="shared" si="2"/>
        <v>46.82</v>
      </c>
    </row>
    <row r="44" spans="1:9">
      <c r="A44" s="161">
        <f t="shared" si="3"/>
        <v>38</v>
      </c>
      <c r="B44" s="232" t="s">
        <v>112</v>
      </c>
      <c r="C44" s="324" t="s">
        <v>74</v>
      </c>
      <c r="D44" s="161">
        <v>1682</v>
      </c>
      <c r="E44" s="328">
        <f t="shared" si="0"/>
        <v>10.077</v>
      </c>
      <c r="F44" s="328">
        <v>9</v>
      </c>
      <c r="G44" s="328">
        <v>90.69</v>
      </c>
      <c r="H44" s="163">
        <f t="shared" si="1"/>
        <v>21.39</v>
      </c>
      <c r="I44" s="163">
        <f t="shared" si="2"/>
        <v>112.08</v>
      </c>
    </row>
    <row r="45" spans="1:9" ht="26.4">
      <c r="A45" s="161">
        <f t="shared" si="3"/>
        <v>39</v>
      </c>
      <c r="B45" s="232" t="s">
        <v>132</v>
      </c>
      <c r="C45" s="324" t="s">
        <v>76</v>
      </c>
      <c r="D45" s="161">
        <v>1561</v>
      </c>
      <c r="E45" s="328">
        <f t="shared" si="0"/>
        <v>9.3520000000000003</v>
      </c>
      <c r="F45" s="328">
        <v>13</v>
      </c>
      <c r="G45" s="328">
        <v>121.58</v>
      </c>
      <c r="H45" s="163">
        <f t="shared" si="1"/>
        <v>28.68</v>
      </c>
      <c r="I45" s="163">
        <f t="shared" si="2"/>
        <v>150.26</v>
      </c>
    </row>
    <row r="46" spans="1:9" ht="21" customHeight="1">
      <c r="A46" s="161">
        <f t="shared" si="3"/>
        <v>40</v>
      </c>
      <c r="B46" s="232" t="s">
        <v>109</v>
      </c>
      <c r="C46" s="324" t="s">
        <v>77</v>
      </c>
      <c r="D46" s="161">
        <v>1430</v>
      </c>
      <c r="E46" s="328">
        <f t="shared" si="0"/>
        <v>8.5670000000000002</v>
      </c>
      <c r="F46" s="328">
        <v>21</v>
      </c>
      <c r="G46" s="328">
        <v>179.91</v>
      </c>
      <c r="H46" s="163">
        <f t="shared" si="1"/>
        <v>42.44</v>
      </c>
      <c r="I46" s="163">
        <f t="shared" si="2"/>
        <v>222.35</v>
      </c>
    </row>
    <row r="47" spans="1:9">
      <c r="A47" s="161">
        <f t="shared" si="3"/>
        <v>41</v>
      </c>
      <c r="B47" s="232" t="s">
        <v>106</v>
      </c>
      <c r="C47" s="324" t="s">
        <v>76</v>
      </c>
      <c r="D47" s="161">
        <v>1541</v>
      </c>
      <c r="E47" s="328">
        <f t="shared" si="0"/>
        <v>9.2319999999999993</v>
      </c>
      <c r="F47" s="328">
        <v>10</v>
      </c>
      <c r="G47" s="328">
        <v>92.32</v>
      </c>
      <c r="H47" s="163">
        <f t="shared" si="1"/>
        <v>21.78</v>
      </c>
      <c r="I47" s="163">
        <f t="shared" si="2"/>
        <v>114.1</v>
      </c>
    </row>
    <row r="48" spans="1:9" ht="26.4">
      <c r="A48" s="161">
        <f t="shared" si="3"/>
        <v>42</v>
      </c>
      <c r="B48" s="232" t="s">
        <v>90</v>
      </c>
      <c r="C48" s="324" t="s">
        <v>76</v>
      </c>
      <c r="D48" s="161">
        <v>1385</v>
      </c>
      <c r="E48" s="328">
        <f t="shared" si="0"/>
        <v>8.2970000000000006</v>
      </c>
      <c r="F48" s="328">
        <v>15</v>
      </c>
      <c r="G48" s="328">
        <v>124.46</v>
      </c>
      <c r="H48" s="163">
        <f t="shared" si="1"/>
        <v>29.36</v>
      </c>
      <c r="I48" s="163">
        <f t="shared" si="2"/>
        <v>153.82</v>
      </c>
    </row>
    <row r="49" spans="1:9" ht="27.6" customHeight="1">
      <c r="A49" s="161">
        <f t="shared" si="3"/>
        <v>43</v>
      </c>
      <c r="B49" s="232" t="s">
        <v>141</v>
      </c>
      <c r="C49" s="324" t="s">
        <v>77</v>
      </c>
      <c r="D49" s="161">
        <v>1410</v>
      </c>
      <c r="E49" s="328">
        <f t="shared" si="0"/>
        <v>8.4469999999999992</v>
      </c>
      <c r="F49" s="328">
        <v>28</v>
      </c>
      <c r="G49" s="328">
        <v>236.52</v>
      </c>
      <c r="H49" s="163">
        <f t="shared" si="1"/>
        <v>55.8</v>
      </c>
      <c r="I49" s="163">
        <f t="shared" si="2"/>
        <v>292.32</v>
      </c>
    </row>
    <row r="50" spans="1:9" ht="24" customHeight="1">
      <c r="A50" s="161">
        <f t="shared" si="3"/>
        <v>44</v>
      </c>
      <c r="B50" s="232" t="s">
        <v>141</v>
      </c>
      <c r="C50" s="324" t="s">
        <v>77</v>
      </c>
      <c r="D50" s="161">
        <v>1410</v>
      </c>
      <c r="E50" s="328">
        <f t="shared" si="0"/>
        <v>8.4469999999999992</v>
      </c>
      <c r="F50" s="328">
        <v>23</v>
      </c>
      <c r="G50" s="328">
        <v>194.28</v>
      </c>
      <c r="H50" s="163">
        <f t="shared" si="1"/>
        <v>45.83</v>
      </c>
      <c r="I50" s="163">
        <f t="shared" si="2"/>
        <v>240.11</v>
      </c>
    </row>
    <row r="51" spans="1:9">
      <c r="A51" s="161">
        <f t="shared" si="3"/>
        <v>45</v>
      </c>
      <c r="B51" s="232" t="s">
        <v>140</v>
      </c>
      <c r="C51" s="324" t="s">
        <v>76</v>
      </c>
      <c r="D51" s="161">
        <v>1385</v>
      </c>
      <c r="E51" s="328">
        <f t="shared" si="0"/>
        <v>8.2970000000000006</v>
      </c>
      <c r="F51" s="328">
        <v>10</v>
      </c>
      <c r="G51" s="328">
        <v>82.97</v>
      </c>
      <c r="H51" s="163">
        <f t="shared" si="1"/>
        <v>19.57</v>
      </c>
      <c r="I51" s="163">
        <f t="shared" si="2"/>
        <v>102.53999999999999</v>
      </c>
    </row>
    <row r="52" spans="1:9">
      <c r="A52" s="161">
        <f t="shared" si="3"/>
        <v>46</v>
      </c>
      <c r="B52" s="232" t="s">
        <v>98</v>
      </c>
      <c r="C52" s="324" t="s">
        <v>76</v>
      </c>
      <c r="D52" s="161">
        <v>1385</v>
      </c>
      <c r="E52" s="328">
        <f t="shared" si="0"/>
        <v>8.2970000000000006</v>
      </c>
      <c r="F52" s="328">
        <v>27.5</v>
      </c>
      <c r="G52" s="328">
        <v>228.17</v>
      </c>
      <c r="H52" s="163">
        <f t="shared" si="1"/>
        <v>53.83</v>
      </c>
      <c r="I52" s="163">
        <f t="shared" si="2"/>
        <v>282</v>
      </c>
    </row>
    <row r="53" spans="1:9" ht="24.6" customHeight="1">
      <c r="A53" s="161">
        <f t="shared" si="3"/>
        <v>47</v>
      </c>
      <c r="B53" s="232" t="s">
        <v>141</v>
      </c>
      <c r="C53" s="324" t="s">
        <v>77</v>
      </c>
      <c r="D53" s="161">
        <v>1410</v>
      </c>
      <c r="E53" s="328">
        <f t="shared" si="0"/>
        <v>8.4469999999999992</v>
      </c>
      <c r="F53" s="328">
        <v>21</v>
      </c>
      <c r="G53" s="328">
        <v>177.39</v>
      </c>
      <c r="H53" s="163">
        <f t="shared" si="1"/>
        <v>41.85</v>
      </c>
      <c r="I53" s="163">
        <f t="shared" si="2"/>
        <v>219.23999999999998</v>
      </c>
    </row>
    <row r="54" spans="1:9" ht="26.4">
      <c r="A54" s="161">
        <f t="shared" si="3"/>
        <v>48</v>
      </c>
      <c r="B54" s="232" t="s">
        <v>103</v>
      </c>
      <c r="C54" s="324" t="s">
        <v>76</v>
      </c>
      <c r="D54" s="161">
        <v>1412</v>
      </c>
      <c r="E54" s="328">
        <f t="shared" si="0"/>
        <v>8.4589999999999996</v>
      </c>
      <c r="F54" s="328">
        <v>15</v>
      </c>
      <c r="G54" s="328">
        <v>126.89</v>
      </c>
      <c r="H54" s="163">
        <f t="shared" si="1"/>
        <v>29.93</v>
      </c>
      <c r="I54" s="163">
        <f t="shared" si="2"/>
        <v>156.82</v>
      </c>
    </row>
    <row r="55" spans="1:9">
      <c r="A55" s="161">
        <f t="shared" si="3"/>
        <v>49</v>
      </c>
      <c r="B55" s="232" t="s">
        <v>122</v>
      </c>
      <c r="C55" s="324" t="s">
        <v>76</v>
      </c>
      <c r="D55" s="161">
        <v>1524</v>
      </c>
      <c r="E55" s="328">
        <f t="shared" si="0"/>
        <v>9.1300000000000008</v>
      </c>
      <c r="F55" s="328">
        <v>4.5</v>
      </c>
      <c r="G55" s="328">
        <v>41.09</v>
      </c>
      <c r="H55" s="163">
        <f t="shared" si="1"/>
        <v>9.69</v>
      </c>
      <c r="I55" s="163">
        <f t="shared" si="2"/>
        <v>50.78</v>
      </c>
    </row>
    <row r="56" spans="1:9" ht="26.4">
      <c r="A56" s="161">
        <f t="shared" si="3"/>
        <v>50</v>
      </c>
      <c r="B56" s="232" t="s">
        <v>90</v>
      </c>
      <c r="C56" s="324" t="s">
        <v>76</v>
      </c>
      <c r="D56" s="161">
        <v>1412</v>
      </c>
      <c r="E56" s="328">
        <f t="shared" si="0"/>
        <v>8.4589999999999996</v>
      </c>
      <c r="F56" s="328">
        <v>13</v>
      </c>
      <c r="G56" s="328">
        <v>109.97</v>
      </c>
      <c r="H56" s="163">
        <f t="shared" si="1"/>
        <v>25.94</v>
      </c>
      <c r="I56" s="163">
        <f t="shared" si="2"/>
        <v>135.91</v>
      </c>
    </row>
    <row r="57" spans="1:9" ht="25.2" customHeight="1">
      <c r="A57" s="161">
        <f t="shared" si="3"/>
        <v>51</v>
      </c>
      <c r="B57" s="232" t="s">
        <v>141</v>
      </c>
      <c r="C57" s="324" t="s">
        <v>77</v>
      </c>
      <c r="D57" s="161">
        <v>1410</v>
      </c>
      <c r="E57" s="328">
        <f t="shared" si="0"/>
        <v>8.4469999999999992</v>
      </c>
      <c r="F57" s="328">
        <v>28</v>
      </c>
      <c r="G57" s="328">
        <v>236.52</v>
      </c>
      <c r="H57" s="163">
        <f t="shared" si="1"/>
        <v>55.8</v>
      </c>
      <c r="I57" s="163">
        <f t="shared" si="2"/>
        <v>292.32</v>
      </c>
    </row>
    <row r="58" spans="1:9">
      <c r="A58" s="161">
        <f t="shared" si="3"/>
        <v>52</v>
      </c>
      <c r="B58" s="232" t="s">
        <v>106</v>
      </c>
      <c r="C58" s="324" t="s">
        <v>76</v>
      </c>
      <c r="D58" s="161">
        <v>1493</v>
      </c>
      <c r="E58" s="328">
        <f t="shared" si="0"/>
        <v>8.9440000000000008</v>
      </c>
      <c r="F58" s="328">
        <v>16</v>
      </c>
      <c r="G58" s="328">
        <v>143.1</v>
      </c>
      <c r="H58" s="163">
        <f t="shared" si="1"/>
        <v>33.76</v>
      </c>
      <c r="I58" s="163">
        <f t="shared" si="2"/>
        <v>176.85999999999999</v>
      </c>
    </row>
    <row r="59" spans="1:9" ht="20.25" customHeight="1">
      <c r="A59" s="161">
        <f t="shared" si="3"/>
        <v>53</v>
      </c>
      <c r="B59" s="232" t="s">
        <v>141</v>
      </c>
      <c r="C59" s="324" t="s">
        <v>77</v>
      </c>
      <c r="D59" s="161">
        <v>1410</v>
      </c>
      <c r="E59" s="328">
        <f t="shared" si="0"/>
        <v>8.4469999999999992</v>
      </c>
      <c r="F59" s="328">
        <v>21</v>
      </c>
      <c r="G59" s="328">
        <v>177.39</v>
      </c>
      <c r="H59" s="163">
        <f t="shared" si="1"/>
        <v>41.85</v>
      </c>
      <c r="I59" s="163">
        <f t="shared" si="2"/>
        <v>219.23999999999998</v>
      </c>
    </row>
    <row r="60" spans="1:9" ht="26.4" customHeight="1">
      <c r="A60" s="161">
        <f t="shared" si="3"/>
        <v>54</v>
      </c>
      <c r="B60" s="232" t="s">
        <v>141</v>
      </c>
      <c r="C60" s="324" t="s">
        <v>77</v>
      </c>
      <c r="D60" s="161">
        <v>1390</v>
      </c>
      <c r="E60" s="328">
        <f t="shared" si="0"/>
        <v>8.327</v>
      </c>
      <c r="F60" s="328">
        <v>23</v>
      </c>
      <c r="G60" s="328">
        <v>191.52</v>
      </c>
      <c r="H60" s="163">
        <f t="shared" si="1"/>
        <v>45.18</v>
      </c>
      <c r="I60" s="163">
        <f t="shared" si="2"/>
        <v>236.70000000000002</v>
      </c>
    </row>
    <row r="61" spans="1:9">
      <c r="A61" s="161">
        <f t="shared" si="3"/>
        <v>55</v>
      </c>
      <c r="B61" s="232" t="s">
        <v>111</v>
      </c>
      <c r="C61" s="324" t="s">
        <v>77</v>
      </c>
      <c r="D61" s="161">
        <v>1162</v>
      </c>
      <c r="E61" s="328">
        <f t="shared" si="0"/>
        <v>6.9610000000000003</v>
      </c>
      <c r="F61" s="328">
        <v>13</v>
      </c>
      <c r="G61" s="328">
        <v>90.49</v>
      </c>
      <c r="H61" s="163">
        <f t="shared" si="1"/>
        <v>21.35</v>
      </c>
      <c r="I61" s="163">
        <f t="shared" si="2"/>
        <v>111.84</v>
      </c>
    </row>
    <row r="62" spans="1:9">
      <c r="A62" s="161">
        <f t="shared" si="3"/>
        <v>56</v>
      </c>
      <c r="B62" s="232" t="s">
        <v>84</v>
      </c>
      <c r="C62" s="324" t="s">
        <v>76</v>
      </c>
      <c r="D62" s="161">
        <v>1365</v>
      </c>
      <c r="E62" s="328">
        <f t="shared" si="0"/>
        <v>8.1780000000000008</v>
      </c>
      <c r="F62" s="328">
        <v>5</v>
      </c>
      <c r="G62" s="328">
        <v>40.89</v>
      </c>
      <c r="H62" s="163">
        <f t="shared" si="1"/>
        <v>9.65</v>
      </c>
      <c r="I62" s="163">
        <f t="shared" si="2"/>
        <v>50.54</v>
      </c>
    </row>
    <row r="63" spans="1:9" ht="26.4">
      <c r="A63" s="161">
        <f t="shared" si="3"/>
        <v>57</v>
      </c>
      <c r="B63" s="232" t="s">
        <v>136</v>
      </c>
      <c r="C63" s="324" t="s">
        <v>76</v>
      </c>
      <c r="D63" s="161">
        <v>1501</v>
      </c>
      <c r="E63" s="328">
        <f t="shared" si="0"/>
        <v>8.9920000000000009</v>
      </c>
      <c r="F63" s="328">
        <v>13</v>
      </c>
      <c r="G63" s="328">
        <v>116.9</v>
      </c>
      <c r="H63" s="163">
        <f t="shared" si="1"/>
        <v>27.58</v>
      </c>
      <c r="I63" s="163">
        <f t="shared" si="2"/>
        <v>144.48000000000002</v>
      </c>
    </row>
    <row r="64" spans="1:9" ht="15.75" customHeight="1">
      <c r="A64" s="161">
        <f t="shared" si="3"/>
        <v>58</v>
      </c>
      <c r="B64" s="232" t="s">
        <v>97</v>
      </c>
      <c r="C64" s="324" t="s">
        <v>76</v>
      </c>
      <c r="D64" s="161">
        <v>1365</v>
      </c>
      <c r="E64" s="328">
        <f t="shared" si="0"/>
        <v>8.1780000000000008</v>
      </c>
      <c r="F64" s="328">
        <v>15</v>
      </c>
      <c r="G64" s="328">
        <v>122.67</v>
      </c>
      <c r="H64" s="163">
        <f t="shared" si="1"/>
        <v>28.94</v>
      </c>
      <c r="I64" s="163">
        <f t="shared" si="2"/>
        <v>151.61000000000001</v>
      </c>
    </row>
  </sheetData>
  <mergeCells count="2">
    <mergeCell ref="A3:I3"/>
    <mergeCell ref="A6:E6"/>
  </mergeCells>
  <pageMargins left="0.70866141732283472" right="0.70866141732283472" top="0.74803149606299213" bottom="0.74803149606299213" header="0.31496062992125984" footer="0.31496062992125984"/>
  <pageSetup paperSize="9" scale="56" fitToHeight="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CE3AD-513B-4071-85F3-EEF5B7159D1F}">
  <sheetPr>
    <pageSetUpPr fitToPage="1"/>
  </sheetPr>
  <dimension ref="A1:N450"/>
  <sheetViews>
    <sheetView zoomScaleNormal="100" zoomScaleSheetLayoutView="100" workbookViewId="0">
      <pane ySplit="7" topLeftCell="A8" activePane="bottomLeft" state="frozen"/>
      <selection pane="bottomLeft" activeCell="J47" sqref="J47"/>
    </sheetView>
  </sheetViews>
  <sheetFormatPr defaultColWidth="9.109375" defaultRowHeight="14.4"/>
  <cols>
    <col min="1" max="1" width="7.44140625" style="166" customWidth="1"/>
    <col min="2" max="2" width="66.6640625" style="167" customWidth="1"/>
    <col min="3" max="3" width="22.109375" style="202" customWidth="1"/>
    <col min="4" max="4" width="12.109375" style="166" customWidth="1"/>
    <col min="5" max="5" width="12.5546875" style="166" customWidth="1"/>
    <col min="6" max="6" width="12.109375" style="166" customWidth="1"/>
    <col min="7" max="7" width="12" style="166" customWidth="1"/>
    <col min="8" max="8" width="13.109375" style="168" customWidth="1"/>
    <col min="9" max="9" width="12.5546875" style="166" customWidth="1"/>
    <col min="10" max="10" width="14" style="166" customWidth="1"/>
    <col min="11" max="11" width="9.44140625" style="274" customWidth="1"/>
    <col min="12" max="13" width="9.109375" style="207"/>
    <col min="14" max="14" width="9.109375" style="151"/>
    <col min="15" max="16384" width="9.109375" style="207"/>
  </cols>
  <sheetData>
    <row r="1" spans="1:14">
      <c r="H1" s="172"/>
      <c r="I1" s="170"/>
      <c r="J1" s="193" t="s">
        <v>49</v>
      </c>
    </row>
    <row r="2" spans="1:14" s="169" customFormat="1" ht="17.399999999999999">
      <c r="A2" s="194" t="s">
        <v>40</v>
      </c>
      <c r="B2" s="171"/>
      <c r="C2" s="213"/>
      <c r="D2" s="170"/>
      <c r="E2" s="170"/>
      <c r="F2" s="170"/>
      <c r="G2" s="170"/>
      <c r="H2" s="203"/>
      <c r="I2" s="203"/>
      <c r="J2" s="203"/>
      <c r="K2" s="275"/>
    </row>
    <row r="3" spans="1:14" s="169" customFormat="1" ht="37.5" customHeight="1">
      <c r="A3" s="383" t="s">
        <v>168</v>
      </c>
      <c r="B3" s="383"/>
      <c r="C3" s="383"/>
      <c r="D3" s="383"/>
      <c r="E3" s="383"/>
      <c r="F3" s="383"/>
      <c r="G3" s="383"/>
      <c r="H3" s="383"/>
      <c r="I3" s="383"/>
      <c r="J3" s="383"/>
      <c r="K3" s="275"/>
    </row>
    <row r="4" spans="1:14" s="169" customFormat="1" ht="15.6">
      <c r="A4" s="212"/>
      <c r="B4" s="212"/>
      <c r="C4" s="212"/>
      <c r="D4" s="212"/>
      <c r="E4" s="212"/>
      <c r="F4" s="214">
        <v>166.92</v>
      </c>
      <c r="G4" s="214"/>
      <c r="H4" s="215"/>
      <c r="I4" s="215"/>
      <c r="J4" s="216"/>
      <c r="K4" s="275"/>
    </row>
    <row r="5" spans="1:14" s="169" customFormat="1" ht="15" customHeight="1">
      <c r="A5" s="384" t="s">
        <v>16</v>
      </c>
      <c r="B5" s="385" t="s">
        <v>17</v>
      </c>
      <c r="C5" s="385" t="s">
        <v>18</v>
      </c>
      <c r="D5" s="385" t="s">
        <v>19</v>
      </c>
      <c r="E5" s="385" t="s">
        <v>41</v>
      </c>
      <c r="F5" s="385" t="s">
        <v>20</v>
      </c>
      <c r="G5" s="386" t="s">
        <v>21</v>
      </c>
      <c r="H5" s="388" t="s">
        <v>42</v>
      </c>
      <c r="I5" s="389" t="s">
        <v>23</v>
      </c>
      <c r="J5" s="382" t="s">
        <v>3</v>
      </c>
      <c r="K5" s="275"/>
    </row>
    <row r="6" spans="1:14" s="166" customFormat="1" ht="38.25" customHeight="1">
      <c r="A6" s="384"/>
      <c r="B6" s="385"/>
      <c r="C6" s="385"/>
      <c r="D6" s="385"/>
      <c r="E6" s="385"/>
      <c r="F6" s="385"/>
      <c r="G6" s="387"/>
      <c r="H6" s="388"/>
      <c r="I6" s="389"/>
      <c r="J6" s="382"/>
      <c r="K6" s="274"/>
    </row>
    <row r="7" spans="1:14" s="204" customFormat="1" ht="24.75" customHeight="1">
      <c r="A7" s="379" t="s">
        <v>24</v>
      </c>
      <c r="B7" s="379"/>
      <c r="C7" s="379"/>
      <c r="D7" s="379"/>
      <c r="E7" s="379"/>
      <c r="F7" s="379"/>
      <c r="G7" s="254">
        <f>SUM(G8:G392)</f>
        <v>10032.5</v>
      </c>
      <c r="H7" s="254">
        <f>SUM(H8:H392)</f>
        <v>19268.12</v>
      </c>
      <c r="I7" s="254">
        <f>SUM(I8:I392)</f>
        <v>4543.5700000000052</v>
      </c>
      <c r="J7" s="254">
        <f>SUM(J8:J392)</f>
        <v>23811.689999999955</v>
      </c>
      <c r="K7" s="276"/>
      <c r="M7" s="335"/>
    </row>
    <row r="8" spans="1:14" s="169" customFormat="1" ht="39.6">
      <c r="A8" s="217">
        <v>1</v>
      </c>
      <c r="B8" s="205" t="s">
        <v>71</v>
      </c>
      <c r="C8" s="205" t="s">
        <v>72</v>
      </c>
      <c r="D8" s="253">
        <v>2305</v>
      </c>
      <c r="E8" s="228" t="s">
        <v>154</v>
      </c>
      <c r="F8" s="222">
        <f>ROUND(D8/$F$4,3)</f>
        <v>13.808999999999999</v>
      </c>
      <c r="G8" s="206">
        <v>9</v>
      </c>
      <c r="H8" s="218">
        <v>24.86</v>
      </c>
      <c r="I8" s="206">
        <f t="shared" ref="I8:I71" si="0">ROUND(H8*23.59%,2)</f>
        <v>5.86</v>
      </c>
      <c r="J8" s="206">
        <f t="shared" ref="J8:J71" si="1">H8+I8</f>
        <v>30.72</v>
      </c>
      <c r="K8" s="244"/>
      <c r="M8" s="304"/>
      <c r="N8" s="304"/>
    </row>
    <row r="9" spans="1:14" s="169" customFormat="1" ht="26.4">
      <c r="A9" s="219">
        <f>A8+1</f>
        <v>2</v>
      </c>
      <c r="B9" s="209" t="s">
        <v>87</v>
      </c>
      <c r="C9" s="209" t="s">
        <v>76</v>
      </c>
      <c r="D9" s="221">
        <v>1553</v>
      </c>
      <c r="E9" s="229" t="s">
        <v>155</v>
      </c>
      <c r="F9" s="222">
        <f>ROUND(D9/$F$4,3)</f>
        <v>9.3040000000000003</v>
      </c>
      <c r="G9" s="206">
        <v>1</v>
      </c>
      <c r="H9" s="220">
        <v>4.6500000000000004</v>
      </c>
      <c r="I9" s="206">
        <f t="shared" si="0"/>
        <v>1.1000000000000001</v>
      </c>
      <c r="J9" s="206">
        <f t="shared" si="1"/>
        <v>5.75</v>
      </c>
      <c r="K9" s="244"/>
      <c r="M9" s="304"/>
      <c r="N9" s="304"/>
    </row>
    <row r="10" spans="1:14" ht="26.4">
      <c r="A10" s="219">
        <f t="shared" ref="A10:A73" si="2">A9+1</f>
        <v>3</v>
      </c>
      <c r="B10" s="209" t="s">
        <v>87</v>
      </c>
      <c r="C10" s="209" t="s">
        <v>76</v>
      </c>
      <c r="D10" s="221">
        <v>1553</v>
      </c>
      <c r="E10" s="229" t="s">
        <v>154</v>
      </c>
      <c r="F10" s="222">
        <f t="shared" ref="F10:F73" si="3">ROUND(D10/$F$4,3)</f>
        <v>9.3040000000000003</v>
      </c>
      <c r="G10" s="206">
        <v>23</v>
      </c>
      <c r="H10" s="220">
        <v>42.8</v>
      </c>
      <c r="I10" s="206">
        <f t="shared" si="0"/>
        <v>10.1</v>
      </c>
      <c r="J10" s="206">
        <f t="shared" si="1"/>
        <v>52.9</v>
      </c>
      <c r="K10" s="244"/>
      <c r="M10" s="304"/>
      <c r="N10" s="304"/>
    </row>
    <row r="11" spans="1:14" ht="26.4">
      <c r="A11" s="219">
        <f t="shared" si="2"/>
        <v>4</v>
      </c>
      <c r="B11" s="209" t="s">
        <v>73</v>
      </c>
      <c r="C11" s="209" t="s">
        <v>74</v>
      </c>
      <c r="D11" s="221">
        <v>1495</v>
      </c>
      <c r="E11" s="229" t="s">
        <v>154</v>
      </c>
      <c r="F11" s="222">
        <f t="shared" si="3"/>
        <v>8.9559999999999995</v>
      </c>
      <c r="G11" s="206">
        <v>57</v>
      </c>
      <c r="H11" s="220">
        <v>102.1</v>
      </c>
      <c r="I11" s="206">
        <f t="shared" si="0"/>
        <v>24.09</v>
      </c>
      <c r="J11" s="206">
        <f t="shared" si="1"/>
        <v>126.19</v>
      </c>
      <c r="K11" s="244"/>
      <c r="M11" s="304"/>
      <c r="N11" s="304"/>
    </row>
    <row r="12" spans="1:14" ht="26.4">
      <c r="A12" s="219">
        <f t="shared" si="2"/>
        <v>5</v>
      </c>
      <c r="B12" s="209" t="s">
        <v>75</v>
      </c>
      <c r="C12" s="209" t="s">
        <v>76</v>
      </c>
      <c r="D12" s="221">
        <v>1425</v>
      </c>
      <c r="E12" s="229" t="s">
        <v>154</v>
      </c>
      <c r="F12" s="222">
        <f t="shared" si="3"/>
        <v>8.5370000000000008</v>
      </c>
      <c r="G12" s="206">
        <v>32</v>
      </c>
      <c r="H12" s="220">
        <v>54.64</v>
      </c>
      <c r="I12" s="206">
        <f>ROUND(H12*23.59%,2)-0.01</f>
        <v>12.88</v>
      </c>
      <c r="J12" s="206">
        <f t="shared" si="1"/>
        <v>67.52</v>
      </c>
      <c r="K12" s="244"/>
      <c r="M12" s="304"/>
      <c r="N12" s="304"/>
    </row>
    <row r="13" spans="1:14" ht="26.4">
      <c r="A13" s="219">
        <f t="shared" si="2"/>
        <v>6</v>
      </c>
      <c r="B13" s="209" t="s">
        <v>75</v>
      </c>
      <c r="C13" s="209" t="s">
        <v>77</v>
      </c>
      <c r="D13" s="221">
        <v>1242</v>
      </c>
      <c r="E13" s="229" t="s">
        <v>154</v>
      </c>
      <c r="F13" s="222">
        <f t="shared" si="3"/>
        <v>7.4409999999999998</v>
      </c>
      <c r="G13" s="206">
        <v>36</v>
      </c>
      <c r="H13" s="220">
        <v>53.58</v>
      </c>
      <c r="I13" s="206">
        <f t="shared" si="0"/>
        <v>12.64</v>
      </c>
      <c r="J13" s="206">
        <f t="shared" si="1"/>
        <v>66.22</v>
      </c>
      <c r="K13" s="244"/>
      <c r="M13" s="304"/>
      <c r="N13" s="304"/>
    </row>
    <row r="14" spans="1:14" ht="26.4">
      <c r="A14" s="219">
        <f t="shared" si="2"/>
        <v>7</v>
      </c>
      <c r="B14" s="209" t="s">
        <v>78</v>
      </c>
      <c r="C14" s="209" t="s">
        <v>76</v>
      </c>
      <c r="D14" s="221">
        <v>1553</v>
      </c>
      <c r="E14" s="229" t="s">
        <v>154</v>
      </c>
      <c r="F14" s="222">
        <f t="shared" si="3"/>
        <v>9.3040000000000003</v>
      </c>
      <c r="G14" s="206">
        <v>24</v>
      </c>
      <c r="H14" s="220">
        <v>44.66</v>
      </c>
      <c r="I14" s="206">
        <f t="shared" si="0"/>
        <v>10.54</v>
      </c>
      <c r="J14" s="206">
        <f t="shared" si="1"/>
        <v>55.199999999999996</v>
      </c>
      <c r="K14" s="244"/>
      <c r="M14" s="304"/>
      <c r="N14" s="304"/>
    </row>
    <row r="15" spans="1:14" ht="26.4">
      <c r="A15" s="219">
        <f t="shared" si="2"/>
        <v>8</v>
      </c>
      <c r="B15" s="209" t="s">
        <v>79</v>
      </c>
      <c r="C15" s="209" t="s">
        <v>76</v>
      </c>
      <c r="D15" s="221">
        <v>1425</v>
      </c>
      <c r="E15" s="229" t="s">
        <v>155</v>
      </c>
      <c r="F15" s="222">
        <f t="shared" si="3"/>
        <v>8.5370000000000008</v>
      </c>
      <c r="G15" s="206">
        <v>0.5</v>
      </c>
      <c r="H15" s="220">
        <v>2.13</v>
      </c>
      <c r="I15" s="206">
        <f t="shared" si="0"/>
        <v>0.5</v>
      </c>
      <c r="J15" s="206">
        <f t="shared" si="1"/>
        <v>2.63</v>
      </c>
      <c r="K15" s="244"/>
      <c r="M15" s="304"/>
      <c r="N15" s="304"/>
    </row>
    <row r="16" spans="1:14" ht="26.4">
      <c r="A16" s="219">
        <f t="shared" si="2"/>
        <v>9</v>
      </c>
      <c r="B16" s="209" t="s">
        <v>79</v>
      </c>
      <c r="C16" s="209" t="s">
        <v>76</v>
      </c>
      <c r="D16" s="221">
        <v>1425</v>
      </c>
      <c r="E16" s="229" t="s">
        <v>154</v>
      </c>
      <c r="F16" s="222">
        <f t="shared" si="3"/>
        <v>8.5370000000000008</v>
      </c>
      <c r="G16" s="206">
        <v>23.5</v>
      </c>
      <c r="H16" s="220">
        <v>40.119999999999997</v>
      </c>
      <c r="I16" s="206">
        <f t="shared" si="0"/>
        <v>9.4600000000000009</v>
      </c>
      <c r="J16" s="206">
        <f t="shared" si="1"/>
        <v>49.58</v>
      </c>
      <c r="K16" s="244"/>
      <c r="M16" s="304"/>
      <c r="N16" s="304"/>
    </row>
    <row r="17" spans="1:14" ht="16.5" customHeight="1">
      <c r="A17" s="219">
        <f t="shared" si="2"/>
        <v>10</v>
      </c>
      <c r="B17" s="209" t="s">
        <v>80</v>
      </c>
      <c r="C17" s="209" t="s">
        <v>74</v>
      </c>
      <c r="D17" s="221">
        <v>1523</v>
      </c>
      <c r="E17" s="229" t="s">
        <v>154</v>
      </c>
      <c r="F17" s="222">
        <f t="shared" si="3"/>
        <v>9.1240000000000006</v>
      </c>
      <c r="G17" s="206">
        <v>36</v>
      </c>
      <c r="H17" s="220">
        <v>65.69</v>
      </c>
      <c r="I17" s="206">
        <f t="shared" si="0"/>
        <v>15.5</v>
      </c>
      <c r="J17" s="206">
        <f t="shared" si="1"/>
        <v>81.19</v>
      </c>
      <c r="K17" s="244"/>
      <c r="M17" s="304"/>
      <c r="N17" s="304"/>
    </row>
    <row r="18" spans="1:14" ht="26.4">
      <c r="A18" s="219">
        <f t="shared" si="2"/>
        <v>11</v>
      </c>
      <c r="B18" s="209" t="s">
        <v>81</v>
      </c>
      <c r="C18" s="209" t="s">
        <v>76</v>
      </c>
      <c r="D18" s="221">
        <v>1425</v>
      </c>
      <c r="E18" s="229" t="s">
        <v>154</v>
      </c>
      <c r="F18" s="222">
        <f t="shared" si="3"/>
        <v>8.5370000000000008</v>
      </c>
      <c r="G18" s="206">
        <v>12</v>
      </c>
      <c r="H18" s="220">
        <v>20.49</v>
      </c>
      <c r="I18" s="206">
        <f>ROUND(H18*23.59%,2)-0.01</f>
        <v>4.82</v>
      </c>
      <c r="J18" s="206">
        <f t="shared" si="1"/>
        <v>25.31</v>
      </c>
      <c r="K18" s="244"/>
      <c r="M18" s="304"/>
      <c r="N18" s="304"/>
    </row>
    <row r="19" spans="1:14" ht="15" customHeight="1">
      <c r="A19" s="219">
        <f t="shared" si="2"/>
        <v>12</v>
      </c>
      <c r="B19" s="209" t="s">
        <v>82</v>
      </c>
      <c r="C19" s="209" t="s">
        <v>76</v>
      </c>
      <c r="D19" s="221">
        <v>1297</v>
      </c>
      <c r="E19" s="229" t="s">
        <v>154</v>
      </c>
      <c r="F19" s="222">
        <f t="shared" si="3"/>
        <v>7.77</v>
      </c>
      <c r="G19" s="206">
        <v>48</v>
      </c>
      <c r="H19" s="220">
        <v>74.59</v>
      </c>
      <c r="I19" s="206">
        <f t="shared" si="0"/>
        <v>17.600000000000001</v>
      </c>
      <c r="J19" s="206">
        <f t="shared" si="1"/>
        <v>92.19</v>
      </c>
      <c r="K19" s="244"/>
      <c r="M19" s="304"/>
      <c r="N19" s="304"/>
    </row>
    <row r="20" spans="1:14" ht="26.4">
      <c r="A20" s="219">
        <f t="shared" si="2"/>
        <v>13</v>
      </c>
      <c r="B20" s="209" t="s">
        <v>83</v>
      </c>
      <c r="C20" s="209" t="s">
        <v>74</v>
      </c>
      <c r="D20" s="221">
        <v>1495</v>
      </c>
      <c r="E20" s="229" t="s">
        <v>154</v>
      </c>
      <c r="F20" s="222">
        <f t="shared" si="3"/>
        <v>8.9559999999999995</v>
      </c>
      <c r="G20" s="206">
        <v>24</v>
      </c>
      <c r="H20" s="220">
        <v>42.99</v>
      </c>
      <c r="I20" s="206">
        <f t="shared" si="0"/>
        <v>10.14</v>
      </c>
      <c r="J20" s="206">
        <f t="shared" si="1"/>
        <v>53.13</v>
      </c>
      <c r="K20" s="244"/>
      <c r="M20" s="304"/>
      <c r="N20" s="304"/>
    </row>
    <row r="21" spans="1:14" ht="26.4">
      <c r="A21" s="219">
        <f t="shared" si="2"/>
        <v>14</v>
      </c>
      <c r="B21" s="209" t="s">
        <v>84</v>
      </c>
      <c r="C21" s="209" t="s">
        <v>85</v>
      </c>
      <c r="D21" s="221">
        <v>1680</v>
      </c>
      <c r="E21" s="229" t="s">
        <v>154</v>
      </c>
      <c r="F21" s="222">
        <f t="shared" si="3"/>
        <v>10.065</v>
      </c>
      <c r="G21" s="206">
        <v>24</v>
      </c>
      <c r="H21" s="220">
        <v>48.31</v>
      </c>
      <c r="I21" s="206">
        <f t="shared" si="0"/>
        <v>11.4</v>
      </c>
      <c r="J21" s="206">
        <f t="shared" si="1"/>
        <v>59.71</v>
      </c>
      <c r="K21" s="244"/>
      <c r="M21" s="304"/>
      <c r="N21" s="304"/>
    </row>
    <row r="22" spans="1:14" ht="26.4">
      <c r="A22" s="219">
        <f t="shared" si="2"/>
        <v>15</v>
      </c>
      <c r="B22" s="209" t="s">
        <v>107</v>
      </c>
      <c r="C22" s="209" t="s">
        <v>74</v>
      </c>
      <c r="D22" s="221">
        <v>1495</v>
      </c>
      <c r="E22" s="229" t="s">
        <v>154</v>
      </c>
      <c r="F22" s="222">
        <f t="shared" si="3"/>
        <v>8.9559999999999995</v>
      </c>
      <c r="G22" s="206">
        <v>12</v>
      </c>
      <c r="H22" s="220">
        <v>21.49</v>
      </c>
      <c r="I22" s="206">
        <f t="shared" si="0"/>
        <v>5.07</v>
      </c>
      <c r="J22" s="206">
        <f t="shared" si="1"/>
        <v>26.56</v>
      </c>
      <c r="K22" s="244"/>
      <c r="M22" s="304"/>
      <c r="N22" s="304"/>
    </row>
    <row r="23" spans="1:14" ht="26.4">
      <c r="A23" s="219">
        <f t="shared" si="2"/>
        <v>16</v>
      </c>
      <c r="B23" s="209" t="s">
        <v>86</v>
      </c>
      <c r="C23" s="209" t="s">
        <v>77</v>
      </c>
      <c r="D23" s="221">
        <v>1242</v>
      </c>
      <c r="E23" s="229" t="s">
        <v>154</v>
      </c>
      <c r="F23" s="222">
        <f t="shared" si="3"/>
        <v>7.4409999999999998</v>
      </c>
      <c r="G23" s="206">
        <v>36</v>
      </c>
      <c r="H23" s="220">
        <v>53.58</v>
      </c>
      <c r="I23" s="206">
        <f t="shared" si="0"/>
        <v>12.64</v>
      </c>
      <c r="J23" s="206">
        <f t="shared" si="1"/>
        <v>66.22</v>
      </c>
      <c r="K23" s="244"/>
      <c r="M23" s="304"/>
      <c r="N23" s="304"/>
    </row>
    <row r="24" spans="1:14" ht="26.4">
      <c r="A24" s="219">
        <f t="shared" si="2"/>
        <v>17</v>
      </c>
      <c r="B24" s="209" t="s">
        <v>87</v>
      </c>
      <c r="C24" s="209" t="s">
        <v>85</v>
      </c>
      <c r="D24" s="221">
        <v>2040</v>
      </c>
      <c r="E24" s="229" t="s">
        <v>154</v>
      </c>
      <c r="F24" s="222">
        <f t="shared" si="3"/>
        <v>12.221</v>
      </c>
      <c r="G24" s="206">
        <v>48</v>
      </c>
      <c r="H24" s="220">
        <v>117.32</v>
      </c>
      <c r="I24" s="206">
        <f>ROUND(H24*23.59%,2)-0.01</f>
        <v>27.669999999999998</v>
      </c>
      <c r="J24" s="206">
        <f t="shared" si="1"/>
        <v>144.98999999999998</v>
      </c>
      <c r="K24" s="244"/>
      <c r="M24" s="304"/>
      <c r="N24" s="304"/>
    </row>
    <row r="25" spans="1:14" ht="26.4">
      <c r="A25" s="219">
        <f t="shared" si="2"/>
        <v>18</v>
      </c>
      <c r="B25" s="209" t="s">
        <v>88</v>
      </c>
      <c r="C25" s="209" t="s">
        <v>85</v>
      </c>
      <c r="D25" s="221">
        <v>1821</v>
      </c>
      <c r="E25" s="229" t="s">
        <v>154</v>
      </c>
      <c r="F25" s="222">
        <f t="shared" si="3"/>
        <v>10.909000000000001</v>
      </c>
      <c r="G25" s="206">
        <v>12</v>
      </c>
      <c r="H25" s="220">
        <v>26.18</v>
      </c>
      <c r="I25" s="206">
        <f t="shared" si="0"/>
        <v>6.18</v>
      </c>
      <c r="J25" s="206">
        <f t="shared" si="1"/>
        <v>32.36</v>
      </c>
      <c r="K25" s="244"/>
      <c r="M25" s="304"/>
      <c r="N25" s="304"/>
    </row>
    <row r="26" spans="1:14" ht="26.4">
      <c r="A26" s="219">
        <f t="shared" si="2"/>
        <v>19</v>
      </c>
      <c r="B26" s="209" t="s">
        <v>84</v>
      </c>
      <c r="C26" s="209" t="s">
        <v>76</v>
      </c>
      <c r="D26" s="221">
        <v>1445</v>
      </c>
      <c r="E26" s="229" t="s">
        <v>154</v>
      </c>
      <c r="F26" s="222">
        <f t="shared" si="3"/>
        <v>8.657</v>
      </c>
      <c r="G26" s="206">
        <v>24</v>
      </c>
      <c r="H26" s="220">
        <v>41.55</v>
      </c>
      <c r="I26" s="206">
        <f t="shared" si="0"/>
        <v>9.8000000000000007</v>
      </c>
      <c r="J26" s="206">
        <f t="shared" si="1"/>
        <v>51.349999999999994</v>
      </c>
      <c r="K26" s="244"/>
      <c r="M26" s="304"/>
      <c r="N26" s="304"/>
    </row>
    <row r="27" spans="1:14" ht="26.4">
      <c r="A27" s="219">
        <f t="shared" si="2"/>
        <v>20</v>
      </c>
      <c r="B27" s="209" t="s">
        <v>89</v>
      </c>
      <c r="C27" s="209" t="s">
        <v>74</v>
      </c>
      <c r="D27" s="221">
        <v>1523</v>
      </c>
      <c r="E27" s="229" t="s">
        <v>154</v>
      </c>
      <c r="F27" s="222">
        <f t="shared" si="3"/>
        <v>9.1240000000000006</v>
      </c>
      <c r="G27" s="206">
        <v>36</v>
      </c>
      <c r="H27" s="220">
        <v>65.69</v>
      </c>
      <c r="I27" s="206">
        <f t="shared" si="0"/>
        <v>15.5</v>
      </c>
      <c r="J27" s="206">
        <f t="shared" si="1"/>
        <v>81.19</v>
      </c>
      <c r="K27" s="244"/>
      <c r="M27" s="304"/>
      <c r="N27" s="304"/>
    </row>
    <row r="28" spans="1:14" ht="26.4">
      <c r="A28" s="219">
        <f t="shared" si="2"/>
        <v>21</v>
      </c>
      <c r="B28" s="209" t="s">
        <v>116</v>
      </c>
      <c r="C28" s="209" t="s">
        <v>85</v>
      </c>
      <c r="D28" s="221">
        <v>1875</v>
      </c>
      <c r="E28" s="229" t="s">
        <v>154</v>
      </c>
      <c r="F28" s="222">
        <f t="shared" si="3"/>
        <v>11.233000000000001</v>
      </c>
      <c r="G28" s="206">
        <v>25</v>
      </c>
      <c r="H28" s="220">
        <v>56.17</v>
      </c>
      <c r="I28" s="206">
        <f>ROUND(H28*23.59%,2)-0.01</f>
        <v>13.24</v>
      </c>
      <c r="J28" s="206">
        <f t="shared" si="1"/>
        <v>69.41</v>
      </c>
      <c r="K28" s="244"/>
      <c r="M28" s="304"/>
      <c r="N28" s="304"/>
    </row>
    <row r="29" spans="1:14" ht="26.4">
      <c r="A29" s="219">
        <f t="shared" si="2"/>
        <v>22</v>
      </c>
      <c r="B29" s="209" t="s">
        <v>97</v>
      </c>
      <c r="C29" s="209" t="s">
        <v>85</v>
      </c>
      <c r="D29" s="221">
        <v>1640</v>
      </c>
      <c r="E29" s="229" t="s">
        <v>154</v>
      </c>
      <c r="F29" s="222">
        <f t="shared" si="3"/>
        <v>9.8249999999999993</v>
      </c>
      <c r="G29" s="206">
        <v>24</v>
      </c>
      <c r="H29" s="220">
        <v>47.16</v>
      </c>
      <c r="I29" s="206">
        <f t="shared" si="0"/>
        <v>11.13</v>
      </c>
      <c r="J29" s="206">
        <f t="shared" si="1"/>
        <v>58.29</v>
      </c>
      <c r="K29" s="244"/>
      <c r="M29" s="304"/>
      <c r="N29" s="304"/>
    </row>
    <row r="30" spans="1:14" ht="26.4">
      <c r="A30" s="219">
        <f t="shared" si="2"/>
        <v>23</v>
      </c>
      <c r="B30" s="209" t="s">
        <v>97</v>
      </c>
      <c r="C30" s="209" t="s">
        <v>74</v>
      </c>
      <c r="D30" s="221">
        <v>1503</v>
      </c>
      <c r="E30" s="229" t="s">
        <v>154</v>
      </c>
      <c r="F30" s="222">
        <f t="shared" si="3"/>
        <v>9.0039999999999996</v>
      </c>
      <c r="G30" s="206">
        <v>12</v>
      </c>
      <c r="H30" s="220">
        <v>21.61</v>
      </c>
      <c r="I30" s="206">
        <f t="shared" si="0"/>
        <v>5.0999999999999996</v>
      </c>
      <c r="J30" s="206">
        <f t="shared" si="1"/>
        <v>26.71</v>
      </c>
      <c r="K30" s="244"/>
      <c r="M30" s="304"/>
      <c r="N30" s="304"/>
    </row>
    <row r="31" spans="1:14" ht="22.5" customHeight="1">
      <c r="A31" s="219">
        <f t="shared" si="2"/>
        <v>24</v>
      </c>
      <c r="B31" s="209" t="s">
        <v>129</v>
      </c>
      <c r="C31" s="209" t="s">
        <v>76</v>
      </c>
      <c r="D31" s="221">
        <v>1851</v>
      </c>
      <c r="E31" s="229" t="s">
        <v>154</v>
      </c>
      <c r="F31" s="222">
        <f t="shared" si="3"/>
        <v>11.089</v>
      </c>
      <c r="G31" s="206">
        <v>24</v>
      </c>
      <c r="H31" s="220">
        <v>53.23</v>
      </c>
      <c r="I31" s="206">
        <f t="shared" si="0"/>
        <v>12.56</v>
      </c>
      <c r="J31" s="206">
        <f t="shared" si="1"/>
        <v>65.789999999999992</v>
      </c>
      <c r="K31" s="244"/>
      <c r="M31" s="304"/>
      <c r="N31" s="304"/>
    </row>
    <row r="32" spans="1:14" ht="26.4">
      <c r="A32" s="219">
        <f t="shared" si="2"/>
        <v>25</v>
      </c>
      <c r="B32" s="209" t="s">
        <v>137</v>
      </c>
      <c r="C32" s="209" t="s">
        <v>76</v>
      </c>
      <c r="D32" s="221">
        <v>1504</v>
      </c>
      <c r="E32" s="229" t="s">
        <v>154</v>
      </c>
      <c r="F32" s="222">
        <f t="shared" si="3"/>
        <v>9.01</v>
      </c>
      <c r="G32" s="206">
        <v>12</v>
      </c>
      <c r="H32" s="220">
        <v>21.62</v>
      </c>
      <c r="I32" s="206">
        <f t="shared" si="0"/>
        <v>5.0999999999999996</v>
      </c>
      <c r="J32" s="206">
        <f t="shared" si="1"/>
        <v>26.72</v>
      </c>
      <c r="K32" s="244"/>
      <c r="M32" s="304"/>
      <c r="N32" s="304"/>
    </row>
    <row r="33" spans="1:14" ht="26.4">
      <c r="A33" s="219">
        <f t="shared" si="2"/>
        <v>26</v>
      </c>
      <c r="B33" s="209" t="s">
        <v>90</v>
      </c>
      <c r="C33" s="209" t="s">
        <v>76</v>
      </c>
      <c r="D33" s="221">
        <v>1472</v>
      </c>
      <c r="E33" s="229" t="s">
        <v>154</v>
      </c>
      <c r="F33" s="222">
        <f t="shared" si="3"/>
        <v>8.8190000000000008</v>
      </c>
      <c r="G33" s="206">
        <v>12</v>
      </c>
      <c r="H33" s="220">
        <v>21.17</v>
      </c>
      <c r="I33" s="206">
        <f t="shared" si="0"/>
        <v>4.99</v>
      </c>
      <c r="J33" s="206">
        <f t="shared" si="1"/>
        <v>26.160000000000004</v>
      </c>
      <c r="K33" s="244"/>
      <c r="M33" s="304"/>
      <c r="N33" s="304"/>
    </row>
    <row r="34" spans="1:14" ht="15" customHeight="1">
      <c r="A34" s="219">
        <f t="shared" si="2"/>
        <v>27</v>
      </c>
      <c r="B34" s="209" t="s">
        <v>82</v>
      </c>
      <c r="C34" s="209" t="s">
        <v>74</v>
      </c>
      <c r="D34" s="221">
        <v>1340</v>
      </c>
      <c r="E34" s="229" t="s">
        <v>154</v>
      </c>
      <c r="F34" s="222">
        <f t="shared" si="3"/>
        <v>8.0280000000000005</v>
      </c>
      <c r="G34" s="206">
        <v>36</v>
      </c>
      <c r="H34" s="220">
        <v>57.8</v>
      </c>
      <c r="I34" s="206">
        <f t="shared" si="0"/>
        <v>13.64</v>
      </c>
      <c r="J34" s="206">
        <f t="shared" si="1"/>
        <v>71.44</v>
      </c>
      <c r="K34" s="244"/>
      <c r="M34" s="304"/>
      <c r="N34" s="304"/>
    </row>
    <row r="35" spans="1:14" ht="32.25" customHeight="1">
      <c r="A35" s="219">
        <f t="shared" si="2"/>
        <v>28</v>
      </c>
      <c r="B35" s="209" t="s">
        <v>79</v>
      </c>
      <c r="C35" s="209" t="s">
        <v>76</v>
      </c>
      <c r="D35" s="221">
        <v>1445</v>
      </c>
      <c r="E35" s="229" t="s">
        <v>154</v>
      </c>
      <c r="F35" s="222">
        <f t="shared" si="3"/>
        <v>8.657</v>
      </c>
      <c r="G35" s="206">
        <v>13</v>
      </c>
      <c r="H35" s="220">
        <v>22.51</v>
      </c>
      <c r="I35" s="206">
        <f t="shared" si="0"/>
        <v>5.31</v>
      </c>
      <c r="J35" s="206">
        <f t="shared" si="1"/>
        <v>27.82</v>
      </c>
      <c r="K35" s="244"/>
      <c r="M35" s="304"/>
      <c r="N35" s="304"/>
    </row>
    <row r="36" spans="1:14" ht="13.2">
      <c r="A36" s="219">
        <f t="shared" si="2"/>
        <v>29</v>
      </c>
      <c r="B36" s="209" t="s">
        <v>159</v>
      </c>
      <c r="C36" s="209" t="s">
        <v>77</v>
      </c>
      <c r="D36" s="221">
        <v>1700</v>
      </c>
      <c r="E36" s="229" t="s">
        <v>155</v>
      </c>
      <c r="F36" s="222">
        <f t="shared" si="3"/>
        <v>10.185</v>
      </c>
      <c r="G36" s="206">
        <v>2.5</v>
      </c>
      <c r="H36" s="220">
        <v>12.73</v>
      </c>
      <c r="I36" s="206">
        <f t="shared" si="0"/>
        <v>3</v>
      </c>
      <c r="J36" s="206">
        <f t="shared" si="1"/>
        <v>15.73</v>
      </c>
      <c r="K36" s="244"/>
      <c r="M36" s="304"/>
      <c r="N36" s="304"/>
    </row>
    <row r="37" spans="1:14" ht="17.25" customHeight="1">
      <c r="A37" s="219">
        <f t="shared" si="2"/>
        <v>30</v>
      </c>
      <c r="B37" s="209" t="s">
        <v>159</v>
      </c>
      <c r="C37" s="209" t="s">
        <v>77</v>
      </c>
      <c r="D37" s="221">
        <v>1700</v>
      </c>
      <c r="E37" s="229" t="s">
        <v>154</v>
      </c>
      <c r="F37" s="222">
        <f t="shared" si="3"/>
        <v>10.185</v>
      </c>
      <c r="G37" s="206">
        <v>45.5</v>
      </c>
      <c r="H37" s="220">
        <v>92.68</v>
      </c>
      <c r="I37" s="206">
        <f t="shared" si="0"/>
        <v>21.86</v>
      </c>
      <c r="J37" s="206">
        <f t="shared" si="1"/>
        <v>114.54</v>
      </c>
      <c r="K37" s="244"/>
      <c r="M37" s="304"/>
      <c r="N37" s="304"/>
    </row>
    <row r="38" spans="1:14" ht="26.4">
      <c r="A38" s="219">
        <f t="shared" si="2"/>
        <v>31</v>
      </c>
      <c r="B38" s="209" t="s">
        <v>91</v>
      </c>
      <c r="C38" s="209" t="s">
        <v>76</v>
      </c>
      <c r="D38" s="221">
        <v>1581</v>
      </c>
      <c r="E38" s="229" t="s">
        <v>154</v>
      </c>
      <c r="F38" s="222">
        <f t="shared" si="3"/>
        <v>9.4719999999999995</v>
      </c>
      <c r="G38" s="206">
        <v>12</v>
      </c>
      <c r="H38" s="220">
        <v>22.73</v>
      </c>
      <c r="I38" s="206">
        <f t="shared" si="0"/>
        <v>5.36</v>
      </c>
      <c r="J38" s="206">
        <f t="shared" si="1"/>
        <v>28.09</v>
      </c>
      <c r="K38" s="244"/>
      <c r="M38" s="304"/>
      <c r="N38" s="304"/>
    </row>
    <row r="39" spans="1:14" ht="26.4">
      <c r="A39" s="219">
        <f t="shared" si="2"/>
        <v>32</v>
      </c>
      <c r="B39" s="209" t="s">
        <v>92</v>
      </c>
      <c r="C39" s="209" t="s">
        <v>85</v>
      </c>
      <c r="D39" s="221">
        <v>1692</v>
      </c>
      <c r="E39" s="229" t="s">
        <v>154</v>
      </c>
      <c r="F39" s="222">
        <f t="shared" si="3"/>
        <v>10.137</v>
      </c>
      <c r="G39" s="206">
        <v>36</v>
      </c>
      <c r="H39" s="220">
        <v>72.989999999999995</v>
      </c>
      <c r="I39" s="206">
        <f t="shared" si="0"/>
        <v>17.22</v>
      </c>
      <c r="J39" s="206">
        <f t="shared" si="1"/>
        <v>90.21</v>
      </c>
      <c r="K39" s="244"/>
      <c r="M39" s="304"/>
      <c r="N39" s="304"/>
    </row>
    <row r="40" spans="1:14" ht="15" customHeight="1">
      <c r="A40" s="219">
        <f t="shared" si="2"/>
        <v>33</v>
      </c>
      <c r="B40" s="209" t="s">
        <v>82</v>
      </c>
      <c r="C40" s="209" t="s">
        <v>76</v>
      </c>
      <c r="D40" s="221">
        <v>1277</v>
      </c>
      <c r="E40" s="229" t="s">
        <v>154</v>
      </c>
      <c r="F40" s="222">
        <f t="shared" si="3"/>
        <v>7.65</v>
      </c>
      <c r="G40" s="206">
        <v>48</v>
      </c>
      <c r="H40" s="220">
        <v>73.44</v>
      </c>
      <c r="I40" s="206">
        <f t="shared" si="0"/>
        <v>17.32</v>
      </c>
      <c r="J40" s="206">
        <f t="shared" si="1"/>
        <v>90.759999999999991</v>
      </c>
      <c r="K40" s="244"/>
      <c r="M40" s="304"/>
      <c r="N40" s="304"/>
    </row>
    <row r="41" spans="1:14" ht="26.4">
      <c r="A41" s="219">
        <f t="shared" si="2"/>
        <v>34</v>
      </c>
      <c r="B41" s="209" t="s">
        <v>113</v>
      </c>
      <c r="C41" s="209" t="s">
        <v>77</v>
      </c>
      <c r="D41" s="221">
        <v>1242</v>
      </c>
      <c r="E41" s="229" t="s">
        <v>154</v>
      </c>
      <c r="F41" s="222">
        <f t="shared" si="3"/>
        <v>7.4409999999999998</v>
      </c>
      <c r="G41" s="206">
        <v>24</v>
      </c>
      <c r="H41" s="220">
        <v>35.72</v>
      </c>
      <c r="I41" s="206">
        <f t="shared" si="0"/>
        <v>8.43</v>
      </c>
      <c r="J41" s="206">
        <f t="shared" si="1"/>
        <v>44.15</v>
      </c>
      <c r="K41" s="244"/>
      <c r="M41" s="304"/>
      <c r="N41" s="304"/>
    </row>
    <row r="42" spans="1:14" ht="26.4">
      <c r="A42" s="219">
        <f t="shared" si="2"/>
        <v>35</v>
      </c>
      <c r="B42" s="209" t="s">
        <v>95</v>
      </c>
      <c r="C42" s="209" t="s">
        <v>76</v>
      </c>
      <c r="D42" s="221">
        <v>1445</v>
      </c>
      <c r="E42" s="229" t="s">
        <v>154</v>
      </c>
      <c r="F42" s="222">
        <f t="shared" si="3"/>
        <v>8.657</v>
      </c>
      <c r="G42" s="206">
        <v>24</v>
      </c>
      <c r="H42" s="220">
        <v>41.55</v>
      </c>
      <c r="I42" s="206">
        <f t="shared" si="0"/>
        <v>9.8000000000000007</v>
      </c>
      <c r="J42" s="206">
        <f t="shared" si="1"/>
        <v>51.349999999999994</v>
      </c>
      <c r="K42" s="244"/>
      <c r="M42" s="304"/>
      <c r="N42" s="304"/>
    </row>
    <row r="43" spans="1:14" ht="26.4">
      <c r="A43" s="219">
        <f t="shared" si="2"/>
        <v>36</v>
      </c>
      <c r="B43" s="209" t="s">
        <v>139</v>
      </c>
      <c r="C43" s="209" t="s">
        <v>74</v>
      </c>
      <c r="D43" s="221">
        <v>1672</v>
      </c>
      <c r="E43" s="229" t="s">
        <v>154</v>
      </c>
      <c r="F43" s="222">
        <f t="shared" si="3"/>
        <v>10.016999999999999</v>
      </c>
      <c r="G43" s="206">
        <v>24</v>
      </c>
      <c r="H43" s="220">
        <v>48.08</v>
      </c>
      <c r="I43" s="206">
        <f>ROUND(H43*23.59%,2)-0.01</f>
        <v>11.33</v>
      </c>
      <c r="J43" s="206">
        <f t="shared" si="1"/>
        <v>59.41</v>
      </c>
      <c r="K43" s="244"/>
      <c r="M43" s="304"/>
      <c r="N43" s="304"/>
    </row>
    <row r="44" spans="1:14" ht="26.4">
      <c r="A44" s="219">
        <f t="shared" si="2"/>
        <v>37</v>
      </c>
      <c r="B44" s="209" t="s">
        <v>96</v>
      </c>
      <c r="C44" s="209" t="s">
        <v>74</v>
      </c>
      <c r="D44" s="221">
        <v>1579</v>
      </c>
      <c r="E44" s="229" t="s">
        <v>154</v>
      </c>
      <c r="F44" s="222">
        <f t="shared" si="3"/>
        <v>9.4600000000000009</v>
      </c>
      <c r="G44" s="206">
        <v>24</v>
      </c>
      <c r="H44" s="220">
        <v>45.41</v>
      </c>
      <c r="I44" s="206">
        <f t="shared" si="0"/>
        <v>10.71</v>
      </c>
      <c r="J44" s="206">
        <f t="shared" si="1"/>
        <v>56.12</v>
      </c>
      <c r="K44" s="244"/>
      <c r="M44" s="304"/>
      <c r="N44" s="304"/>
    </row>
    <row r="45" spans="1:14" ht="26.4">
      <c r="A45" s="219">
        <f t="shared" si="2"/>
        <v>38</v>
      </c>
      <c r="B45" s="209" t="s">
        <v>141</v>
      </c>
      <c r="C45" s="209" t="s">
        <v>123</v>
      </c>
      <c r="D45" s="221">
        <v>1994</v>
      </c>
      <c r="E45" s="229" t="s">
        <v>154</v>
      </c>
      <c r="F45" s="222">
        <f t="shared" si="3"/>
        <v>11.946</v>
      </c>
      <c r="G45" s="206">
        <v>147</v>
      </c>
      <c r="H45" s="220">
        <v>351.21</v>
      </c>
      <c r="I45" s="206">
        <f t="shared" si="0"/>
        <v>82.85</v>
      </c>
      <c r="J45" s="206">
        <f t="shared" si="1"/>
        <v>434.05999999999995</v>
      </c>
      <c r="K45" s="244"/>
      <c r="M45" s="304"/>
      <c r="N45" s="304"/>
    </row>
    <row r="46" spans="1:14" ht="26.4">
      <c r="A46" s="219">
        <f t="shared" si="2"/>
        <v>39</v>
      </c>
      <c r="B46" s="209" t="s">
        <v>141</v>
      </c>
      <c r="C46" s="209" t="s">
        <v>123</v>
      </c>
      <c r="D46" s="221">
        <v>1994</v>
      </c>
      <c r="E46" s="229" t="s">
        <v>155</v>
      </c>
      <c r="F46" s="222">
        <f t="shared" si="3"/>
        <v>11.946</v>
      </c>
      <c r="G46" s="206">
        <v>21</v>
      </c>
      <c r="H46" s="220">
        <v>125.43</v>
      </c>
      <c r="I46" s="206">
        <f t="shared" si="0"/>
        <v>29.59</v>
      </c>
      <c r="J46" s="206">
        <f t="shared" si="1"/>
        <v>155.02000000000001</v>
      </c>
      <c r="K46" s="244"/>
      <c r="M46" s="304"/>
      <c r="N46" s="304"/>
    </row>
    <row r="47" spans="1:14" ht="31.5" customHeight="1">
      <c r="A47" s="219">
        <f t="shared" si="2"/>
        <v>40</v>
      </c>
      <c r="B47" s="209" t="s">
        <v>140</v>
      </c>
      <c r="C47" s="209" t="s">
        <v>76</v>
      </c>
      <c r="D47" s="221">
        <v>1445</v>
      </c>
      <c r="E47" s="229" t="s">
        <v>154</v>
      </c>
      <c r="F47" s="222">
        <f t="shared" si="3"/>
        <v>8.657</v>
      </c>
      <c r="G47" s="206">
        <v>24</v>
      </c>
      <c r="H47" s="220">
        <v>41.55</v>
      </c>
      <c r="I47" s="206">
        <f t="shared" si="0"/>
        <v>9.8000000000000007</v>
      </c>
      <c r="J47" s="206">
        <f t="shared" si="1"/>
        <v>51.349999999999994</v>
      </c>
      <c r="K47" s="244"/>
      <c r="M47" s="304"/>
      <c r="N47" s="304"/>
    </row>
    <row r="48" spans="1:14" ht="30" customHeight="1">
      <c r="A48" s="219">
        <f t="shared" si="2"/>
        <v>41</v>
      </c>
      <c r="B48" s="209" t="s">
        <v>97</v>
      </c>
      <c r="C48" s="209" t="s">
        <v>76</v>
      </c>
      <c r="D48" s="221">
        <v>1445</v>
      </c>
      <c r="E48" s="229" t="s">
        <v>154</v>
      </c>
      <c r="F48" s="222">
        <f t="shared" si="3"/>
        <v>8.657</v>
      </c>
      <c r="G48" s="206">
        <v>12</v>
      </c>
      <c r="H48" s="220">
        <v>20.78</v>
      </c>
      <c r="I48" s="206">
        <f t="shared" si="0"/>
        <v>4.9000000000000004</v>
      </c>
      <c r="J48" s="206">
        <f t="shared" si="1"/>
        <v>25.68</v>
      </c>
      <c r="K48" s="244"/>
      <c r="M48" s="304"/>
      <c r="N48" s="304"/>
    </row>
    <row r="49" spans="1:14" ht="26.4">
      <c r="A49" s="219">
        <f t="shared" si="2"/>
        <v>42</v>
      </c>
      <c r="B49" s="209" t="s">
        <v>112</v>
      </c>
      <c r="C49" s="209" t="s">
        <v>74</v>
      </c>
      <c r="D49" s="221">
        <v>1652</v>
      </c>
      <c r="E49" s="229" t="s">
        <v>154</v>
      </c>
      <c r="F49" s="222">
        <f t="shared" si="3"/>
        <v>9.8970000000000002</v>
      </c>
      <c r="G49" s="206">
        <v>12</v>
      </c>
      <c r="H49" s="220">
        <v>23.75</v>
      </c>
      <c r="I49" s="206">
        <f t="shared" si="0"/>
        <v>5.6</v>
      </c>
      <c r="J49" s="206">
        <f t="shared" si="1"/>
        <v>29.35</v>
      </c>
      <c r="K49" s="244"/>
      <c r="M49" s="304"/>
      <c r="N49" s="304"/>
    </row>
    <row r="50" spans="1:14" ht="13.2">
      <c r="A50" s="219">
        <f t="shared" si="2"/>
        <v>43</v>
      </c>
      <c r="B50" s="209" t="s">
        <v>100</v>
      </c>
      <c r="C50" s="209" t="s">
        <v>74</v>
      </c>
      <c r="D50" s="221">
        <v>1523</v>
      </c>
      <c r="E50" s="229" t="s">
        <v>154</v>
      </c>
      <c r="F50" s="222">
        <f t="shared" si="3"/>
        <v>9.1240000000000006</v>
      </c>
      <c r="G50" s="206">
        <v>12</v>
      </c>
      <c r="H50" s="220">
        <v>21.9</v>
      </c>
      <c r="I50" s="206">
        <f t="shared" si="0"/>
        <v>5.17</v>
      </c>
      <c r="J50" s="206">
        <f t="shared" si="1"/>
        <v>27.07</v>
      </c>
      <c r="K50" s="244"/>
      <c r="M50" s="304"/>
      <c r="N50" s="304"/>
    </row>
    <row r="51" spans="1:14" ht="26.4">
      <c r="A51" s="219">
        <f t="shared" si="2"/>
        <v>44</v>
      </c>
      <c r="B51" s="209" t="s">
        <v>93</v>
      </c>
      <c r="C51" s="209" t="s">
        <v>101</v>
      </c>
      <c r="D51" s="221">
        <v>1706</v>
      </c>
      <c r="E51" s="229" t="s">
        <v>154</v>
      </c>
      <c r="F51" s="222">
        <f t="shared" si="3"/>
        <v>10.220000000000001</v>
      </c>
      <c r="G51" s="206">
        <v>36</v>
      </c>
      <c r="H51" s="220">
        <v>73.58</v>
      </c>
      <c r="I51" s="206">
        <f t="shared" si="0"/>
        <v>17.36</v>
      </c>
      <c r="J51" s="206">
        <f t="shared" si="1"/>
        <v>90.94</v>
      </c>
      <c r="K51" s="244"/>
      <c r="M51" s="304"/>
      <c r="N51" s="304"/>
    </row>
    <row r="52" spans="1:14" ht="13.2">
      <c r="A52" s="219">
        <f t="shared" si="2"/>
        <v>45</v>
      </c>
      <c r="B52" s="209" t="s">
        <v>102</v>
      </c>
      <c r="C52" s="209" t="s">
        <v>85</v>
      </c>
      <c r="D52" s="221">
        <v>2043</v>
      </c>
      <c r="E52" s="229" t="s">
        <v>154</v>
      </c>
      <c r="F52" s="222">
        <f t="shared" si="3"/>
        <v>12.239000000000001</v>
      </c>
      <c r="G52" s="206">
        <v>24</v>
      </c>
      <c r="H52" s="220">
        <v>58.75</v>
      </c>
      <c r="I52" s="206">
        <f t="shared" si="0"/>
        <v>13.86</v>
      </c>
      <c r="J52" s="206">
        <f t="shared" si="1"/>
        <v>72.61</v>
      </c>
      <c r="K52" s="244"/>
      <c r="M52" s="304"/>
      <c r="N52" s="304"/>
    </row>
    <row r="53" spans="1:14" ht="13.2">
      <c r="A53" s="219">
        <f t="shared" si="2"/>
        <v>46</v>
      </c>
      <c r="B53" s="209" t="s">
        <v>100</v>
      </c>
      <c r="C53" s="209" t="s">
        <v>74</v>
      </c>
      <c r="D53" s="221">
        <v>1495</v>
      </c>
      <c r="E53" s="229" t="s">
        <v>154</v>
      </c>
      <c r="F53" s="222">
        <f t="shared" si="3"/>
        <v>8.9559999999999995</v>
      </c>
      <c r="G53" s="206">
        <v>12</v>
      </c>
      <c r="H53" s="220">
        <v>21.49</v>
      </c>
      <c r="I53" s="206">
        <f t="shared" si="0"/>
        <v>5.07</v>
      </c>
      <c r="J53" s="206">
        <f t="shared" si="1"/>
        <v>26.56</v>
      </c>
      <c r="K53" s="244"/>
      <c r="M53" s="304"/>
      <c r="N53" s="304"/>
    </row>
    <row r="54" spans="1:14" ht="26.4">
      <c r="A54" s="219">
        <f t="shared" si="2"/>
        <v>47</v>
      </c>
      <c r="B54" s="209" t="s">
        <v>103</v>
      </c>
      <c r="C54" s="209" t="s">
        <v>74</v>
      </c>
      <c r="D54" s="221">
        <v>1523</v>
      </c>
      <c r="E54" s="229" t="s">
        <v>154</v>
      </c>
      <c r="F54" s="222">
        <f t="shared" si="3"/>
        <v>9.1240000000000006</v>
      </c>
      <c r="G54" s="206">
        <v>12</v>
      </c>
      <c r="H54" s="220">
        <v>21.9</v>
      </c>
      <c r="I54" s="206">
        <f t="shared" si="0"/>
        <v>5.17</v>
      </c>
      <c r="J54" s="206">
        <f t="shared" si="1"/>
        <v>27.07</v>
      </c>
      <c r="K54" s="244"/>
      <c r="M54" s="304"/>
      <c r="N54" s="304"/>
    </row>
    <row r="55" spans="1:14" ht="13.2">
      <c r="A55" s="219">
        <f t="shared" si="2"/>
        <v>48</v>
      </c>
      <c r="B55" s="209" t="s">
        <v>159</v>
      </c>
      <c r="C55" s="209" t="s">
        <v>123</v>
      </c>
      <c r="D55" s="221">
        <v>1994</v>
      </c>
      <c r="E55" s="229" t="s">
        <v>155</v>
      </c>
      <c r="F55" s="222">
        <f t="shared" si="3"/>
        <v>11.946</v>
      </c>
      <c r="G55" s="206">
        <v>7</v>
      </c>
      <c r="H55" s="220">
        <v>41.81</v>
      </c>
      <c r="I55" s="206">
        <f>ROUND(H55*23.59%,2)-0.01</f>
        <v>9.85</v>
      </c>
      <c r="J55" s="206">
        <f t="shared" si="1"/>
        <v>51.660000000000004</v>
      </c>
      <c r="K55" s="244"/>
      <c r="M55" s="304"/>
      <c r="N55" s="304"/>
    </row>
    <row r="56" spans="1:14" ht="13.2">
      <c r="A56" s="219">
        <f t="shared" si="2"/>
        <v>49</v>
      </c>
      <c r="B56" s="209" t="s">
        <v>159</v>
      </c>
      <c r="C56" s="209" t="s">
        <v>123</v>
      </c>
      <c r="D56" s="221">
        <v>1994</v>
      </c>
      <c r="E56" s="229" t="s">
        <v>154</v>
      </c>
      <c r="F56" s="222">
        <f t="shared" si="3"/>
        <v>11.946</v>
      </c>
      <c r="G56" s="206">
        <v>30</v>
      </c>
      <c r="H56" s="220">
        <v>71.680000000000007</v>
      </c>
      <c r="I56" s="206">
        <f t="shared" si="0"/>
        <v>16.91</v>
      </c>
      <c r="J56" s="206">
        <f t="shared" si="1"/>
        <v>88.59</v>
      </c>
      <c r="K56" s="244"/>
      <c r="M56" s="304"/>
      <c r="N56" s="304"/>
    </row>
    <row r="57" spans="1:14" ht="40.5" customHeight="1">
      <c r="A57" s="219">
        <f t="shared" si="2"/>
        <v>50</v>
      </c>
      <c r="B57" s="209" t="s">
        <v>95</v>
      </c>
      <c r="C57" s="209" t="s">
        <v>76</v>
      </c>
      <c r="D57" s="221">
        <v>1472</v>
      </c>
      <c r="E57" s="229" t="s">
        <v>154</v>
      </c>
      <c r="F57" s="222">
        <f t="shared" si="3"/>
        <v>8.8190000000000008</v>
      </c>
      <c r="G57" s="206">
        <v>24</v>
      </c>
      <c r="H57" s="220">
        <v>42.33</v>
      </c>
      <c r="I57" s="206">
        <f t="shared" si="0"/>
        <v>9.99</v>
      </c>
      <c r="J57" s="206">
        <f t="shared" si="1"/>
        <v>52.32</v>
      </c>
      <c r="K57" s="244"/>
      <c r="M57" s="304"/>
      <c r="N57" s="304"/>
    </row>
    <row r="58" spans="1:14" ht="26.4">
      <c r="A58" s="219">
        <f t="shared" si="2"/>
        <v>51</v>
      </c>
      <c r="B58" s="209" t="s">
        <v>90</v>
      </c>
      <c r="C58" s="209" t="s">
        <v>74</v>
      </c>
      <c r="D58" s="221">
        <v>1475</v>
      </c>
      <c r="E58" s="229" t="s">
        <v>154</v>
      </c>
      <c r="F58" s="222">
        <f t="shared" si="3"/>
        <v>8.8369999999999997</v>
      </c>
      <c r="G58" s="206">
        <v>12</v>
      </c>
      <c r="H58" s="220">
        <v>21.21</v>
      </c>
      <c r="I58" s="206">
        <f t="shared" si="0"/>
        <v>5</v>
      </c>
      <c r="J58" s="206">
        <f t="shared" si="1"/>
        <v>26.21</v>
      </c>
      <c r="K58" s="244"/>
      <c r="M58" s="304"/>
      <c r="N58" s="304"/>
    </row>
    <row r="59" spans="1:14" ht="26.4">
      <c r="A59" s="219">
        <f t="shared" si="2"/>
        <v>52</v>
      </c>
      <c r="B59" s="209" t="s">
        <v>104</v>
      </c>
      <c r="C59" s="209" t="s">
        <v>74</v>
      </c>
      <c r="D59" s="221">
        <v>1495</v>
      </c>
      <c r="E59" s="229" t="s">
        <v>154</v>
      </c>
      <c r="F59" s="222">
        <f t="shared" si="3"/>
        <v>8.9559999999999995</v>
      </c>
      <c r="G59" s="206">
        <v>24</v>
      </c>
      <c r="H59" s="220">
        <v>42.99</v>
      </c>
      <c r="I59" s="206">
        <f t="shared" si="0"/>
        <v>10.14</v>
      </c>
      <c r="J59" s="206">
        <f t="shared" si="1"/>
        <v>53.13</v>
      </c>
      <c r="K59" s="244"/>
      <c r="M59" s="304"/>
      <c r="N59" s="304"/>
    </row>
    <row r="60" spans="1:14" s="169" customFormat="1" ht="39.6">
      <c r="A60" s="219">
        <f t="shared" si="2"/>
        <v>53</v>
      </c>
      <c r="B60" s="223" t="s">
        <v>71</v>
      </c>
      <c r="C60" s="223" t="s">
        <v>125</v>
      </c>
      <c r="D60" s="224">
        <v>2264</v>
      </c>
      <c r="E60" s="230" t="s">
        <v>154</v>
      </c>
      <c r="F60" s="222">
        <f t="shared" si="3"/>
        <v>13.563000000000001</v>
      </c>
      <c r="G60" s="206">
        <v>24</v>
      </c>
      <c r="H60" s="225">
        <v>65.099999999999994</v>
      </c>
      <c r="I60" s="206">
        <f t="shared" si="0"/>
        <v>15.36</v>
      </c>
      <c r="J60" s="206">
        <f t="shared" si="1"/>
        <v>80.459999999999994</v>
      </c>
      <c r="K60" s="244"/>
      <c r="M60" s="304"/>
      <c r="N60" s="304"/>
    </row>
    <row r="61" spans="1:14" ht="26.4">
      <c r="A61" s="219">
        <f t="shared" si="2"/>
        <v>54</v>
      </c>
      <c r="B61" s="209" t="s">
        <v>79</v>
      </c>
      <c r="C61" s="209" t="s">
        <v>74</v>
      </c>
      <c r="D61" s="221">
        <v>1495</v>
      </c>
      <c r="E61" s="229" t="s">
        <v>154</v>
      </c>
      <c r="F61" s="222">
        <f t="shared" si="3"/>
        <v>8.9559999999999995</v>
      </c>
      <c r="G61" s="206">
        <v>15</v>
      </c>
      <c r="H61" s="220">
        <v>26.87</v>
      </c>
      <c r="I61" s="206">
        <f t="shared" si="0"/>
        <v>6.34</v>
      </c>
      <c r="J61" s="206">
        <f t="shared" si="1"/>
        <v>33.21</v>
      </c>
      <c r="K61" s="244"/>
      <c r="M61" s="304"/>
      <c r="N61" s="304"/>
    </row>
    <row r="62" spans="1:14" ht="26.4">
      <c r="A62" s="219">
        <f t="shared" si="2"/>
        <v>55</v>
      </c>
      <c r="B62" s="209" t="s">
        <v>104</v>
      </c>
      <c r="C62" s="209" t="s">
        <v>74</v>
      </c>
      <c r="D62" s="221">
        <v>1475</v>
      </c>
      <c r="E62" s="229" t="s">
        <v>154</v>
      </c>
      <c r="F62" s="222">
        <f t="shared" si="3"/>
        <v>8.8369999999999997</v>
      </c>
      <c r="G62" s="206">
        <v>24</v>
      </c>
      <c r="H62" s="220">
        <v>42.42</v>
      </c>
      <c r="I62" s="206">
        <f t="shared" si="0"/>
        <v>10.01</v>
      </c>
      <c r="J62" s="206">
        <f t="shared" si="1"/>
        <v>52.43</v>
      </c>
      <c r="K62" s="244"/>
      <c r="M62" s="304"/>
      <c r="N62" s="304"/>
    </row>
    <row r="63" spans="1:14" ht="29.25" customHeight="1">
      <c r="A63" s="219">
        <f t="shared" si="2"/>
        <v>56</v>
      </c>
      <c r="B63" s="209" t="s">
        <v>73</v>
      </c>
      <c r="C63" s="209" t="s">
        <v>74</v>
      </c>
      <c r="D63" s="221">
        <v>1495</v>
      </c>
      <c r="E63" s="229" t="s">
        <v>154</v>
      </c>
      <c r="F63" s="222">
        <f t="shared" si="3"/>
        <v>8.9559999999999995</v>
      </c>
      <c r="G63" s="206">
        <v>13</v>
      </c>
      <c r="H63" s="220">
        <v>23.29</v>
      </c>
      <c r="I63" s="206">
        <f t="shared" si="0"/>
        <v>5.49</v>
      </c>
      <c r="J63" s="206">
        <f t="shared" si="1"/>
        <v>28.78</v>
      </c>
      <c r="K63" s="244"/>
      <c r="M63" s="304"/>
      <c r="N63" s="304"/>
    </row>
    <row r="64" spans="1:14" ht="26.25" customHeight="1">
      <c r="A64" s="219">
        <f t="shared" si="2"/>
        <v>57</v>
      </c>
      <c r="B64" s="209" t="s">
        <v>117</v>
      </c>
      <c r="C64" s="209" t="s">
        <v>74</v>
      </c>
      <c r="D64" s="221">
        <v>1692</v>
      </c>
      <c r="E64" s="229" t="s">
        <v>154</v>
      </c>
      <c r="F64" s="222">
        <f t="shared" si="3"/>
        <v>10.137</v>
      </c>
      <c r="G64" s="206">
        <v>28</v>
      </c>
      <c r="H64" s="220">
        <v>56.77</v>
      </c>
      <c r="I64" s="206">
        <f t="shared" si="0"/>
        <v>13.39</v>
      </c>
      <c r="J64" s="206">
        <f t="shared" si="1"/>
        <v>70.16</v>
      </c>
      <c r="K64" s="244"/>
      <c r="M64" s="304"/>
      <c r="N64" s="304"/>
    </row>
    <row r="65" spans="1:14" ht="26.4">
      <c r="A65" s="219">
        <f t="shared" si="2"/>
        <v>58</v>
      </c>
      <c r="B65" s="209" t="s">
        <v>95</v>
      </c>
      <c r="C65" s="209" t="s">
        <v>76</v>
      </c>
      <c r="D65" s="221">
        <v>1425</v>
      </c>
      <c r="E65" s="229" t="s">
        <v>154</v>
      </c>
      <c r="F65" s="222">
        <f t="shared" si="3"/>
        <v>8.5370000000000008</v>
      </c>
      <c r="G65" s="206">
        <v>24</v>
      </c>
      <c r="H65" s="220">
        <v>40.98</v>
      </c>
      <c r="I65" s="206">
        <f t="shared" si="0"/>
        <v>9.67</v>
      </c>
      <c r="J65" s="206">
        <f t="shared" si="1"/>
        <v>50.65</v>
      </c>
      <c r="K65" s="244"/>
      <c r="M65" s="304"/>
      <c r="N65" s="304"/>
    </row>
    <row r="66" spans="1:14" ht="26.4">
      <c r="A66" s="219">
        <f t="shared" si="2"/>
        <v>59</v>
      </c>
      <c r="B66" s="209" t="s">
        <v>107</v>
      </c>
      <c r="C66" s="209" t="s">
        <v>74</v>
      </c>
      <c r="D66" s="221">
        <v>1495</v>
      </c>
      <c r="E66" s="229" t="s">
        <v>154</v>
      </c>
      <c r="F66" s="222">
        <f t="shared" si="3"/>
        <v>8.9559999999999995</v>
      </c>
      <c r="G66" s="206">
        <v>36</v>
      </c>
      <c r="H66" s="220">
        <v>64.48</v>
      </c>
      <c r="I66" s="206">
        <f t="shared" si="0"/>
        <v>15.21</v>
      </c>
      <c r="J66" s="206">
        <f t="shared" si="1"/>
        <v>79.69</v>
      </c>
      <c r="K66" s="244"/>
      <c r="M66" s="304"/>
      <c r="N66" s="304"/>
    </row>
    <row r="67" spans="1:14" ht="26.4">
      <c r="A67" s="219">
        <f t="shared" si="2"/>
        <v>60</v>
      </c>
      <c r="B67" s="209" t="s">
        <v>90</v>
      </c>
      <c r="C67" s="209" t="s">
        <v>74</v>
      </c>
      <c r="D67" s="221">
        <v>1495</v>
      </c>
      <c r="E67" s="229" t="s">
        <v>154</v>
      </c>
      <c r="F67" s="222">
        <f t="shared" si="3"/>
        <v>8.9559999999999995</v>
      </c>
      <c r="G67" s="206">
        <v>12</v>
      </c>
      <c r="H67" s="220">
        <v>21.49</v>
      </c>
      <c r="I67" s="206">
        <f t="shared" si="0"/>
        <v>5.07</v>
      </c>
      <c r="J67" s="206">
        <f t="shared" si="1"/>
        <v>26.56</v>
      </c>
      <c r="K67" s="244"/>
      <c r="M67" s="304"/>
      <c r="N67" s="304"/>
    </row>
    <row r="68" spans="1:14" ht="26.4">
      <c r="A68" s="219">
        <f t="shared" si="2"/>
        <v>61</v>
      </c>
      <c r="B68" s="209" t="s">
        <v>109</v>
      </c>
      <c r="C68" s="209" t="s">
        <v>77</v>
      </c>
      <c r="D68" s="221">
        <v>1450</v>
      </c>
      <c r="E68" s="229" t="s">
        <v>154</v>
      </c>
      <c r="F68" s="222">
        <f t="shared" si="3"/>
        <v>8.6869999999999994</v>
      </c>
      <c r="G68" s="206">
        <v>35</v>
      </c>
      <c r="H68" s="220">
        <v>60.81</v>
      </c>
      <c r="I68" s="206">
        <f t="shared" si="0"/>
        <v>14.35</v>
      </c>
      <c r="J68" s="206">
        <f t="shared" si="1"/>
        <v>75.16</v>
      </c>
      <c r="K68" s="244"/>
      <c r="M68" s="304"/>
      <c r="N68" s="304"/>
    </row>
    <row r="69" spans="1:14" ht="26.4">
      <c r="A69" s="219">
        <f t="shared" si="2"/>
        <v>62</v>
      </c>
      <c r="B69" s="209" t="s">
        <v>153</v>
      </c>
      <c r="C69" s="209" t="s">
        <v>74</v>
      </c>
      <c r="D69" s="221">
        <v>1591</v>
      </c>
      <c r="E69" s="229" t="s">
        <v>154</v>
      </c>
      <c r="F69" s="222">
        <f t="shared" si="3"/>
        <v>9.532</v>
      </c>
      <c r="G69" s="206">
        <v>24</v>
      </c>
      <c r="H69" s="220">
        <v>45.75</v>
      </c>
      <c r="I69" s="206">
        <f t="shared" si="0"/>
        <v>10.79</v>
      </c>
      <c r="J69" s="206">
        <f t="shared" si="1"/>
        <v>56.54</v>
      </c>
      <c r="K69" s="244"/>
      <c r="M69" s="304"/>
      <c r="N69" s="304"/>
    </row>
    <row r="70" spans="1:14" ht="26.4">
      <c r="A70" s="219">
        <f t="shared" si="2"/>
        <v>63</v>
      </c>
      <c r="B70" s="209" t="s">
        <v>99</v>
      </c>
      <c r="C70" s="209" t="s">
        <v>85</v>
      </c>
      <c r="D70" s="221">
        <v>1861</v>
      </c>
      <c r="E70" s="229" t="s">
        <v>154</v>
      </c>
      <c r="F70" s="222">
        <f t="shared" si="3"/>
        <v>11.148999999999999</v>
      </c>
      <c r="G70" s="206">
        <v>36</v>
      </c>
      <c r="H70" s="220">
        <v>80.27</v>
      </c>
      <c r="I70" s="206">
        <f t="shared" si="0"/>
        <v>18.940000000000001</v>
      </c>
      <c r="J70" s="206">
        <f t="shared" si="1"/>
        <v>99.21</v>
      </c>
      <c r="K70" s="244"/>
      <c r="M70" s="304"/>
      <c r="N70" s="304"/>
    </row>
    <row r="71" spans="1:14" ht="15" customHeight="1">
      <c r="A71" s="219">
        <f t="shared" si="2"/>
        <v>64</v>
      </c>
      <c r="B71" s="209" t="s">
        <v>93</v>
      </c>
      <c r="C71" s="209" t="s">
        <v>77</v>
      </c>
      <c r="D71" s="221">
        <v>1226</v>
      </c>
      <c r="E71" s="229" t="s">
        <v>154</v>
      </c>
      <c r="F71" s="222">
        <f t="shared" si="3"/>
        <v>7.3449999999999998</v>
      </c>
      <c r="G71" s="206">
        <v>48</v>
      </c>
      <c r="H71" s="220">
        <v>70.510000000000005</v>
      </c>
      <c r="I71" s="206">
        <f t="shared" si="0"/>
        <v>16.63</v>
      </c>
      <c r="J71" s="206">
        <f t="shared" si="1"/>
        <v>87.14</v>
      </c>
      <c r="K71" s="244"/>
      <c r="M71" s="304"/>
      <c r="N71" s="304"/>
    </row>
    <row r="72" spans="1:14" ht="26.4">
      <c r="A72" s="219">
        <f t="shared" si="2"/>
        <v>65</v>
      </c>
      <c r="B72" s="209" t="s">
        <v>110</v>
      </c>
      <c r="C72" s="209" t="s">
        <v>74</v>
      </c>
      <c r="D72" s="221">
        <v>1523</v>
      </c>
      <c r="E72" s="229" t="s">
        <v>154</v>
      </c>
      <c r="F72" s="222">
        <f t="shared" si="3"/>
        <v>9.1240000000000006</v>
      </c>
      <c r="G72" s="206">
        <v>24</v>
      </c>
      <c r="H72" s="220">
        <v>43.8</v>
      </c>
      <c r="I72" s="206">
        <f t="shared" ref="I72:I135" si="4">ROUND(H72*23.59%,2)</f>
        <v>10.33</v>
      </c>
      <c r="J72" s="206">
        <f t="shared" ref="J72:J135" si="5">H72+I72</f>
        <v>54.129999999999995</v>
      </c>
      <c r="K72" s="244"/>
      <c r="M72" s="304"/>
      <c r="N72" s="304"/>
    </row>
    <row r="73" spans="1:14" ht="24" customHeight="1">
      <c r="A73" s="219">
        <f t="shared" si="2"/>
        <v>66</v>
      </c>
      <c r="B73" s="209" t="s">
        <v>112</v>
      </c>
      <c r="C73" s="209" t="s">
        <v>74</v>
      </c>
      <c r="D73" s="221">
        <v>1672</v>
      </c>
      <c r="E73" s="229" t="s">
        <v>154</v>
      </c>
      <c r="F73" s="222">
        <f t="shared" si="3"/>
        <v>10.016999999999999</v>
      </c>
      <c r="G73" s="206">
        <v>12</v>
      </c>
      <c r="H73" s="220">
        <v>24.04</v>
      </c>
      <c r="I73" s="206">
        <f>ROUND(H73*23.59%,2)-0.01</f>
        <v>5.66</v>
      </c>
      <c r="J73" s="206">
        <f t="shared" si="5"/>
        <v>29.7</v>
      </c>
      <c r="K73" s="244"/>
      <c r="M73" s="304"/>
      <c r="N73" s="304"/>
    </row>
    <row r="74" spans="1:14" ht="28.5" customHeight="1">
      <c r="A74" s="219">
        <f t="shared" ref="A74:A137" si="6">A73+1</f>
        <v>67</v>
      </c>
      <c r="B74" s="209" t="s">
        <v>113</v>
      </c>
      <c r="C74" s="209" t="s">
        <v>74</v>
      </c>
      <c r="D74" s="221">
        <v>1765</v>
      </c>
      <c r="E74" s="229" t="s">
        <v>154</v>
      </c>
      <c r="F74" s="222">
        <f t="shared" ref="F74:F137" si="7">ROUND(D74/$F$4,3)</f>
        <v>10.574</v>
      </c>
      <c r="G74" s="206">
        <v>24</v>
      </c>
      <c r="H74" s="220">
        <v>50.76</v>
      </c>
      <c r="I74" s="206">
        <f>ROUND(H74*21.94%,2)</f>
        <v>11.14</v>
      </c>
      <c r="J74" s="206">
        <f t="shared" si="5"/>
        <v>61.9</v>
      </c>
      <c r="K74" s="244" t="s">
        <v>163</v>
      </c>
      <c r="M74" s="304"/>
      <c r="N74" s="304"/>
    </row>
    <row r="75" spans="1:14" s="169" customFormat="1" ht="29.25" customHeight="1">
      <c r="A75" s="219">
        <f t="shared" si="6"/>
        <v>68</v>
      </c>
      <c r="B75" s="223" t="s">
        <v>114</v>
      </c>
      <c r="C75" s="223" t="s">
        <v>85</v>
      </c>
      <c r="D75" s="224">
        <v>1882</v>
      </c>
      <c r="E75" s="230" t="s">
        <v>154</v>
      </c>
      <c r="F75" s="222">
        <f t="shared" si="7"/>
        <v>11.275</v>
      </c>
      <c r="G75" s="206">
        <v>24</v>
      </c>
      <c r="H75" s="225">
        <v>54.12</v>
      </c>
      <c r="I75" s="206">
        <f t="shared" si="4"/>
        <v>12.77</v>
      </c>
      <c r="J75" s="206">
        <f t="shared" si="5"/>
        <v>66.89</v>
      </c>
      <c r="K75" s="244"/>
      <c r="M75" s="304"/>
      <c r="N75" s="304"/>
    </row>
    <row r="76" spans="1:14" ht="31.5" customHeight="1">
      <c r="A76" s="219">
        <f t="shared" si="6"/>
        <v>69</v>
      </c>
      <c r="B76" s="209" t="s">
        <v>100</v>
      </c>
      <c r="C76" s="209" t="s">
        <v>74</v>
      </c>
      <c r="D76" s="221">
        <v>1503</v>
      </c>
      <c r="E76" s="229" t="s">
        <v>154</v>
      </c>
      <c r="F76" s="222">
        <f t="shared" si="7"/>
        <v>9.0039999999999996</v>
      </c>
      <c r="G76" s="206">
        <v>12</v>
      </c>
      <c r="H76" s="220">
        <v>21.61</v>
      </c>
      <c r="I76" s="206">
        <f t="shared" si="4"/>
        <v>5.0999999999999996</v>
      </c>
      <c r="J76" s="206">
        <f t="shared" si="5"/>
        <v>26.71</v>
      </c>
      <c r="K76" s="244"/>
      <c r="M76" s="304"/>
      <c r="N76" s="304"/>
    </row>
    <row r="77" spans="1:14" ht="24.75" customHeight="1">
      <c r="A77" s="219">
        <f t="shared" si="6"/>
        <v>70</v>
      </c>
      <c r="B77" s="209" t="s">
        <v>115</v>
      </c>
      <c r="C77" s="209" t="s">
        <v>77</v>
      </c>
      <c r="D77" s="221">
        <v>1222</v>
      </c>
      <c r="E77" s="229" t="s">
        <v>154</v>
      </c>
      <c r="F77" s="222">
        <f t="shared" si="7"/>
        <v>7.3209999999999997</v>
      </c>
      <c r="G77" s="206">
        <v>12</v>
      </c>
      <c r="H77" s="220">
        <v>17.57</v>
      </c>
      <c r="I77" s="206">
        <f t="shared" si="4"/>
        <v>4.1399999999999997</v>
      </c>
      <c r="J77" s="206">
        <f t="shared" si="5"/>
        <v>21.71</v>
      </c>
      <c r="K77" s="244"/>
      <c r="M77" s="304"/>
      <c r="N77" s="304"/>
    </row>
    <row r="78" spans="1:14" ht="27" customHeight="1">
      <c r="A78" s="219">
        <f t="shared" si="6"/>
        <v>71</v>
      </c>
      <c r="B78" s="209" t="s">
        <v>159</v>
      </c>
      <c r="C78" s="209" t="s">
        <v>77</v>
      </c>
      <c r="D78" s="221">
        <v>1470</v>
      </c>
      <c r="E78" s="229" t="s">
        <v>155</v>
      </c>
      <c r="F78" s="222">
        <f t="shared" si="7"/>
        <v>8.8070000000000004</v>
      </c>
      <c r="G78" s="206">
        <v>1</v>
      </c>
      <c r="H78" s="220">
        <v>4.4000000000000004</v>
      </c>
      <c r="I78" s="206">
        <f t="shared" si="4"/>
        <v>1.04</v>
      </c>
      <c r="J78" s="206">
        <f t="shared" si="5"/>
        <v>5.44</v>
      </c>
      <c r="K78" s="244"/>
      <c r="M78" s="304"/>
      <c r="N78" s="304"/>
    </row>
    <row r="79" spans="1:14" ht="28.5" customHeight="1">
      <c r="A79" s="219">
        <f t="shared" si="6"/>
        <v>72</v>
      </c>
      <c r="B79" s="209" t="s">
        <v>159</v>
      </c>
      <c r="C79" s="209" t="s">
        <v>77</v>
      </c>
      <c r="D79" s="221">
        <v>1470</v>
      </c>
      <c r="E79" s="229" t="s">
        <v>154</v>
      </c>
      <c r="F79" s="222">
        <f t="shared" si="7"/>
        <v>8.8070000000000004</v>
      </c>
      <c r="G79" s="206">
        <v>23</v>
      </c>
      <c r="H79" s="220">
        <v>40.51</v>
      </c>
      <c r="I79" s="206">
        <f t="shared" si="4"/>
        <v>9.56</v>
      </c>
      <c r="J79" s="206">
        <f t="shared" si="5"/>
        <v>50.07</v>
      </c>
      <c r="K79" s="244"/>
      <c r="M79" s="304"/>
      <c r="N79" s="304"/>
    </row>
    <row r="80" spans="1:14" ht="23.25" customHeight="1">
      <c r="A80" s="219">
        <f t="shared" si="6"/>
        <v>73</v>
      </c>
      <c r="B80" s="209" t="s">
        <v>82</v>
      </c>
      <c r="C80" s="209" t="s">
        <v>76</v>
      </c>
      <c r="D80" s="221">
        <v>1547</v>
      </c>
      <c r="E80" s="229" t="s">
        <v>154</v>
      </c>
      <c r="F80" s="222">
        <f t="shared" si="7"/>
        <v>9.2680000000000007</v>
      </c>
      <c r="G80" s="206">
        <v>24</v>
      </c>
      <c r="H80" s="220">
        <v>44.49</v>
      </c>
      <c r="I80" s="206">
        <f t="shared" si="4"/>
        <v>10.5</v>
      </c>
      <c r="J80" s="206">
        <f t="shared" si="5"/>
        <v>54.99</v>
      </c>
      <c r="K80" s="244"/>
      <c r="M80" s="304"/>
      <c r="N80" s="304"/>
    </row>
    <row r="81" spans="1:14" ht="26.4">
      <c r="A81" s="219">
        <f t="shared" si="6"/>
        <v>74</v>
      </c>
      <c r="B81" s="209" t="s">
        <v>141</v>
      </c>
      <c r="C81" s="209" t="s">
        <v>77</v>
      </c>
      <c r="D81" s="221">
        <v>1566</v>
      </c>
      <c r="E81" s="229" t="s">
        <v>154</v>
      </c>
      <c r="F81" s="222">
        <f t="shared" si="7"/>
        <v>9.3819999999999997</v>
      </c>
      <c r="G81" s="206">
        <v>147</v>
      </c>
      <c r="H81" s="220">
        <v>275.83</v>
      </c>
      <c r="I81" s="206">
        <f t="shared" si="4"/>
        <v>65.069999999999993</v>
      </c>
      <c r="J81" s="206">
        <f t="shared" si="5"/>
        <v>340.9</v>
      </c>
      <c r="K81" s="244"/>
      <c r="M81" s="304"/>
      <c r="N81" s="304"/>
    </row>
    <row r="82" spans="1:14" ht="27" customHeight="1">
      <c r="A82" s="219">
        <f t="shared" si="6"/>
        <v>75</v>
      </c>
      <c r="B82" s="209" t="s">
        <v>141</v>
      </c>
      <c r="C82" s="209" t="s">
        <v>77</v>
      </c>
      <c r="D82" s="221">
        <v>1566</v>
      </c>
      <c r="E82" s="229" t="s">
        <v>155</v>
      </c>
      <c r="F82" s="222">
        <f t="shared" si="7"/>
        <v>9.3819999999999997</v>
      </c>
      <c r="G82" s="206">
        <v>21</v>
      </c>
      <c r="H82" s="220">
        <v>98.51</v>
      </c>
      <c r="I82" s="206">
        <f t="shared" si="4"/>
        <v>23.24</v>
      </c>
      <c r="J82" s="206">
        <f t="shared" si="5"/>
        <v>121.75</v>
      </c>
      <c r="K82" s="244"/>
      <c r="M82" s="304"/>
      <c r="N82" s="304"/>
    </row>
    <row r="83" spans="1:14" ht="33" customHeight="1">
      <c r="A83" s="219">
        <f t="shared" si="6"/>
        <v>76</v>
      </c>
      <c r="B83" s="209" t="s">
        <v>91</v>
      </c>
      <c r="C83" s="209" t="s">
        <v>85</v>
      </c>
      <c r="D83" s="221">
        <v>2165</v>
      </c>
      <c r="E83" s="229" t="s">
        <v>154</v>
      </c>
      <c r="F83" s="222">
        <f t="shared" si="7"/>
        <v>12.97</v>
      </c>
      <c r="G83" s="206">
        <v>21</v>
      </c>
      <c r="H83" s="220">
        <v>54.47</v>
      </c>
      <c r="I83" s="206">
        <f t="shared" si="4"/>
        <v>12.85</v>
      </c>
      <c r="J83" s="206">
        <f t="shared" si="5"/>
        <v>67.319999999999993</v>
      </c>
      <c r="K83" s="244"/>
      <c r="M83" s="304"/>
      <c r="N83" s="304"/>
    </row>
    <row r="84" spans="1:14" ht="30.75" customHeight="1">
      <c r="A84" s="219">
        <f t="shared" si="6"/>
        <v>77</v>
      </c>
      <c r="B84" s="209" t="s">
        <v>116</v>
      </c>
      <c r="C84" s="209" t="s">
        <v>76</v>
      </c>
      <c r="D84" s="221">
        <v>1561</v>
      </c>
      <c r="E84" s="229" t="s">
        <v>154</v>
      </c>
      <c r="F84" s="222">
        <f t="shared" si="7"/>
        <v>9.3520000000000003</v>
      </c>
      <c r="G84" s="206">
        <v>13</v>
      </c>
      <c r="H84" s="220">
        <v>24.32</v>
      </c>
      <c r="I84" s="206">
        <f t="shared" si="4"/>
        <v>5.74</v>
      </c>
      <c r="J84" s="206">
        <f t="shared" si="5"/>
        <v>30.060000000000002</v>
      </c>
      <c r="K84" s="244"/>
      <c r="M84" s="304"/>
      <c r="N84" s="304"/>
    </row>
    <row r="85" spans="1:14" ht="24.75" customHeight="1">
      <c r="A85" s="219">
        <f t="shared" si="6"/>
        <v>78</v>
      </c>
      <c r="B85" s="209" t="s">
        <v>93</v>
      </c>
      <c r="C85" s="209" t="s">
        <v>152</v>
      </c>
      <c r="D85" s="221">
        <v>1656</v>
      </c>
      <c r="E85" s="229" t="s">
        <v>154</v>
      </c>
      <c r="F85" s="222">
        <f t="shared" si="7"/>
        <v>9.9209999999999994</v>
      </c>
      <c r="G85" s="206">
        <v>24</v>
      </c>
      <c r="H85" s="220">
        <v>47.62</v>
      </c>
      <c r="I85" s="206">
        <f t="shared" si="4"/>
        <v>11.23</v>
      </c>
      <c r="J85" s="206">
        <f t="shared" si="5"/>
        <v>58.849999999999994</v>
      </c>
      <c r="K85" s="244"/>
      <c r="M85" s="304"/>
      <c r="N85" s="304"/>
    </row>
    <row r="86" spans="1:14" ht="15" customHeight="1">
      <c r="A86" s="219">
        <f t="shared" si="6"/>
        <v>79</v>
      </c>
      <c r="B86" s="209" t="s">
        <v>80</v>
      </c>
      <c r="C86" s="209" t="s">
        <v>76</v>
      </c>
      <c r="D86" s="221">
        <v>1472</v>
      </c>
      <c r="E86" s="229" t="s">
        <v>154</v>
      </c>
      <c r="F86" s="222">
        <f t="shared" si="7"/>
        <v>8.8190000000000008</v>
      </c>
      <c r="G86" s="206">
        <v>24</v>
      </c>
      <c r="H86" s="220">
        <v>42.33</v>
      </c>
      <c r="I86" s="206">
        <f t="shared" si="4"/>
        <v>9.99</v>
      </c>
      <c r="J86" s="206">
        <f t="shared" si="5"/>
        <v>52.32</v>
      </c>
      <c r="K86" s="244"/>
      <c r="M86" s="304"/>
      <c r="N86" s="304"/>
    </row>
    <row r="87" spans="1:14" ht="15.75" customHeight="1">
      <c r="A87" s="219">
        <f t="shared" si="6"/>
        <v>80</v>
      </c>
      <c r="B87" s="209" t="s">
        <v>117</v>
      </c>
      <c r="C87" s="209" t="s">
        <v>74</v>
      </c>
      <c r="D87" s="221">
        <v>1722</v>
      </c>
      <c r="E87" s="229" t="s">
        <v>154</v>
      </c>
      <c r="F87" s="222">
        <f t="shared" si="7"/>
        <v>10.316000000000001</v>
      </c>
      <c r="G87" s="206">
        <v>12</v>
      </c>
      <c r="H87" s="220">
        <v>24.76</v>
      </c>
      <c r="I87" s="206">
        <f t="shared" si="4"/>
        <v>5.84</v>
      </c>
      <c r="J87" s="206">
        <f t="shared" si="5"/>
        <v>30.6</v>
      </c>
      <c r="K87" s="244"/>
      <c r="M87" s="304"/>
      <c r="N87" s="304"/>
    </row>
    <row r="88" spans="1:14" ht="26.4">
      <c r="A88" s="219">
        <f t="shared" si="6"/>
        <v>81</v>
      </c>
      <c r="B88" s="209" t="s">
        <v>116</v>
      </c>
      <c r="C88" s="209" t="s">
        <v>76</v>
      </c>
      <c r="D88" s="221">
        <v>1533</v>
      </c>
      <c r="E88" s="229" t="s">
        <v>154</v>
      </c>
      <c r="F88" s="222">
        <f t="shared" si="7"/>
        <v>9.1839999999999993</v>
      </c>
      <c r="G88" s="206">
        <v>13</v>
      </c>
      <c r="H88" s="220">
        <v>23.88</v>
      </c>
      <c r="I88" s="206">
        <f t="shared" si="4"/>
        <v>5.63</v>
      </c>
      <c r="J88" s="206">
        <f t="shared" si="5"/>
        <v>29.509999999999998</v>
      </c>
      <c r="K88" s="244"/>
      <c r="M88" s="304"/>
      <c r="N88" s="304"/>
    </row>
    <row r="89" spans="1:14" ht="26.4">
      <c r="A89" s="219">
        <f t="shared" si="6"/>
        <v>82</v>
      </c>
      <c r="B89" s="209" t="s">
        <v>137</v>
      </c>
      <c r="C89" s="209" t="s">
        <v>76</v>
      </c>
      <c r="D89" s="221">
        <v>1425</v>
      </c>
      <c r="E89" s="229" t="s">
        <v>154</v>
      </c>
      <c r="F89" s="222">
        <f t="shared" si="7"/>
        <v>8.5370000000000008</v>
      </c>
      <c r="G89" s="206">
        <v>12</v>
      </c>
      <c r="H89" s="220">
        <v>20.49</v>
      </c>
      <c r="I89" s="206">
        <f>ROUND(H89*23.59%,2)-0.01</f>
        <v>4.82</v>
      </c>
      <c r="J89" s="206">
        <f t="shared" si="5"/>
        <v>25.31</v>
      </c>
      <c r="K89" s="244"/>
      <c r="M89" s="304"/>
      <c r="N89" s="304"/>
    </row>
    <row r="90" spans="1:14" ht="26.4">
      <c r="A90" s="219">
        <f t="shared" si="6"/>
        <v>83</v>
      </c>
      <c r="B90" s="209" t="s">
        <v>79</v>
      </c>
      <c r="C90" s="209" t="s">
        <v>85</v>
      </c>
      <c r="D90" s="221">
        <v>1680</v>
      </c>
      <c r="E90" s="229" t="s">
        <v>154</v>
      </c>
      <c r="F90" s="222">
        <f t="shared" si="7"/>
        <v>10.065</v>
      </c>
      <c r="G90" s="206">
        <v>12</v>
      </c>
      <c r="H90" s="220">
        <v>24.16</v>
      </c>
      <c r="I90" s="206">
        <f t="shared" si="4"/>
        <v>5.7</v>
      </c>
      <c r="J90" s="206">
        <f t="shared" si="5"/>
        <v>29.86</v>
      </c>
      <c r="K90" s="244"/>
      <c r="M90" s="304"/>
      <c r="N90" s="304"/>
    </row>
    <row r="91" spans="1:14" ht="25.5" customHeight="1">
      <c r="A91" s="219">
        <f t="shared" si="6"/>
        <v>84</v>
      </c>
      <c r="B91" s="209" t="s">
        <v>88</v>
      </c>
      <c r="C91" s="209" t="s">
        <v>76</v>
      </c>
      <c r="D91" s="221">
        <v>1581</v>
      </c>
      <c r="E91" s="229" t="s">
        <v>154</v>
      </c>
      <c r="F91" s="222">
        <f t="shared" si="7"/>
        <v>9.4719999999999995</v>
      </c>
      <c r="G91" s="206">
        <v>24</v>
      </c>
      <c r="H91" s="220">
        <v>45.47</v>
      </c>
      <c r="I91" s="206">
        <f t="shared" si="4"/>
        <v>10.73</v>
      </c>
      <c r="J91" s="206">
        <f t="shared" si="5"/>
        <v>56.2</v>
      </c>
      <c r="K91" s="244"/>
      <c r="M91" s="304"/>
      <c r="N91" s="304"/>
    </row>
    <row r="92" spans="1:14" ht="27.75" customHeight="1">
      <c r="A92" s="219">
        <f t="shared" si="6"/>
        <v>85</v>
      </c>
      <c r="B92" s="209" t="s">
        <v>81</v>
      </c>
      <c r="C92" s="209" t="s">
        <v>76</v>
      </c>
      <c r="D92" s="221">
        <v>1425</v>
      </c>
      <c r="E92" s="229" t="s">
        <v>154</v>
      </c>
      <c r="F92" s="222">
        <f t="shared" si="7"/>
        <v>8.5370000000000008</v>
      </c>
      <c r="G92" s="206">
        <v>12</v>
      </c>
      <c r="H92" s="220">
        <v>20.49</v>
      </c>
      <c r="I92" s="206">
        <f t="shared" si="4"/>
        <v>4.83</v>
      </c>
      <c r="J92" s="206">
        <f t="shared" si="5"/>
        <v>25.32</v>
      </c>
      <c r="K92" s="244"/>
      <c r="M92" s="304"/>
      <c r="N92" s="304"/>
    </row>
    <row r="93" spans="1:14" ht="25.5" customHeight="1">
      <c r="A93" s="219">
        <f t="shared" si="6"/>
        <v>86</v>
      </c>
      <c r="B93" s="209" t="s">
        <v>87</v>
      </c>
      <c r="C93" s="209" t="s">
        <v>74</v>
      </c>
      <c r="D93" s="221">
        <v>1640</v>
      </c>
      <c r="E93" s="229" t="s">
        <v>154</v>
      </c>
      <c r="F93" s="222">
        <f t="shared" si="7"/>
        <v>9.8249999999999993</v>
      </c>
      <c r="G93" s="206">
        <v>39</v>
      </c>
      <c r="H93" s="220">
        <v>76.64</v>
      </c>
      <c r="I93" s="206">
        <f t="shared" si="4"/>
        <v>18.079999999999998</v>
      </c>
      <c r="J93" s="206">
        <f t="shared" si="5"/>
        <v>94.72</v>
      </c>
      <c r="K93" s="244"/>
      <c r="M93" s="304"/>
      <c r="N93" s="304"/>
    </row>
    <row r="94" spans="1:14" ht="28.5" customHeight="1">
      <c r="A94" s="219">
        <f t="shared" si="6"/>
        <v>87</v>
      </c>
      <c r="B94" s="209" t="s">
        <v>83</v>
      </c>
      <c r="C94" s="209" t="s">
        <v>76</v>
      </c>
      <c r="D94" s="221">
        <v>1472</v>
      </c>
      <c r="E94" s="229" t="s">
        <v>154</v>
      </c>
      <c r="F94" s="222">
        <f t="shared" si="7"/>
        <v>8.8190000000000008</v>
      </c>
      <c r="G94" s="206">
        <v>12</v>
      </c>
      <c r="H94" s="220">
        <v>21.17</v>
      </c>
      <c r="I94" s="206">
        <f t="shared" si="4"/>
        <v>4.99</v>
      </c>
      <c r="J94" s="206">
        <f t="shared" si="5"/>
        <v>26.160000000000004</v>
      </c>
      <c r="K94" s="244"/>
      <c r="M94" s="304"/>
      <c r="N94" s="304"/>
    </row>
    <row r="95" spans="1:14" ht="26.4">
      <c r="A95" s="219">
        <f t="shared" si="6"/>
        <v>88</v>
      </c>
      <c r="B95" s="209" t="s">
        <v>106</v>
      </c>
      <c r="C95" s="209" t="s">
        <v>76</v>
      </c>
      <c r="D95" s="221">
        <v>1581</v>
      </c>
      <c r="E95" s="229" t="s">
        <v>154</v>
      </c>
      <c r="F95" s="222">
        <f t="shared" si="7"/>
        <v>9.4719999999999995</v>
      </c>
      <c r="G95" s="206">
        <v>12</v>
      </c>
      <c r="H95" s="220">
        <v>22.73</v>
      </c>
      <c r="I95" s="206">
        <f t="shared" si="4"/>
        <v>5.36</v>
      </c>
      <c r="J95" s="206">
        <f t="shared" si="5"/>
        <v>28.09</v>
      </c>
      <c r="K95" s="244"/>
      <c r="M95" s="304"/>
      <c r="N95" s="304"/>
    </row>
    <row r="96" spans="1:14" ht="26.4">
      <c r="A96" s="219">
        <f t="shared" si="6"/>
        <v>89</v>
      </c>
      <c r="B96" s="209" t="s">
        <v>91</v>
      </c>
      <c r="C96" s="209" t="s">
        <v>74</v>
      </c>
      <c r="D96" s="221">
        <v>1640</v>
      </c>
      <c r="E96" s="229" t="s">
        <v>154</v>
      </c>
      <c r="F96" s="222">
        <f t="shared" si="7"/>
        <v>9.8249999999999993</v>
      </c>
      <c r="G96" s="206">
        <v>33</v>
      </c>
      <c r="H96" s="220">
        <v>64.849999999999994</v>
      </c>
      <c r="I96" s="206">
        <f t="shared" si="4"/>
        <v>15.3</v>
      </c>
      <c r="J96" s="206">
        <f t="shared" si="5"/>
        <v>80.149999999999991</v>
      </c>
      <c r="K96" s="244"/>
      <c r="M96" s="304"/>
      <c r="N96" s="304"/>
    </row>
    <row r="97" spans="1:14" s="169" customFormat="1" ht="13.2">
      <c r="A97" s="219">
        <f t="shared" si="6"/>
        <v>90</v>
      </c>
      <c r="B97" s="223" t="s">
        <v>80</v>
      </c>
      <c r="C97" s="223" t="s">
        <v>76</v>
      </c>
      <c r="D97" s="224">
        <v>1472</v>
      </c>
      <c r="E97" s="230" t="s">
        <v>154</v>
      </c>
      <c r="F97" s="222">
        <f t="shared" si="7"/>
        <v>8.8190000000000008</v>
      </c>
      <c r="G97" s="206">
        <v>24</v>
      </c>
      <c r="H97" s="225">
        <v>42.33</v>
      </c>
      <c r="I97" s="206">
        <f t="shared" si="4"/>
        <v>9.99</v>
      </c>
      <c r="J97" s="206">
        <f t="shared" si="5"/>
        <v>52.32</v>
      </c>
      <c r="K97" s="244"/>
      <c r="M97" s="304"/>
      <c r="N97" s="304"/>
    </row>
    <row r="98" spans="1:14" ht="26.4">
      <c r="A98" s="219">
        <f t="shared" si="6"/>
        <v>91</v>
      </c>
      <c r="B98" s="209" t="s">
        <v>104</v>
      </c>
      <c r="C98" s="209" t="s">
        <v>76</v>
      </c>
      <c r="D98" s="221">
        <v>1425</v>
      </c>
      <c r="E98" s="229" t="s">
        <v>154</v>
      </c>
      <c r="F98" s="222">
        <f t="shared" si="7"/>
        <v>8.5370000000000008</v>
      </c>
      <c r="G98" s="206">
        <v>24</v>
      </c>
      <c r="H98" s="220">
        <v>40.98</v>
      </c>
      <c r="I98" s="206">
        <f t="shared" si="4"/>
        <v>9.67</v>
      </c>
      <c r="J98" s="206">
        <f t="shared" si="5"/>
        <v>50.65</v>
      </c>
      <c r="K98" s="244"/>
      <c r="M98" s="304"/>
      <c r="N98" s="304"/>
    </row>
    <row r="99" spans="1:14" ht="26.4">
      <c r="A99" s="219">
        <f t="shared" si="6"/>
        <v>92</v>
      </c>
      <c r="B99" s="209" t="s">
        <v>116</v>
      </c>
      <c r="C99" s="209" t="s">
        <v>74</v>
      </c>
      <c r="D99" s="221">
        <v>1611</v>
      </c>
      <c r="E99" s="229" t="s">
        <v>154</v>
      </c>
      <c r="F99" s="222">
        <f t="shared" si="7"/>
        <v>9.6509999999999998</v>
      </c>
      <c r="G99" s="206">
        <v>26</v>
      </c>
      <c r="H99" s="220">
        <v>50.19</v>
      </c>
      <c r="I99" s="206">
        <f t="shared" si="4"/>
        <v>11.84</v>
      </c>
      <c r="J99" s="206">
        <f t="shared" si="5"/>
        <v>62.03</v>
      </c>
      <c r="K99" s="244"/>
      <c r="M99" s="304"/>
      <c r="N99" s="304"/>
    </row>
    <row r="100" spans="1:14" ht="13.2">
      <c r="A100" s="219">
        <f t="shared" si="6"/>
        <v>93</v>
      </c>
      <c r="B100" s="209" t="s">
        <v>117</v>
      </c>
      <c r="C100" s="209" t="s">
        <v>74</v>
      </c>
      <c r="D100" s="221">
        <v>1722</v>
      </c>
      <c r="E100" s="229" t="s">
        <v>154</v>
      </c>
      <c r="F100" s="222">
        <f t="shared" si="7"/>
        <v>10.316000000000001</v>
      </c>
      <c r="G100" s="206">
        <v>28</v>
      </c>
      <c r="H100" s="220">
        <v>57.77</v>
      </c>
      <c r="I100" s="206">
        <f t="shared" si="4"/>
        <v>13.63</v>
      </c>
      <c r="J100" s="206">
        <f t="shared" si="5"/>
        <v>71.400000000000006</v>
      </c>
      <c r="K100" s="244"/>
      <c r="M100" s="304"/>
      <c r="N100" s="304"/>
    </row>
    <row r="101" spans="1:14" ht="26.4">
      <c r="A101" s="219">
        <f t="shared" si="6"/>
        <v>94</v>
      </c>
      <c r="B101" s="209" t="s">
        <v>132</v>
      </c>
      <c r="C101" s="209" t="s">
        <v>74</v>
      </c>
      <c r="D101" s="221">
        <v>1591</v>
      </c>
      <c r="E101" s="229" t="s">
        <v>154</v>
      </c>
      <c r="F101" s="222">
        <f t="shared" si="7"/>
        <v>9.532</v>
      </c>
      <c r="G101" s="206">
        <v>12</v>
      </c>
      <c r="H101" s="220">
        <v>22.88</v>
      </c>
      <c r="I101" s="206">
        <f t="shared" si="4"/>
        <v>5.4</v>
      </c>
      <c r="J101" s="206">
        <f t="shared" si="5"/>
        <v>28.28</v>
      </c>
      <c r="K101" s="244"/>
      <c r="M101" s="304"/>
      <c r="N101" s="304"/>
    </row>
    <row r="102" spans="1:14" ht="27" customHeight="1">
      <c r="A102" s="219">
        <f t="shared" si="6"/>
        <v>95</v>
      </c>
      <c r="B102" s="209" t="s">
        <v>88</v>
      </c>
      <c r="C102" s="209" t="s">
        <v>76</v>
      </c>
      <c r="D102" s="221">
        <v>1581</v>
      </c>
      <c r="E102" s="229" t="s">
        <v>154</v>
      </c>
      <c r="F102" s="222">
        <f t="shared" si="7"/>
        <v>9.4719999999999995</v>
      </c>
      <c r="G102" s="206">
        <v>12</v>
      </c>
      <c r="H102" s="220">
        <v>22.73</v>
      </c>
      <c r="I102" s="206">
        <f t="shared" si="4"/>
        <v>5.36</v>
      </c>
      <c r="J102" s="206">
        <f t="shared" si="5"/>
        <v>28.09</v>
      </c>
      <c r="K102" s="244"/>
      <c r="M102" s="304"/>
      <c r="N102" s="304"/>
    </row>
    <row r="103" spans="1:14" ht="26.25" customHeight="1">
      <c r="A103" s="219">
        <f t="shared" si="6"/>
        <v>96</v>
      </c>
      <c r="B103" s="209" t="s">
        <v>112</v>
      </c>
      <c r="C103" s="209" t="s">
        <v>85</v>
      </c>
      <c r="D103" s="221">
        <v>1791</v>
      </c>
      <c r="E103" s="229" t="s">
        <v>154</v>
      </c>
      <c r="F103" s="222">
        <f t="shared" si="7"/>
        <v>10.73</v>
      </c>
      <c r="G103" s="206">
        <v>12</v>
      </c>
      <c r="H103" s="220">
        <v>25.75</v>
      </c>
      <c r="I103" s="206">
        <f t="shared" si="4"/>
        <v>6.07</v>
      </c>
      <c r="J103" s="206">
        <f t="shared" si="5"/>
        <v>31.82</v>
      </c>
      <c r="K103" s="244"/>
      <c r="M103" s="304"/>
      <c r="N103" s="304"/>
    </row>
    <row r="104" spans="1:14" ht="25.5" customHeight="1">
      <c r="A104" s="219">
        <f t="shared" si="6"/>
        <v>97</v>
      </c>
      <c r="B104" s="209" t="s">
        <v>93</v>
      </c>
      <c r="C104" s="209" t="s">
        <v>77</v>
      </c>
      <c r="D104" s="221">
        <v>1206</v>
      </c>
      <c r="E104" s="229" t="s">
        <v>154</v>
      </c>
      <c r="F104" s="222">
        <f t="shared" si="7"/>
        <v>7.2249999999999996</v>
      </c>
      <c r="G104" s="206">
        <v>24</v>
      </c>
      <c r="H104" s="220">
        <v>34.68</v>
      </c>
      <c r="I104" s="206">
        <f t="shared" si="4"/>
        <v>8.18</v>
      </c>
      <c r="J104" s="206">
        <f t="shared" si="5"/>
        <v>42.86</v>
      </c>
      <c r="K104" s="244"/>
      <c r="M104" s="304"/>
      <c r="N104" s="304"/>
    </row>
    <row r="105" spans="1:14" ht="30" customHeight="1">
      <c r="A105" s="219">
        <f t="shared" si="6"/>
        <v>98</v>
      </c>
      <c r="B105" s="209" t="s">
        <v>113</v>
      </c>
      <c r="C105" s="209" t="s">
        <v>76</v>
      </c>
      <c r="D105" s="221">
        <v>1546</v>
      </c>
      <c r="E105" s="229" t="s">
        <v>154</v>
      </c>
      <c r="F105" s="222">
        <f t="shared" si="7"/>
        <v>9.2620000000000005</v>
      </c>
      <c r="G105" s="206">
        <v>12</v>
      </c>
      <c r="H105" s="220">
        <v>22.23</v>
      </c>
      <c r="I105" s="206">
        <f t="shared" si="4"/>
        <v>5.24</v>
      </c>
      <c r="J105" s="206">
        <f t="shared" si="5"/>
        <v>27.47</v>
      </c>
      <c r="K105" s="244"/>
      <c r="M105" s="304"/>
      <c r="N105" s="304"/>
    </row>
    <row r="106" spans="1:14" ht="30" customHeight="1">
      <c r="A106" s="219">
        <f t="shared" si="6"/>
        <v>99</v>
      </c>
      <c r="B106" s="209" t="s">
        <v>109</v>
      </c>
      <c r="C106" s="209" t="s">
        <v>120</v>
      </c>
      <c r="D106" s="221">
        <v>2146</v>
      </c>
      <c r="E106" s="229" t="s">
        <v>154</v>
      </c>
      <c r="F106" s="222">
        <f t="shared" si="7"/>
        <v>12.856</v>
      </c>
      <c r="G106" s="206">
        <v>35</v>
      </c>
      <c r="H106" s="220">
        <v>89.99</v>
      </c>
      <c r="I106" s="206">
        <f t="shared" si="4"/>
        <v>21.23</v>
      </c>
      <c r="J106" s="206">
        <f t="shared" si="5"/>
        <v>111.22</v>
      </c>
      <c r="K106" s="244"/>
      <c r="M106" s="304"/>
      <c r="N106" s="304"/>
    </row>
    <row r="107" spans="1:14" ht="29.25" customHeight="1">
      <c r="A107" s="219">
        <f t="shared" si="6"/>
        <v>100</v>
      </c>
      <c r="B107" s="209" t="s">
        <v>111</v>
      </c>
      <c r="C107" s="209" t="s">
        <v>76</v>
      </c>
      <c r="D107" s="221">
        <v>1425</v>
      </c>
      <c r="E107" s="229" t="s">
        <v>154</v>
      </c>
      <c r="F107" s="222">
        <f t="shared" si="7"/>
        <v>8.5370000000000008</v>
      </c>
      <c r="G107" s="206">
        <v>24</v>
      </c>
      <c r="H107" s="220">
        <v>40.98</v>
      </c>
      <c r="I107" s="206">
        <f t="shared" si="4"/>
        <v>9.67</v>
      </c>
      <c r="J107" s="206">
        <f t="shared" si="5"/>
        <v>50.65</v>
      </c>
      <c r="K107" s="244"/>
      <c r="M107" s="304"/>
      <c r="N107" s="304"/>
    </row>
    <row r="108" spans="1:14" ht="26.4">
      <c r="A108" s="219">
        <f t="shared" si="6"/>
        <v>101</v>
      </c>
      <c r="B108" s="209" t="s">
        <v>78</v>
      </c>
      <c r="C108" s="209" t="s">
        <v>76</v>
      </c>
      <c r="D108" s="221">
        <v>1581</v>
      </c>
      <c r="E108" s="229" t="s">
        <v>154</v>
      </c>
      <c r="F108" s="222">
        <f t="shared" si="7"/>
        <v>9.4719999999999995</v>
      </c>
      <c r="G108" s="206">
        <v>24</v>
      </c>
      <c r="H108" s="220">
        <v>45.47</v>
      </c>
      <c r="I108" s="206">
        <f t="shared" si="4"/>
        <v>10.73</v>
      </c>
      <c r="J108" s="206">
        <f t="shared" si="5"/>
        <v>56.2</v>
      </c>
      <c r="K108" s="244"/>
      <c r="M108" s="304"/>
      <c r="N108" s="304"/>
    </row>
    <row r="109" spans="1:14" ht="26.4">
      <c r="A109" s="219">
        <f t="shared" si="6"/>
        <v>102</v>
      </c>
      <c r="B109" s="209" t="s">
        <v>78</v>
      </c>
      <c r="C109" s="209" t="s">
        <v>85</v>
      </c>
      <c r="D109" s="221">
        <v>1861</v>
      </c>
      <c r="E109" s="229" t="s">
        <v>154</v>
      </c>
      <c r="F109" s="222">
        <f t="shared" si="7"/>
        <v>11.148999999999999</v>
      </c>
      <c r="G109" s="206">
        <v>23</v>
      </c>
      <c r="H109" s="220">
        <v>51.29</v>
      </c>
      <c r="I109" s="206">
        <f t="shared" si="4"/>
        <v>12.1</v>
      </c>
      <c r="J109" s="206">
        <f t="shared" si="5"/>
        <v>63.39</v>
      </c>
      <c r="K109" s="244"/>
      <c r="M109" s="304"/>
      <c r="N109" s="304"/>
    </row>
    <row r="110" spans="1:14" ht="26.4">
      <c r="A110" s="219">
        <f t="shared" si="6"/>
        <v>103</v>
      </c>
      <c r="B110" s="209" t="s">
        <v>95</v>
      </c>
      <c r="C110" s="209" t="s">
        <v>74</v>
      </c>
      <c r="D110" s="221">
        <v>1475</v>
      </c>
      <c r="E110" s="229" t="s">
        <v>154</v>
      </c>
      <c r="F110" s="222">
        <f t="shared" si="7"/>
        <v>8.8369999999999997</v>
      </c>
      <c r="G110" s="206">
        <v>48</v>
      </c>
      <c r="H110" s="220">
        <v>84.84</v>
      </c>
      <c r="I110" s="206">
        <f t="shared" si="4"/>
        <v>20.010000000000002</v>
      </c>
      <c r="J110" s="206">
        <f t="shared" si="5"/>
        <v>104.85000000000001</v>
      </c>
      <c r="K110" s="244"/>
      <c r="M110" s="304"/>
      <c r="N110" s="304"/>
    </row>
    <row r="111" spans="1:14" ht="13.2">
      <c r="A111" s="219">
        <f t="shared" si="6"/>
        <v>104</v>
      </c>
      <c r="B111" s="209" t="s">
        <v>159</v>
      </c>
      <c r="C111" s="209" t="s">
        <v>77</v>
      </c>
      <c r="D111" s="221">
        <v>1430</v>
      </c>
      <c r="E111" s="229" t="s">
        <v>155</v>
      </c>
      <c r="F111" s="222">
        <f t="shared" si="7"/>
        <v>8.5670000000000002</v>
      </c>
      <c r="G111" s="206">
        <v>1</v>
      </c>
      <c r="H111" s="220">
        <v>4.28</v>
      </c>
      <c r="I111" s="206">
        <f t="shared" si="4"/>
        <v>1.01</v>
      </c>
      <c r="J111" s="206">
        <f t="shared" si="5"/>
        <v>5.29</v>
      </c>
      <c r="K111" s="244"/>
      <c r="M111" s="304"/>
      <c r="N111" s="304"/>
    </row>
    <row r="112" spans="1:14" ht="13.2">
      <c r="A112" s="219">
        <f t="shared" si="6"/>
        <v>105</v>
      </c>
      <c r="B112" s="209" t="s">
        <v>159</v>
      </c>
      <c r="C112" s="209" t="s">
        <v>77</v>
      </c>
      <c r="D112" s="221">
        <v>1430</v>
      </c>
      <c r="E112" s="229" t="s">
        <v>154</v>
      </c>
      <c r="F112" s="222">
        <f t="shared" si="7"/>
        <v>8.5670000000000002</v>
      </c>
      <c r="G112" s="206">
        <v>23</v>
      </c>
      <c r="H112" s="220">
        <v>39.409999999999997</v>
      </c>
      <c r="I112" s="206">
        <f t="shared" si="4"/>
        <v>9.3000000000000007</v>
      </c>
      <c r="J112" s="206">
        <f t="shared" si="5"/>
        <v>48.709999999999994</v>
      </c>
      <c r="K112" s="244"/>
      <c r="M112" s="304"/>
      <c r="N112" s="304"/>
    </row>
    <row r="113" spans="1:14" ht="26.4">
      <c r="A113" s="219">
        <f t="shared" si="6"/>
        <v>106</v>
      </c>
      <c r="B113" s="209" t="s">
        <v>106</v>
      </c>
      <c r="C113" s="209" t="s">
        <v>74</v>
      </c>
      <c r="D113" s="221">
        <v>1640</v>
      </c>
      <c r="E113" s="229" t="s">
        <v>154</v>
      </c>
      <c r="F113" s="222">
        <f t="shared" si="7"/>
        <v>9.8249999999999993</v>
      </c>
      <c r="G113" s="206">
        <v>24</v>
      </c>
      <c r="H113" s="220">
        <v>47.16</v>
      </c>
      <c r="I113" s="206">
        <f t="shared" si="4"/>
        <v>11.13</v>
      </c>
      <c r="J113" s="206">
        <f t="shared" si="5"/>
        <v>58.29</v>
      </c>
      <c r="K113" s="244"/>
      <c r="M113" s="304"/>
      <c r="N113" s="304"/>
    </row>
    <row r="114" spans="1:14" ht="26.4">
      <c r="A114" s="219">
        <f t="shared" si="6"/>
        <v>107</v>
      </c>
      <c r="B114" s="209" t="s">
        <v>121</v>
      </c>
      <c r="C114" s="209" t="s">
        <v>74</v>
      </c>
      <c r="D114" s="221">
        <v>1495</v>
      </c>
      <c r="E114" s="229" t="s">
        <v>154</v>
      </c>
      <c r="F114" s="222">
        <f t="shared" si="7"/>
        <v>8.9559999999999995</v>
      </c>
      <c r="G114" s="206">
        <v>12</v>
      </c>
      <c r="H114" s="220">
        <v>21.49</v>
      </c>
      <c r="I114" s="206">
        <f t="shared" si="4"/>
        <v>5.07</v>
      </c>
      <c r="J114" s="206">
        <f t="shared" si="5"/>
        <v>26.56</v>
      </c>
      <c r="K114" s="244"/>
      <c r="M114" s="304"/>
      <c r="N114" s="304"/>
    </row>
    <row r="115" spans="1:14" ht="26.4">
      <c r="A115" s="219">
        <f t="shared" si="6"/>
        <v>108</v>
      </c>
      <c r="B115" s="209" t="s">
        <v>97</v>
      </c>
      <c r="C115" s="209" t="s">
        <v>74</v>
      </c>
      <c r="D115" s="221">
        <v>1495</v>
      </c>
      <c r="E115" s="229" t="s">
        <v>154</v>
      </c>
      <c r="F115" s="222">
        <f t="shared" si="7"/>
        <v>8.9559999999999995</v>
      </c>
      <c r="G115" s="206">
        <v>24</v>
      </c>
      <c r="H115" s="220">
        <v>42.99</v>
      </c>
      <c r="I115" s="206">
        <f t="shared" si="4"/>
        <v>10.14</v>
      </c>
      <c r="J115" s="206">
        <f t="shared" si="5"/>
        <v>53.13</v>
      </c>
      <c r="K115" s="244"/>
      <c r="M115" s="304"/>
      <c r="N115" s="304"/>
    </row>
    <row r="116" spans="1:14" ht="26.4">
      <c r="A116" s="219">
        <f t="shared" si="6"/>
        <v>109</v>
      </c>
      <c r="B116" s="209" t="s">
        <v>103</v>
      </c>
      <c r="C116" s="209" t="s">
        <v>76</v>
      </c>
      <c r="D116" s="221">
        <v>1452</v>
      </c>
      <c r="E116" s="229" t="s">
        <v>154</v>
      </c>
      <c r="F116" s="222">
        <f t="shared" si="7"/>
        <v>8.6989999999999998</v>
      </c>
      <c r="G116" s="206">
        <v>24</v>
      </c>
      <c r="H116" s="220">
        <v>41.76</v>
      </c>
      <c r="I116" s="206">
        <f t="shared" si="4"/>
        <v>9.85</v>
      </c>
      <c r="J116" s="206">
        <f t="shared" si="5"/>
        <v>51.61</v>
      </c>
      <c r="K116" s="244"/>
      <c r="M116" s="304"/>
      <c r="N116" s="304"/>
    </row>
    <row r="117" spans="1:14" ht="26.4">
      <c r="A117" s="219">
        <f t="shared" si="6"/>
        <v>110</v>
      </c>
      <c r="B117" s="209" t="s">
        <v>106</v>
      </c>
      <c r="C117" s="209" t="s">
        <v>76</v>
      </c>
      <c r="D117" s="221">
        <v>1581</v>
      </c>
      <c r="E117" s="229" t="s">
        <v>154</v>
      </c>
      <c r="F117" s="222">
        <f t="shared" si="7"/>
        <v>9.4719999999999995</v>
      </c>
      <c r="G117" s="206">
        <v>36</v>
      </c>
      <c r="H117" s="220">
        <v>68.2</v>
      </c>
      <c r="I117" s="206">
        <f>ROUND(H117*23.59%,2)-0.01</f>
        <v>16.079999999999998</v>
      </c>
      <c r="J117" s="206">
        <f t="shared" si="5"/>
        <v>84.28</v>
      </c>
      <c r="K117" s="244"/>
      <c r="M117" s="304"/>
      <c r="N117" s="304"/>
    </row>
    <row r="118" spans="1:14" ht="26.4">
      <c r="A118" s="219">
        <f t="shared" si="6"/>
        <v>111</v>
      </c>
      <c r="B118" s="209" t="s">
        <v>122</v>
      </c>
      <c r="C118" s="209" t="s">
        <v>76</v>
      </c>
      <c r="D118" s="221">
        <v>1425</v>
      </c>
      <c r="E118" s="229" t="s">
        <v>154</v>
      </c>
      <c r="F118" s="222">
        <f t="shared" si="7"/>
        <v>8.5370000000000008</v>
      </c>
      <c r="G118" s="206">
        <v>24</v>
      </c>
      <c r="H118" s="220">
        <v>40.98</v>
      </c>
      <c r="I118" s="206">
        <f t="shared" si="4"/>
        <v>9.67</v>
      </c>
      <c r="J118" s="206">
        <f t="shared" si="5"/>
        <v>50.65</v>
      </c>
      <c r="K118" s="244"/>
      <c r="M118" s="304"/>
      <c r="N118" s="304"/>
    </row>
    <row r="119" spans="1:14" ht="26.4">
      <c r="A119" s="219">
        <f t="shared" si="6"/>
        <v>112</v>
      </c>
      <c r="B119" s="209" t="s">
        <v>98</v>
      </c>
      <c r="C119" s="209" t="s">
        <v>76</v>
      </c>
      <c r="D119" s="221">
        <v>1445</v>
      </c>
      <c r="E119" s="229" t="s">
        <v>154</v>
      </c>
      <c r="F119" s="222">
        <f t="shared" si="7"/>
        <v>8.657</v>
      </c>
      <c r="G119" s="206">
        <v>48</v>
      </c>
      <c r="H119" s="220">
        <v>83.11</v>
      </c>
      <c r="I119" s="206">
        <f t="shared" si="4"/>
        <v>19.61</v>
      </c>
      <c r="J119" s="206">
        <f t="shared" si="5"/>
        <v>102.72</v>
      </c>
      <c r="K119" s="244"/>
      <c r="M119" s="304"/>
      <c r="N119" s="304"/>
    </row>
    <row r="120" spans="1:14" ht="39.6">
      <c r="A120" s="219">
        <f t="shared" si="6"/>
        <v>113</v>
      </c>
      <c r="B120" s="209" t="s">
        <v>124</v>
      </c>
      <c r="C120" s="209" t="s">
        <v>125</v>
      </c>
      <c r="D120" s="221">
        <v>2305</v>
      </c>
      <c r="E120" s="229" t="s">
        <v>154</v>
      </c>
      <c r="F120" s="222">
        <f t="shared" si="7"/>
        <v>13.808999999999999</v>
      </c>
      <c r="G120" s="206">
        <v>24</v>
      </c>
      <c r="H120" s="220">
        <v>66.28</v>
      </c>
      <c r="I120" s="206">
        <f t="shared" si="4"/>
        <v>15.64</v>
      </c>
      <c r="J120" s="206">
        <f t="shared" si="5"/>
        <v>81.92</v>
      </c>
      <c r="K120" s="244"/>
      <c r="M120" s="304"/>
      <c r="N120" s="304"/>
    </row>
    <row r="121" spans="1:14" ht="26.4">
      <c r="A121" s="219">
        <f t="shared" si="6"/>
        <v>114</v>
      </c>
      <c r="B121" s="209" t="s">
        <v>87</v>
      </c>
      <c r="C121" s="209" t="s">
        <v>76</v>
      </c>
      <c r="D121" s="221">
        <v>1553</v>
      </c>
      <c r="E121" s="229" t="s">
        <v>154</v>
      </c>
      <c r="F121" s="222">
        <f t="shared" si="7"/>
        <v>9.3040000000000003</v>
      </c>
      <c r="G121" s="206">
        <v>48</v>
      </c>
      <c r="H121" s="220">
        <v>89.32</v>
      </c>
      <c r="I121" s="206">
        <f>ROUND(H121*23.59%,2)-0.01</f>
        <v>21.06</v>
      </c>
      <c r="J121" s="206">
        <f t="shared" si="5"/>
        <v>110.38</v>
      </c>
      <c r="K121" s="244"/>
      <c r="M121" s="304"/>
      <c r="N121" s="304"/>
    </row>
    <row r="122" spans="1:14" ht="26.4">
      <c r="A122" s="219">
        <f t="shared" si="6"/>
        <v>115</v>
      </c>
      <c r="B122" s="209" t="s">
        <v>106</v>
      </c>
      <c r="C122" s="209" t="s">
        <v>76</v>
      </c>
      <c r="D122" s="221">
        <v>1581</v>
      </c>
      <c r="E122" s="229" t="s">
        <v>154</v>
      </c>
      <c r="F122" s="222">
        <f t="shared" si="7"/>
        <v>9.4719999999999995</v>
      </c>
      <c r="G122" s="206">
        <v>12</v>
      </c>
      <c r="H122" s="220">
        <v>22.73</v>
      </c>
      <c r="I122" s="206">
        <f t="shared" si="4"/>
        <v>5.36</v>
      </c>
      <c r="J122" s="206">
        <f t="shared" si="5"/>
        <v>28.09</v>
      </c>
      <c r="K122" s="244"/>
      <c r="M122" s="304"/>
      <c r="N122" s="304"/>
    </row>
    <row r="123" spans="1:14" ht="26.4">
      <c r="A123" s="219">
        <f t="shared" si="6"/>
        <v>116</v>
      </c>
      <c r="B123" s="209" t="s">
        <v>107</v>
      </c>
      <c r="C123" s="209" t="s">
        <v>76</v>
      </c>
      <c r="D123" s="221">
        <v>1472</v>
      </c>
      <c r="E123" s="229" t="s">
        <v>154</v>
      </c>
      <c r="F123" s="222">
        <f t="shared" si="7"/>
        <v>8.8190000000000008</v>
      </c>
      <c r="G123" s="206">
        <v>12</v>
      </c>
      <c r="H123" s="220">
        <v>21.17</v>
      </c>
      <c r="I123" s="206">
        <f t="shared" si="4"/>
        <v>4.99</v>
      </c>
      <c r="J123" s="206">
        <f t="shared" si="5"/>
        <v>26.160000000000004</v>
      </c>
      <c r="K123" s="244"/>
      <c r="M123" s="304"/>
      <c r="N123" s="304"/>
    </row>
    <row r="124" spans="1:14" ht="13.2">
      <c r="A124" s="219">
        <f t="shared" si="6"/>
        <v>117</v>
      </c>
      <c r="B124" s="209" t="s">
        <v>126</v>
      </c>
      <c r="C124" s="209" t="s">
        <v>74</v>
      </c>
      <c r="D124" s="221">
        <v>1630</v>
      </c>
      <c r="E124" s="229" t="s">
        <v>154</v>
      </c>
      <c r="F124" s="222">
        <f t="shared" si="7"/>
        <v>9.7650000000000006</v>
      </c>
      <c r="G124" s="206">
        <v>20</v>
      </c>
      <c r="H124" s="220">
        <v>39.06</v>
      </c>
      <c r="I124" s="206">
        <f t="shared" si="4"/>
        <v>9.2100000000000009</v>
      </c>
      <c r="J124" s="206">
        <f t="shared" si="5"/>
        <v>48.27</v>
      </c>
      <c r="K124" s="244"/>
      <c r="M124" s="304"/>
      <c r="N124" s="304"/>
    </row>
    <row r="125" spans="1:14" ht="39.6">
      <c r="A125" s="219">
        <f t="shared" si="6"/>
        <v>118</v>
      </c>
      <c r="B125" s="209" t="s">
        <v>124</v>
      </c>
      <c r="C125" s="209" t="s">
        <v>72</v>
      </c>
      <c r="D125" s="221">
        <v>2244</v>
      </c>
      <c r="E125" s="229" t="s">
        <v>154</v>
      </c>
      <c r="F125" s="222">
        <f t="shared" si="7"/>
        <v>13.444000000000001</v>
      </c>
      <c r="G125" s="206">
        <v>24</v>
      </c>
      <c r="H125" s="220">
        <v>64.53</v>
      </c>
      <c r="I125" s="206">
        <f t="shared" si="4"/>
        <v>15.22</v>
      </c>
      <c r="J125" s="206">
        <f t="shared" si="5"/>
        <v>79.75</v>
      </c>
      <c r="K125" s="244"/>
      <c r="M125" s="304"/>
      <c r="N125" s="304"/>
    </row>
    <row r="126" spans="1:14" ht="15.75" customHeight="1">
      <c r="A126" s="219">
        <f t="shared" si="6"/>
        <v>119</v>
      </c>
      <c r="B126" s="209" t="s">
        <v>117</v>
      </c>
      <c r="C126" s="209" t="s">
        <v>85</v>
      </c>
      <c r="D126" s="221">
        <v>1759</v>
      </c>
      <c r="E126" s="229" t="s">
        <v>154</v>
      </c>
      <c r="F126" s="222">
        <f t="shared" si="7"/>
        <v>10.538</v>
      </c>
      <c r="G126" s="206">
        <v>28</v>
      </c>
      <c r="H126" s="220">
        <v>59.01</v>
      </c>
      <c r="I126" s="206">
        <f t="shared" si="4"/>
        <v>13.92</v>
      </c>
      <c r="J126" s="206">
        <f t="shared" si="5"/>
        <v>72.929999999999993</v>
      </c>
      <c r="K126" s="244"/>
      <c r="M126" s="304"/>
      <c r="N126" s="304"/>
    </row>
    <row r="127" spans="1:14" ht="26.4">
      <c r="A127" s="219">
        <f t="shared" si="6"/>
        <v>120</v>
      </c>
      <c r="B127" s="209" t="s">
        <v>81</v>
      </c>
      <c r="C127" s="209" t="s">
        <v>76</v>
      </c>
      <c r="D127" s="221">
        <v>1425</v>
      </c>
      <c r="E127" s="229" t="s">
        <v>154</v>
      </c>
      <c r="F127" s="222">
        <f t="shared" si="7"/>
        <v>8.5370000000000008</v>
      </c>
      <c r="G127" s="206">
        <v>24</v>
      </c>
      <c r="H127" s="220">
        <v>40.98</v>
      </c>
      <c r="I127" s="206">
        <f t="shared" si="4"/>
        <v>9.67</v>
      </c>
      <c r="J127" s="206">
        <f t="shared" si="5"/>
        <v>50.65</v>
      </c>
      <c r="K127" s="244"/>
      <c r="M127" s="304"/>
      <c r="N127" s="304"/>
    </row>
    <row r="128" spans="1:14" ht="26.4">
      <c r="A128" s="219">
        <f t="shared" si="6"/>
        <v>121</v>
      </c>
      <c r="B128" s="209" t="s">
        <v>104</v>
      </c>
      <c r="C128" s="209" t="s">
        <v>74</v>
      </c>
      <c r="D128" s="221">
        <v>1475</v>
      </c>
      <c r="E128" s="229" t="s">
        <v>154</v>
      </c>
      <c r="F128" s="222">
        <f t="shared" si="7"/>
        <v>8.8369999999999997</v>
      </c>
      <c r="G128" s="206">
        <v>12</v>
      </c>
      <c r="H128" s="220">
        <v>21.21</v>
      </c>
      <c r="I128" s="206">
        <f t="shared" si="4"/>
        <v>5</v>
      </c>
      <c r="J128" s="206">
        <f t="shared" si="5"/>
        <v>26.21</v>
      </c>
      <c r="K128" s="244"/>
      <c r="M128" s="304"/>
      <c r="N128" s="304"/>
    </row>
    <row r="129" spans="1:14" ht="26.4">
      <c r="A129" s="219">
        <f t="shared" si="6"/>
        <v>122</v>
      </c>
      <c r="B129" s="209" t="s">
        <v>86</v>
      </c>
      <c r="C129" s="209" t="s">
        <v>85</v>
      </c>
      <c r="D129" s="221">
        <v>1692</v>
      </c>
      <c r="E129" s="229" t="s">
        <v>154</v>
      </c>
      <c r="F129" s="222">
        <f t="shared" si="7"/>
        <v>10.137</v>
      </c>
      <c r="G129" s="206">
        <v>28</v>
      </c>
      <c r="H129" s="220">
        <v>56.77</v>
      </c>
      <c r="I129" s="206">
        <f t="shared" si="4"/>
        <v>13.39</v>
      </c>
      <c r="J129" s="206">
        <f t="shared" si="5"/>
        <v>70.16</v>
      </c>
      <c r="K129" s="244"/>
      <c r="M129" s="304"/>
      <c r="N129" s="304"/>
    </row>
    <row r="130" spans="1:14" ht="26.4">
      <c r="A130" s="219">
        <f t="shared" si="6"/>
        <v>123</v>
      </c>
      <c r="B130" s="209" t="s">
        <v>109</v>
      </c>
      <c r="C130" s="209" t="s">
        <v>123</v>
      </c>
      <c r="D130" s="221">
        <v>1961</v>
      </c>
      <c r="E130" s="229" t="s">
        <v>154</v>
      </c>
      <c r="F130" s="222">
        <f t="shared" si="7"/>
        <v>11.747999999999999</v>
      </c>
      <c r="G130" s="206">
        <v>47</v>
      </c>
      <c r="H130" s="220">
        <v>110.43</v>
      </c>
      <c r="I130" s="206">
        <f t="shared" si="4"/>
        <v>26.05</v>
      </c>
      <c r="J130" s="206">
        <f t="shared" si="5"/>
        <v>136.48000000000002</v>
      </c>
      <c r="K130" s="244"/>
      <c r="M130" s="304"/>
      <c r="N130" s="304"/>
    </row>
    <row r="131" spans="1:14" ht="13.2">
      <c r="A131" s="219">
        <f t="shared" si="6"/>
        <v>124</v>
      </c>
      <c r="B131" s="209" t="s">
        <v>126</v>
      </c>
      <c r="C131" s="209" t="s">
        <v>85</v>
      </c>
      <c r="D131" s="221">
        <v>1738</v>
      </c>
      <c r="E131" s="229" t="s">
        <v>154</v>
      </c>
      <c r="F131" s="222">
        <f t="shared" si="7"/>
        <v>10.412000000000001</v>
      </c>
      <c r="G131" s="206">
        <v>36</v>
      </c>
      <c r="H131" s="220">
        <v>74.97</v>
      </c>
      <c r="I131" s="206">
        <f t="shared" si="4"/>
        <v>17.690000000000001</v>
      </c>
      <c r="J131" s="206">
        <f t="shared" si="5"/>
        <v>92.66</v>
      </c>
      <c r="K131" s="244"/>
      <c r="M131" s="304"/>
      <c r="N131" s="304"/>
    </row>
    <row r="132" spans="1:14" ht="26.4">
      <c r="A132" s="219">
        <f t="shared" si="6"/>
        <v>125</v>
      </c>
      <c r="B132" s="209" t="s">
        <v>95</v>
      </c>
      <c r="C132" s="209" t="s">
        <v>85</v>
      </c>
      <c r="D132" s="221">
        <v>1838</v>
      </c>
      <c r="E132" s="229" t="s">
        <v>154</v>
      </c>
      <c r="F132" s="222">
        <f t="shared" si="7"/>
        <v>11.010999999999999</v>
      </c>
      <c r="G132" s="206">
        <v>55</v>
      </c>
      <c r="H132" s="220">
        <v>121.12</v>
      </c>
      <c r="I132" s="206">
        <f t="shared" si="4"/>
        <v>28.57</v>
      </c>
      <c r="J132" s="206">
        <f t="shared" si="5"/>
        <v>149.69</v>
      </c>
      <c r="K132" s="244"/>
      <c r="M132" s="304"/>
      <c r="N132" s="304"/>
    </row>
    <row r="133" spans="1:14" ht="26.4">
      <c r="A133" s="219">
        <f t="shared" si="6"/>
        <v>126</v>
      </c>
      <c r="B133" s="209" t="s">
        <v>116</v>
      </c>
      <c r="C133" s="209" t="s">
        <v>76</v>
      </c>
      <c r="D133" s="221">
        <v>1581</v>
      </c>
      <c r="E133" s="229" t="s">
        <v>154</v>
      </c>
      <c r="F133" s="222">
        <f t="shared" si="7"/>
        <v>9.4719999999999995</v>
      </c>
      <c r="G133" s="206">
        <v>12</v>
      </c>
      <c r="H133" s="220">
        <v>22.73</v>
      </c>
      <c r="I133" s="206">
        <f t="shared" si="4"/>
        <v>5.36</v>
      </c>
      <c r="J133" s="206">
        <f t="shared" si="5"/>
        <v>28.09</v>
      </c>
      <c r="K133" s="244"/>
      <c r="M133" s="304"/>
      <c r="N133" s="304"/>
    </row>
    <row r="134" spans="1:14" ht="26.4">
      <c r="A134" s="219">
        <f t="shared" si="6"/>
        <v>127</v>
      </c>
      <c r="B134" s="209" t="s">
        <v>75</v>
      </c>
      <c r="C134" s="209" t="s">
        <v>77</v>
      </c>
      <c r="D134" s="221">
        <v>1242</v>
      </c>
      <c r="E134" s="229" t="s">
        <v>154</v>
      </c>
      <c r="F134" s="222">
        <f t="shared" si="7"/>
        <v>7.4409999999999998</v>
      </c>
      <c r="G134" s="206">
        <v>36</v>
      </c>
      <c r="H134" s="220">
        <v>53.58</v>
      </c>
      <c r="I134" s="206">
        <f t="shared" si="4"/>
        <v>12.64</v>
      </c>
      <c r="J134" s="206">
        <f t="shared" si="5"/>
        <v>66.22</v>
      </c>
      <c r="K134" s="244"/>
      <c r="M134" s="304"/>
      <c r="N134" s="304"/>
    </row>
    <row r="135" spans="1:14" ht="26.4">
      <c r="A135" s="219">
        <f t="shared" si="6"/>
        <v>128</v>
      </c>
      <c r="B135" s="209" t="s">
        <v>139</v>
      </c>
      <c r="C135" s="209" t="s">
        <v>85</v>
      </c>
      <c r="D135" s="221">
        <v>1811</v>
      </c>
      <c r="E135" s="229" t="s">
        <v>154</v>
      </c>
      <c r="F135" s="222">
        <f t="shared" si="7"/>
        <v>10.85</v>
      </c>
      <c r="G135" s="206">
        <v>12</v>
      </c>
      <c r="H135" s="220">
        <v>26.04</v>
      </c>
      <c r="I135" s="206">
        <f t="shared" si="4"/>
        <v>6.14</v>
      </c>
      <c r="J135" s="206">
        <f t="shared" si="5"/>
        <v>32.18</v>
      </c>
      <c r="K135" s="244"/>
      <c r="M135" s="304"/>
      <c r="N135" s="304"/>
    </row>
    <row r="136" spans="1:14" ht="18.75" customHeight="1">
      <c r="A136" s="219">
        <f t="shared" si="6"/>
        <v>129</v>
      </c>
      <c r="B136" s="209" t="s">
        <v>159</v>
      </c>
      <c r="C136" s="209" t="s">
        <v>160</v>
      </c>
      <c r="D136" s="221">
        <v>1898</v>
      </c>
      <c r="E136" s="229" t="s">
        <v>155</v>
      </c>
      <c r="F136" s="222">
        <f t="shared" si="7"/>
        <v>11.371</v>
      </c>
      <c r="G136" s="206">
        <v>7</v>
      </c>
      <c r="H136" s="220">
        <v>39.799999999999997</v>
      </c>
      <c r="I136" s="206">
        <f t="shared" ref="I136:I199" si="8">ROUND(H136*23.59%,2)</f>
        <v>9.39</v>
      </c>
      <c r="J136" s="206">
        <f t="shared" ref="J136:J199" si="9">H136+I136</f>
        <v>49.19</v>
      </c>
      <c r="K136" s="244"/>
      <c r="M136" s="304"/>
      <c r="N136" s="304"/>
    </row>
    <row r="137" spans="1:14" ht="13.2">
      <c r="A137" s="219">
        <f t="shared" si="6"/>
        <v>130</v>
      </c>
      <c r="B137" s="209" t="s">
        <v>159</v>
      </c>
      <c r="C137" s="209" t="s">
        <v>160</v>
      </c>
      <c r="D137" s="221">
        <v>1898</v>
      </c>
      <c r="E137" s="229" t="s">
        <v>154</v>
      </c>
      <c r="F137" s="222">
        <f t="shared" si="7"/>
        <v>11.371</v>
      </c>
      <c r="G137" s="206">
        <v>30</v>
      </c>
      <c r="H137" s="220">
        <v>68.23</v>
      </c>
      <c r="I137" s="206">
        <f t="shared" si="8"/>
        <v>16.100000000000001</v>
      </c>
      <c r="J137" s="206">
        <f t="shared" si="9"/>
        <v>84.330000000000013</v>
      </c>
      <c r="K137" s="244"/>
      <c r="M137" s="304"/>
      <c r="N137" s="304"/>
    </row>
    <row r="138" spans="1:14" ht="26.4">
      <c r="A138" s="219">
        <f t="shared" ref="A138:A201" si="10">A137+1</f>
        <v>131</v>
      </c>
      <c r="B138" s="209" t="s">
        <v>94</v>
      </c>
      <c r="C138" s="209" t="s">
        <v>76</v>
      </c>
      <c r="D138" s="221">
        <v>1581</v>
      </c>
      <c r="E138" s="229" t="s">
        <v>154</v>
      </c>
      <c r="F138" s="222">
        <f t="shared" ref="F138:F201" si="11">ROUND(D138/$F$4,3)</f>
        <v>9.4719999999999995</v>
      </c>
      <c r="G138" s="206">
        <v>48</v>
      </c>
      <c r="H138" s="220">
        <v>90.93</v>
      </c>
      <c r="I138" s="206">
        <f t="shared" si="8"/>
        <v>21.45</v>
      </c>
      <c r="J138" s="206">
        <f t="shared" si="9"/>
        <v>112.38000000000001</v>
      </c>
      <c r="K138" s="244"/>
      <c r="M138" s="304"/>
      <c r="N138" s="304"/>
    </row>
    <row r="139" spans="1:14" ht="26.4">
      <c r="A139" s="219">
        <f t="shared" si="10"/>
        <v>132</v>
      </c>
      <c r="B139" s="209" t="s">
        <v>107</v>
      </c>
      <c r="C139" s="209" t="s">
        <v>85</v>
      </c>
      <c r="D139" s="221">
        <v>1660</v>
      </c>
      <c r="E139" s="229" t="s">
        <v>154</v>
      </c>
      <c r="F139" s="222">
        <f t="shared" si="11"/>
        <v>9.9450000000000003</v>
      </c>
      <c r="G139" s="206">
        <v>36</v>
      </c>
      <c r="H139" s="220">
        <v>71.599999999999994</v>
      </c>
      <c r="I139" s="206">
        <f t="shared" si="8"/>
        <v>16.89</v>
      </c>
      <c r="J139" s="206">
        <f t="shared" si="9"/>
        <v>88.49</v>
      </c>
      <c r="K139" s="244"/>
      <c r="M139" s="304"/>
      <c r="N139" s="304"/>
    </row>
    <row r="140" spans="1:14" ht="26.4">
      <c r="A140" s="219">
        <f t="shared" si="10"/>
        <v>133</v>
      </c>
      <c r="B140" s="209" t="s">
        <v>75</v>
      </c>
      <c r="C140" s="209" t="s">
        <v>77</v>
      </c>
      <c r="D140" s="221">
        <v>1242</v>
      </c>
      <c r="E140" s="229" t="s">
        <v>154</v>
      </c>
      <c r="F140" s="222">
        <f t="shared" si="11"/>
        <v>7.4409999999999998</v>
      </c>
      <c r="G140" s="206">
        <v>24</v>
      </c>
      <c r="H140" s="220">
        <v>35.72</v>
      </c>
      <c r="I140" s="206">
        <f t="shared" si="8"/>
        <v>8.43</v>
      </c>
      <c r="J140" s="206">
        <f t="shared" si="9"/>
        <v>44.15</v>
      </c>
      <c r="K140" s="244"/>
      <c r="M140" s="304"/>
      <c r="N140" s="304"/>
    </row>
    <row r="141" spans="1:14" ht="26.4">
      <c r="A141" s="219">
        <f t="shared" si="10"/>
        <v>134</v>
      </c>
      <c r="B141" s="209" t="s">
        <v>139</v>
      </c>
      <c r="C141" s="209" t="s">
        <v>74</v>
      </c>
      <c r="D141" s="221">
        <v>1702</v>
      </c>
      <c r="E141" s="229" t="s">
        <v>154</v>
      </c>
      <c r="F141" s="222">
        <f t="shared" si="11"/>
        <v>10.196999999999999</v>
      </c>
      <c r="G141" s="206">
        <v>12</v>
      </c>
      <c r="H141" s="220">
        <v>24.47</v>
      </c>
      <c r="I141" s="206">
        <f t="shared" si="8"/>
        <v>5.77</v>
      </c>
      <c r="J141" s="206">
        <f t="shared" si="9"/>
        <v>30.24</v>
      </c>
      <c r="K141" s="244"/>
      <c r="M141" s="304"/>
      <c r="N141" s="304"/>
    </row>
    <row r="142" spans="1:14" ht="26.4">
      <c r="A142" s="219">
        <f t="shared" si="10"/>
        <v>135</v>
      </c>
      <c r="B142" s="209" t="s">
        <v>109</v>
      </c>
      <c r="C142" s="209" t="s">
        <v>77</v>
      </c>
      <c r="D142" s="221">
        <v>1450</v>
      </c>
      <c r="E142" s="229" t="s">
        <v>154</v>
      </c>
      <c r="F142" s="222">
        <f t="shared" si="11"/>
        <v>8.6869999999999994</v>
      </c>
      <c r="G142" s="206">
        <v>47</v>
      </c>
      <c r="H142" s="220">
        <v>81.66</v>
      </c>
      <c r="I142" s="206">
        <f t="shared" si="8"/>
        <v>19.260000000000002</v>
      </c>
      <c r="J142" s="206">
        <f t="shared" si="9"/>
        <v>100.92</v>
      </c>
      <c r="K142" s="244"/>
      <c r="M142" s="304"/>
      <c r="N142" s="304"/>
    </row>
    <row r="143" spans="1:14" ht="26.4">
      <c r="A143" s="219">
        <f t="shared" si="10"/>
        <v>136</v>
      </c>
      <c r="B143" s="209" t="s">
        <v>83</v>
      </c>
      <c r="C143" s="209" t="s">
        <v>85</v>
      </c>
      <c r="D143" s="221">
        <v>1640</v>
      </c>
      <c r="E143" s="229" t="s">
        <v>154</v>
      </c>
      <c r="F143" s="222">
        <f t="shared" si="11"/>
        <v>9.8249999999999993</v>
      </c>
      <c r="G143" s="206">
        <v>24</v>
      </c>
      <c r="H143" s="220">
        <v>47.16</v>
      </c>
      <c r="I143" s="206">
        <f t="shared" si="8"/>
        <v>11.13</v>
      </c>
      <c r="J143" s="206">
        <f t="shared" si="9"/>
        <v>58.29</v>
      </c>
      <c r="K143" s="244"/>
      <c r="M143" s="304"/>
      <c r="N143" s="304"/>
    </row>
    <row r="144" spans="1:14" ht="26.4">
      <c r="A144" s="219">
        <f t="shared" si="10"/>
        <v>137</v>
      </c>
      <c r="B144" s="209" t="s">
        <v>113</v>
      </c>
      <c r="C144" s="209" t="s">
        <v>76</v>
      </c>
      <c r="D144" s="221">
        <v>1445</v>
      </c>
      <c r="E144" s="229" t="s">
        <v>154</v>
      </c>
      <c r="F144" s="222">
        <f t="shared" si="11"/>
        <v>8.657</v>
      </c>
      <c r="G144" s="206">
        <v>24</v>
      </c>
      <c r="H144" s="220">
        <v>41.55</v>
      </c>
      <c r="I144" s="206">
        <f t="shared" si="8"/>
        <v>9.8000000000000007</v>
      </c>
      <c r="J144" s="206">
        <f t="shared" si="9"/>
        <v>51.349999999999994</v>
      </c>
      <c r="K144" s="244"/>
      <c r="M144" s="304"/>
      <c r="N144" s="304"/>
    </row>
    <row r="145" spans="1:14" ht="13.2">
      <c r="A145" s="219">
        <f t="shared" si="10"/>
        <v>138</v>
      </c>
      <c r="B145" s="209" t="s">
        <v>100</v>
      </c>
      <c r="C145" s="209" t="s">
        <v>74</v>
      </c>
      <c r="D145" s="221">
        <v>1475</v>
      </c>
      <c r="E145" s="229" t="s">
        <v>154</v>
      </c>
      <c r="F145" s="222">
        <f t="shared" si="11"/>
        <v>8.8369999999999997</v>
      </c>
      <c r="G145" s="206">
        <v>24</v>
      </c>
      <c r="H145" s="220">
        <v>42.42</v>
      </c>
      <c r="I145" s="206">
        <f t="shared" si="8"/>
        <v>10.01</v>
      </c>
      <c r="J145" s="206">
        <f t="shared" si="9"/>
        <v>52.43</v>
      </c>
      <c r="K145" s="244"/>
      <c r="M145" s="304"/>
      <c r="N145" s="304"/>
    </row>
    <row r="146" spans="1:14" ht="26.4">
      <c r="A146" s="219">
        <f t="shared" si="10"/>
        <v>139</v>
      </c>
      <c r="B146" s="209" t="s">
        <v>75</v>
      </c>
      <c r="C146" s="209" t="s">
        <v>77</v>
      </c>
      <c r="D146" s="221">
        <v>1739</v>
      </c>
      <c r="E146" s="229" t="s">
        <v>154</v>
      </c>
      <c r="F146" s="222">
        <f t="shared" si="11"/>
        <v>10.417999999999999</v>
      </c>
      <c r="G146" s="206">
        <v>48</v>
      </c>
      <c r="H146" s="220">
        <v>100.01</v>
      </c>
      <c r="I146" s="206">
        <f t="shared" si="8"/>
        <v>23.59</v>
      </c>
      <c r="J146" s="206">
        <f t="shared" si="9"/>
        <v>123.60000000000001</v>
      </c>
      <c r="K146" s="244"/>
      <c r="M146" s="304"/>
      <c r="N146" s="304"/>
    </row>
    <row r="147" spans="1:14" ht="13.2">
      <c r="A147" s="219">
        <f t="shared" si="10"/>
        <v>140</v>
      </c>
      <c r="B147" s="209" t="s">
        <v>82</v>
      </c>
      <c r="C147" s="209" t="s">
        <v>85</v>
      </c>
      <c r="D147" s="221">
        <v>1559</v>
      </c>
      <c r="E147" s="229" t="s">
        <v>154</v>
      </c>
      <c r="F147" s="222">
        <f t="shared" si="11"/>
        <v>9.34</v>
      </c>
      <c r="G147" s="206">
        <v>48</v>
      </c>
      <c r="H147" s="220">
        <v>89.66</v>
      </c>
      <c r="I147" s="206">
        <f t="shared" si="8"/>
        <v>21.15</v>
      </c>
      <c r="J147" s="206">
        <f t="shared" si="9"/>
        <v>110.81</v>
      </c>
      <c r="K147" s="244"/>
      <c r="M147" s="304"/>
      <c r="N147" s="304"/>
    </row>
    <row r="148" spans="1:14" ht="26.4">
      <c r="A148" s="219">
        <f t="shared" si="10"/>
        <v>141</v>
      </c>
      <c r="B148" s="209" t="s">
        <v>103</v>
      </c>
      <c r="C148" s="209" t="s">
        <v>76</v>
      </c>
      <c r="D148" s="221">
        <v>1445</v>
      </c>
      <c r="E148" s="229" t="s">
        <v>154</v>
      </c>
      <c r="F148" s="222">
        <f t="shared" si="11"/>
        <v>8.657</v>
      </c>
      <c r="G148" s="206">
        <v>24</v>
      </c>
      <c r="H148" s="220">
        <v>41.55</v>
      </c>
      <c r="I148" s="206">
        <f t="shared" si="8"/>
        <v>9.8000000000000007</v>
      </c>
      <c r="J148" s="206">
        <f t="shared" si="9"/>
        <v>51.349999999999994</v>
      </c>
      <c r="K148" s="244"/>
      <c r="M148" s="304"/>
      <c r="N148" s="304"/>
    </row>
    <row r="149" spans="1:14" ht="26.4">
      <c r="A149" s="219">
        <f t="shared" si="10"/>
        <v>142</v>
      </c>
      <c r="B149" s="209" t="s">
        <v>104</v>
      </c>
      <c r="C149" s="209" t="s">
        <v>76</v>
      </c>
      <c r="D149" s="221">
        <v>1445</v>
      </c>
      <c r="E149" s="229" t="s">
        <v>154</v>
      </c>
      <c r="F149" s="222">
        <f t="shared" si="11"/>
        <v>8.657</v>
      </c>
      <c r="G149" s="206">
        <v>24</v>
      </c>
      <c r="H149" s="220">
        <v>41.55</v>
      </c>
      <c r="I149" s="206">
        <f t="shared" si="8"/>
        <v>9.8000000000000007</v>
      </c>
      <c r="J149" s="206">
        <f t="shared" si="9"/>
        <v>51.349999999999994</v>
      </c>
      <c r="K149" s="244"/>
      <c r="M149" s="304"/>
      <c r="N149" s="304"/>
    </row>
    <row r="150" spans="1:14" ht="13.2">
      <c r="A150" s="219">
        <f t="shared" si="10"/>
        <v>143</v>
      </c>
      <c r="B150" s="209" t="s">
        <v>71</v>
      </c>
      <c r="C150" s="209" t="s">
        <v>127</v>
      </c>
      <c r="D150" s="221">
        <v>2483</v>
      </c>
      <c r="E150" s="229" t="s">
        <v>154</v>
      </c>
      <c r="F150" s="222">
        <f t="shared" si="11"/>
        <v>14.875</v>
      </c>
      <c r="G150" s="206">
        <v>12</v>
      </c>
      <c r="H150" s="220">
        <v>35.700000000000003</v>
      </c>
      <c r="I150" s="206">
        <f t="shared" si="8"/>
        <v>8.42</v>
      </c>
      <c r="J150" s="206">
        <f t="shared" si="9"/>
        <v>44.120000000000005</v>
      </c>
      <c r="K150" s="244"/>
      <c r="M150" s="304"/>
      <c r="N150" s="304"/>
    </row>
    <row r="151" spans="1:14" ht="26.4">
      <c r="A151" s="219">
        <f t="shared" si="10"/>
        <v>144</v>
      </c>
      <c r="B151" s="209" t="s">
        <v>128</v>
      </c>
      <c r="C151" s="209" t="s">
        <v>74</v>
      </c>
      <c r="D151" s="221">
        <v>1503</v>
      </c>
      <c r="E151" s="229" t="s">
        <v>154</v>
      </c>
      <c r="F151" s="222">
        <f t="shared" si="11"/>
        <v>9.0039999999999996</v>
      </c>
      <c r="G151" s="206">
        <v>48</v>
      </c>
      <c r="H151" s="220">
        <v>86.44</v>
      </c>
      <c r="I151" s="206">
        <f t="shared" si="8"/>
        <v>20.39</v>
      </c>
      <c r="J151" s="206">
        <f t="shared" si="9"/>
        <v>106.83</v>
      </c>
      <c r="K151" s="244"/>
      <c r="M151" s="304"/>
      <c r="N151" s="304"/>
    </row>
    <row r="152" spans="1:14" ht="27" customHeight="1">
      <c r="A152" s="219">
        <f t="shared" si="10"/>
        <v>145</v>
      </c>
      <c r="B152" s="209" t="s">
        <v>98</v>
      </c>
      <c r="C152" s="209" t="s">
        <v>74</v>
      </c>
      <c r="D152" s="221">
        <v>1475</v>
      </c>
      <c r="E152" s="229" t="s">
        <v>154</v>
      </c>
      <c r="F152" s="222">
        <f t="shared" si="11"/>
        <v>8.8369999999999997</v>
      </c>
      <c r="G152" s="206">
        <v>24</v>
      </c>
      <c r="H152" s="220">
        <v>42.42</v>
      </c>
      <c r="I152" s="206">
        <f t="shared" si="8"/>
        <v>10.01</v>
      </c>
      <c r="J152" s="206">
        <f t="shared" si="9"/>
        <v>52.43</v>
      </c>
      <c r="K152" s="244"/>
      <c r="M152" s="304"/>
      <c r="N152" s="304"/>
    </row>
    <row r="153" spans="1:14" ht="27.75" customHeight="1">
      <c r="A153" s="219">
        <f t="shared" si="10"/>
        <v>146</v>
      </c>
      <c r="B153" s="209" t="s">
        <v>106</v>
      </c>
      <c r="C153" s="209" t="s">
        <v>85</v>
      </c>
      <c r="D153" s="221">
        <v>1861</v>
      </c>
      <c r="E153" s="229" t="s">
        <v>154</v>
      </c>
      <c r="F153" s="222">
        <f t="shared" si="11"/>
        <v>11.148999999999999</v>
      </c>
      <c r="G153" s="206">
        <v>24</v>
      </c>
      <c r="H153" s="220">
        <v>53.52</v>
      </c>
      <c r="I153" s="206">
        <f t="shared" si="8"/>
        <v>12.63</v>
      </c>
      <c r="J153" s="206">
        <f t="shared" si="9"/>
        <v>66.150000000000006</v>
      </c>
      <c r="K153" s="244"/>
      <c r="M153" s="304"/>
      <c r="N153" s="304"/>
    </row>
    <row r="154" spans="1:14" ht="30" customHeight="1">
      <c r="A154" s="219">
        <f t="shared" si="10"/>
        <v>147</v>
      </c>
      <c r="B154" s="209" t="s">
        <v>136</v>
      </c>
      <c r="C154" s="209" t="s">
        <v>74</v>
      </c>
      <c r="D154" s="221">
        <v>1910</v>
      </c>
      <c r="E154" s="229" t="s">
        <v>154</v>
      </c>
      <c r="F154" s="222">
        <f t="shared" si="11"/>
        <v>11.443</v>
      </c>
      <c r="G154" s="206">
        <v>25</v>
      </c>
      <c r="H154" s="220">
        <v>57.22</v>
      </c>
      <c r="I154" s="206">
        <f>ROUND(H154*21.94%,2)</f>
        <v>12.55</v>
      </c>
      <c r="J154" s="206">
        <f t="shared" si="9"/>
        <v>69.77</v>
      </c>
      <c r="K154" s="244" t="s">
        <v>163</v>
      </c>
      <c r="M154" s="304"/>
      <c r="N154" s="304"/>
    </row>
    <row r="155" spans="1:14" ht="26.4">
      <c r="A155" s="219">
        <f t="shared" si="10"/>
        <v>148</v>
      </c>
      <c r="B155" s="209" t="s">
        <v>83</v>
      </c>
      <c r="C155" s="209" t="s">
        <v>74</v>
      </c>
      <c r="D155" s="221">
        <v>1475</v>
      </c>
      <c r="E155" s="229" t="s">
        <v>154</v>
      </c>
      <c r="F155" s="222">
        <f t="shared" si="11"/>
        <v>8.8369999999999997</v>
      </c>
      <c r="G155" s="206">
        <v>24</v>
      </c>
      <c r="H155" s="220">
        <v>42.42</v>
      </c>
      <c r="I155" s="206">
        <f t="shared" si="8"/>
        <v>10.01</v>
      </c>
      <c r="J155" s="206">
        <f t="shared" si="9"/>
        <v>52.43</v>
      </c>
      <c r="K155" s="244"/>
      <c r="M155" s="304"/>
      <c r="N155" s="304"/>
    </row>
    <row r="156" spans="1:14" ht="26.4">
      <c r="A156" s="219">
        <f t="shared" si="10"/>
        <v>149</v>
      </c>
      <c r="B156" s="209" t="s">
        <v>83</v>
      </c>
      <c r="C156" s="209" t="s">
        <v>76</v>
      </c>
      <c r="D156" s="221">
        <v>1445</v>
      </c>
      <c r="E156" s="229" t="s">
        <v>154</v>
      </c>
      <c r="F156" s="222">
        <f t="shared" si="11"/>
        <v>8.657</v>
      </c>
      <c r="G156" s="206">
        <v>12</v>
      </c>
      <c r="H156" s="220">
        <v>20.78</v>
      </c>
      <c r="I156" s="206">
        <f t="shared" si="8"/>
        <v>4.9000000000000004</v>
      </c>
      <c r="J156" s="206">
        <f t="shared" si="9"/>
        <v>25.68</v>
      </c>
      <c r="K156" s="244"/>
      <c r="M156" s="304"/>
      <c r="N156" s="304"/>
    </row>
    <row r="157" spans="1:14" ht="26.4">
      <c r="A157" s="219">
        <f t="shared" si="10"/>
        <v>150</v>
      </c>
      <c r="B157" s="209" t="s">
        <v>113</v>
      </c>
      <c r="C157" s="209" t="s">
        <v>76</v>
      </c>
      <c r="D157" s="221">
        <v>1425</v>
      </c>
      <c r="E157" s="229" t="s">
        <v>154</v>
      </c>
      <c r="F157" s="222">
        <f t="shared" si="11"/>
        <v>8.5370000000000008</v>
      </c>
      <c r="G157" s="206">
        <v>24</v>
      </c>
      <c r="H157" s="220">
        <v>40.98</v>
      </c>
      <c r="I157" s="206">
        <f t="shared" si="8"/>
        <v>9.67</v>
      </c>
      <c r="J157" s="206">
        <f t="shared" si="9"/>
        <v>50.65</v>
      </c>
      <c r="K157" s="244"/>
      <c r="M157" s="304"/>
      <c r="N157" s="304"/>
    </row>
    <row r="158" spans="1:14" ht="26.4">
      <c r="A158" s="219">
        <f t="shared" si="10"/>
        <v>151</v>
      </c>
      <c r="B158" s="209" t="s">
        <v>78</v>
      </c>
      <c r="C158" s="209" t="s">
        <v>74</v>
      </c>
      <c r="D158" s="221">
        <v>1640</v>
      </c>
      <c r="E158" s="229" t="s">
        <v>154</v>
      </c>
      <c r="F158" s="222">
        <f t="shared" si="11"/>
        <v>9.8249999999999993</v>
      </c>
      <c r="G158" s="206">
        <v>26</v>
      </c>
      <c r="H158" s="220">
        <v>51.09</v>
      </c>
      <c r="I158" s="206">
        <f t="shared" si="8"/>
        <v>12.05</v>
      </c>
      <c r="J158" s="206">
        <f t="shared" si="9"/>
        <v>63.14</v>
      </c>
      <c r="K158" s="244"/>
      <c r="M158" s="304"/>
      <c r="N158" s="304"/>
    </row>
    <row r="159" spans="1:14" ht="26.4">
      <c r="A159" s="219">
        <f t="shared" si="10"/>
        <v>152</v>
      </c>
      <c r="B159" s="209" t="s">
        <v>107</v>
      </c>
      <c r="C159" s="209" t="s">
        <v>76</v>
      </c>
      <c r="D159" s="221">
        <v>1445</v>
      </c>
      <c r="E159" s="229" t="s">
        <v>154</v>
      </c>
      <c r="F159" s="222">
        <f t="shared" si="11"/>
        <v>8.657</v>
      </c>
      <c r="G159" s="206">
        <v>24</v>
      </c>
      <c r="H159" s="220">
        <v>41.55</v>
      </c>
      <c r="I159" s="206">
        <f t="shared" si="8"/>
        <v>9.8000000000000007</v>
      </c>
      <c r="J159" s="206">
        <f t="shared" si="9"/>
        <v>51.349999999999994</v>
      </c>
      <c r="K159" s="244"/>
      <c r="M159" s="304"/>
      <c r="N159" s="304"/>
    </row>
    <row r="160" spans="1:14" ht="15" customHeight="1">
      <c r="A160" s="219">
        <f t="shared" si="10"/>
        <v>153</v>
      </c>
      <c r="B160" s="209" t="s">
        <v>93</v>
      </c>
      <c r="C160" s="209" t="s">
        <v>76</v>
      </c>
      <c r="D160" s="221">
        <v>1345</v>
      </c>
      <c r="E160" s="229" t="s">
        <v>154</v>
      </c>
      <c r="F160" s="222">
        <f t="shared" si="11"/>
        <v>8.0579999999999998</v>
      </c>
      <c r="G160" s="206">
        <v>48</v>
      </c>
      <c r="H160" s="220">
        <v>77.36</v>
      </c>
      <c r="I160" s="206">
        <f t="shared" si="8"/>
        <v>18.25</v>
      </c>
      <c r="J160" s="206">
        <f t="shared" si="9"/>
        <v>95.61</v>
      </c>
      <c r="K160" s="244"/>
      <c r="M160" s="304"/>
      <c r="N160" s="304"/>
    </row>
    <row r="161" spans="1:14" ht="30" customHeight="1">
      <c r="A161" s="219">
        <f t="shared" si="10"/>
        <v>154</v>
      </c>
      <c r="B161" s="209" t="s">
        <v>100</v>
      </c>
      <c r="C161" s="209" t="s">
        <v>85</v>
      </c>
      <c r="D161" s="221">
        <v>1651</v>
      </c>
      <c r="E161" s="229" t="s">
        <v>154</v>
      </c>
      <c r="F161" s="222">
        <f t="shared" si="11"/>
        <v>9.891</v>
      </c>
      <c r="G161" s="206">
        <v>12</v>
      </c>
      <c r="H161" s="220">
        <v>23.74</v>
      </c>
      <c r="I161" s="206">
        <f t="shared" si="8"/>
        <v>5.6</v>
      </c>
      <c r="J161" s="206">
        <f t="shared" si="9"/>
        <v>29.339999999999996</v>
      </c>
      <c r="K161" s="244"/>
      <c r="M161" s="304"/>
      <c r="N161" s="304"/>
    </row>
    <row r="162" spans="1:14" ht="31.5" customHeight="1">
      <c r="A162" s="219">
        <f t="shared" si="10"/>
        <v>155</v>
      </c>
      <c r="B162" s="209" t="s">
        <v>88</v>
      </c>
      <c r="C162" s="209" t="s">
        <v>76</v>
      </c>
      <c r="D162" s="221">
        <v>1581</v>
      </c>
      <c r="E162" s="229" t="s">
        <v>154</v>
      </c>
      <c r="F162" s="222">
        <f t="shared" si="11"/>
        <v>9.4719999999999995</v>
      </c>
      <c r="G162" s="206">
        <v>12</v>
      </c>
      <c r="H162" s="220">
        <v>22.73</v>
      </c>
      <c r="I162" s="206">
        <f t="shared" si="8"/>
        <v>5.36</v>
      </c>
      <c r="J162" s="206">
        <f t="shared" si="9"/>
        <v>28.09</v>
      </c>
      <c r="K162" s="244"/>
      <c r="M162" s="304"/>
      <c r="N162" s="304"/>
    </row>
    <row r="163" spans="1:14" ht="26.4">
      <c r="A163" s="219">
        <f t="shared" si="10"/>
        <v>156</v>
      </c>
      <c r="B163" s="209" t="s">
        <v>140</v>
      </c>
      <c r="C163" s="209" t="s">
        <v>76</v>
      </c>
      <c r="D163" s="221">
        <v>1445</v>
      </c>
      <c r="E163" s="229" t="s">
        <v>154</v>
      </c>
      <c r="F163" s="222">
        <f t="shared" si="11"/>
        <v>8.657</v>
      </c>
      <c r="G163" s="206">
        <v>24</v>
      </c>
      <c r="H163" s="220">
        <v>41.55</v>
      </c>
      <c r="I163" s="206">
        <f t="shared" si="8"/>
        <v>9.8000000000000007</v>
      </c>
      <c r="J163" s="206">
        <f t="shared" si="9"/>
        <v>51.349999999999994</v>
      </c>
      <c r="K163" s="244"/>
      <c r="M163" s="304"/>
      <c r="N163" s="304"/>
    </row>
    <row r="164" spans="1:14" ht="30" customHeight="1">
      <c r="A164" s="219">
        <f t="shared" si="10"/>
        <v>157</v>
      </c>
      <c r="B164" s="209" t="s">
        <v>99</v>
      </c>
      <c r="C164" s="209" t="s">
        <v>74</v>
      </c>
      <c r="D164" s="221">
        <v>1640</v>
      </c>
      <c r="E164" s="229" t="s">
        <v>154</v>
      </c>
      <c r="F164" s="222">
        <f t="shared" si="11"/>
        <v>9.8249999999999993</v>
      </c>
      <c r="G164" s="206">
        <v>24</v>
      </c>
      <c r="H164" s="220">
        <v>47.16</v>
      </c>
      <c r="I164" s="206">
        <f t="shared" si="8"/>
        <v>11.13</v>
      </c>
      <c r="J164" s="206">
        <f t="shared" si="9"/>
        <v>58.29</v>
      </c>
      <c r="K164" s="244"/>
      <c r="M164" s="304"/>
      <c r="N164" s="304"/>
    </row>
    <row r="165" spans="1:14" ht="22.5" customHeight="1">
      <c r="A165" s="219">
        <f t="shared" si="10"/>
        <v>158</v>
      </c>
      <c r="B165" s="209" t="s">
        <v>80</v>
      </c>
      <c r="C165" s="209" t="s">
        <v>85</v>
      </c>
      <c r="D165" s="221">
        <v>1671</v>
      </c>
      <c r="E165" s="229" t="s">
        <v>154</v>
      </c>
      <c r="F165" s="222">
        <f t="shared" si="11"/>
        <v>10.010999999999999</v>
      </c>
      <c r="G165" s="206">
        <v>24</v>
      </c>
      <c r="H165" s="220">
        <v>48.05</v>
      </c>
      <c r="I165" s="206">
        <f t="shared" si="8"/>
        <v>11.33</v>
      </c>
      <c r="J165" s="206">
        <f t="shared" si="9"/>
        <v>59.379999999999995</v>
      </c>
      <c r="K165" s="244"/>
      <c r="M165" s="304"/>
      <c r="N165" s="304"/>
    </row>
    <row r="166" spans="1:14" ht="31.5" customHeight="1">
      <c r="A166" s="219">
        <f t="shared" si="10"/>
        <v>159</v>
      </c>
      <c r="B166" s="209" t="s">
        <v>87</v>
      </c>
      <c r="C166" s="209" t="s">
        <v>74</v>
      </c>
      <c r="D166" s="221">
        <v>1591</v>
      </c>
      <c r="E166" s="229" t="s">
        <v>154</v>
      </c>
      <c r="F166" s="222">
        <f t="shared" si="11"/>
        <v>9.532</v>
      </c>
      <c r="G166" s="206">
        <v>27</v>
      </c>
      <c r="H166" s="220">
        <v>51.47</v>
      </c>
      <c r="I166" s="206">
        <f t="shared" si="8"/>
        <v>12.14</v>
      </c>
      <c r="J166" s="206">
        <f t="shared" si="9"/>
        <v>63.61</v>
      </c>
      <c r="K166" s="244"/>
      <c r="M166" s="304"/>
      <c r="N166" s="304"/>
    </row>
    <row r="167" spans="1:14" ht="25.5" customHeight="1">
      <c r="A167" s="219">
        <f t="shared" si="10"/>
        <v>160</v>
      </c>
      <c r="B167" s="209" t="s">
        <v>97</v>
      </c>
      <c r="C167" s="209" t="s">
        <v>74</v>
      </c>
      <c r="D167" s="221">
        <v>1523</v>
      </c>
      <c r="E167" s="229" t="s">
        <v>154</v>
      </c>
      <c r="F167" s="222">
        <f t="shared" si="11"/>
        <v>9.1240000000000006</v>
      </c>
      <c r="G167" s="206">
        <v>24</v>
      </c>
      <c r="H167" s="220">
        <v>43.8</v>
      </c>
      <c r="I167" s="206">
        <f t="shared" si="8"/>
        <v>10.33</v>
      </c>
      <c r="J167" s="206">
        <f t="shared" si="9"/>
        <v>54.129999999999995</v>
      </c>
      <c r="K167" s="244"/>
      <c r="M167" s="304"/>
      <c r="N167" s="304"/>
    </row>
    <row r="168" spans="1:14" ht="25.5" customHeight="1">
      <c r="A168" s="219">
        <f t="shared" si="10"/>
        <v>161</v>
      </c>
      <c r="B168" s="209" t="s">
        <v>88</v>
      </c>
      <c r="C168" s="209" t="s">
        <v>74</v>
      </c>
      <c r="D168" s="221">
        <v>1640</v>
      </c>
      <c r="E168" s="229" t="s">
        <v>154</v>
      </c>
      <c r="F168" s="222">
        <f t="shared" si="11"/>
        <v>9.8249999999999993</v>
      </c>
      <c r="G168" s="206">
        <v>12</v>
      </c>
      <c r="H168" s="220">
        <v>23.58</v>
      </c>
      <c r="I168" s="206">
        <f t="shared" si="8"/>
        <v>5.56</v>
      </c>
      <c r="J168" s="206">
        <f t="shared" si="9"/>
        <v>29.139999999999997</v>
      </c>
      <c r="K168" s="244"/>
      <c r="M168" s="304"/>
      <c r="N168" s="304"/>
    </row>
    <row r="169" spans="1:14" ht="26.4">
      <c r="A169" s="219">
        <f t="shared" si="10"/>
        <v>162</v>
      </c>
      <c r="B169" s="209" t="s">
        <v>88</v>
      </c>
      <c r="C169" s="209" t="s">
        <v>76</v>
      </c>
      <c r="D169" s="221">
        <v>1581</v>
      </c>
      <c r="E169" s="229" t="s">
        <v>154</v>
      </c>
      <c r="F169" s="222">
        <f t="shared" si="11"/>
        <v>9.4719999999999995</v>
      </c>
      <c r="G169" s="206">
        <v>12</v>
      </c>
      <c r="H169" s="220">
        <v>22.73</v>
      </c>
      <c r="I169" s="206">
        <f t="shared" si="8"/>
        <v>5.36</v>
      </c>
      <c r="J169" s="206">
        <f t="shared" si="9"/>
        <v>28.09</v>
      </c>
      <c r="K169" s="244"/>
      <c r="M169" s="304"/>
      <c r="N169" s="304"/>
    </row>
    <row r="170" spans="1:14" ht="27" customHeight="1">
      <c r="A170" s="219">
        <f t="shared" si="10"/>
        <v>163</v>
      </c>
      <c r="B170" s="209" t="s">
        <v>84</v>
      </c>
      <c r="C170" s="209" t="s">
        <v>76</v>
      </c>
      <c r="D170" s="221">
        <v>1425</v>
      </c>
      <c r="E170" s="229" t="s">
        <v>154</v>
      </c>
      <c r="F170" s="222">
        <f t="shared" si="11"/>
        <v>8.5370000000000008</v>
      </c>
      <c r="G170" s="206">
        <v>24</v>
      </c>
      <c r="H170" s="220">
        <v>40.98</v>
      </c>
      <c r="I170" s="206">
        <f t="shared" si="8"/>
        <v>9.67</v>
      </c>
      <c r="J170" s="206">
        <f t="shared" si="9"/>
        <v>50.65</v>
      </c>
      <c r="K170" s="244"/>
      <c r="M170" s="304"/>
      <c r="N170" s="304"/>
    </row>
    <row r="171" spans="1:14" ht="29.25" customHeight="1">
      <c r="A171" s="219">
        <f t="shared" si="10"/>
        <v>164</v>
      </c>
      <c r="B171" s="209" t="s">
        <v>73</v>
      </c>
      <c r="C171" s="209" t="s">
        <v>76</v>
      </c>
      <c r="D171" s="221">
        <v>1425</v>
      </c>
      <c r="E171" s="229" t="s">
        <v>155</v>
      </c>
      <c r="F171" s="222">
        <f t="shared" si="11"/>
        <v>8.5370000000000008</v>
      </c>
      <c r="G171" s="206">
        <v>1</v>
      </c>
      <c r="H171" s="220">
        <v>4.2699999999999996</v>
      </c>
      <c r="I171" s="206">
        <f t="shared" si="8"/>
        <v>1.01</v>
      </c>
      <c r="J171" s="206">
        <f t="shared" si="9"/>
        <v>5.2799999999999994</v>
      </c>
      <c r="K171" s="244"/>
      <c r="M171" s="304"/>
      <c r="N171" s="304"/>
    </row>
    <row r="172" spans="1:14" ht="26.4">
      <c r="A172" s="219">
        <f t="shared" si="10"/>
        <v>165</v>
      </c>
      <c r="B172" s="209" t="s">
        <v>73</v>
      </c>
      <c r="C172" s="209" t="s">
        <v>76</v>
      </c>
      <c r="D172" s="221">
        <v>1425</v>
      </c>
      <c r="E172" s="229" t="s">
        <v>154</v>
      </c>
      <c r="F172" s="222">
        <f t="shared" si="11"/>
        <v>8.5370000000000008</v>
      </c>
      <c r="G172" s="206">
        <v>11</v>
      </c>
      <c r="H172" s="220">
        <v>18.78</v>
      </c>
      <c r="I172" s="206">
        <f t="shared" si="8"/>
        <v>4.43</v>
      </c>
      <c r="J172" s="206">
        <f t="shared" si="9"/>
        <v>23.21</v>
      </c>
      <c r="K172" s="244"/>
      <c r="M172" s="304"/>
      <c r="N172" s="304"/>
    </row>
    <row r="173" spans="1:14" ht="28.5" customHeight="1">
      <c r="A173" s="219">
        <f t="shared" si="10"/>
        <v>166</v>
      </c>
      <c r="B173" s="209" t="s">
        <v>129</v>
      </c>
      <c r="C173" s="209" t="s">
        <v>85</v>
      </c>
      <c r="D173" s="221">
        <v>1895</v>
      </c>
      <c r="E173" s="229" t="s">
        <v>154</v>
      </c>
      <c r="F173" s="222">
        <f t="shared" si="11"/>
        <v>11.353</v>
      </c>
      <c r="G173" s="206">
        <v>36</v>
      </c>
      <c r="H173" s="220">
        <v>81.739999999999995</v>
      </c>
      <c r="I173" s="206">
        <f t="shared" si="8"/>
        <v>19.28</v>
      </c>
      <c r="J173" s="206">
        <f t="shared" si="9"/>
        <v>101.02</v>
      </c>
      <c r="K173" s="244"/>
      <c r="M173" s="304"/>
      <c r="N173" s="304"/>
    </row>
    <row r="174" spans="1:14" ht="31.5" customHeight="1">
      <c r="A174" s="219">
        <f t="shared" si="10"/>
        <v>167</v>
      </c>
      <c r="B174" s="209" t="s">
        <v>141</v>
      </c>
      <c r="C174" s="209" t="s">
        <v>77</v>
      </c>
      <c r="D174" s="221">
        <v>1450</v>
      </c>
      <c r="E174" s="229" t="s">
        <v>154</v>
      </c>
      <c r="F174" s="222">
        <f t="shared" si="11"/>
        <v>8.6869999999999994</v>
      </c>
      <c r="G174" s="206">
        <v>142</v>
      </c>
      <c r="H174" s="220">
        <v>246.71</v>
      </c>
      <c r="I174" s="206">
        <f t="shared" si="8"/>
        <v>58.2</v>
      </c>
      <c r="J174" s="206">
        <f t="shared" si="9"/>
        <v>304.91000000000003</v>
      </c>
      <c r="K174" s="244"/>
      <c r="M174" s="304"/>
      <c r="N174" s="304"/>
    </row>
    <row r="175" spans="1:14" ht="26.4">
      <c r="A175" s="219">
        <f t="shared" si="10"/>
        <v>168</v>
      </c>
      <c r="B175" s="209" t="s">
        <v>141</v>
      </c>
      <c r="C175" s="209" t="s">
        <v>77</v>
      </c>
      <c r="D175" s="221">
        <v>1450</v>
      </c>
      <c r="E175" s="229" t="s">
        <v>155</v>
      </c>
      <c r="F175" s="222">
        <f t="shared" si="11"/>
        <v>8.6869999999999994</v>
      </c>
      <c r="G175" s="206">
        <v>26</v>
      </c>
      <c r="H175" s="220">
        <v>112.93</v>
      </c>
      <c r="I175" s="206">
        <f t="shared" si="8"/>
        <v>26.64</v>
      </c>
      <c r="J175" s="206">
        <f t="shared" si="9"/>
        <v>139.57</v>
      </c>
      <c r="K175" s="244"/>
      <c r="M175" s="304"/>
      <c r="N175" s="304"/>
    </row>
    <row r="176" spans="1:14" ht="26.4">
      <c r="A176" s="219">
        <f t="shared" si="10"/>
        <v>169</v>
      </c>
      <c r="B176" s="209" t="s">
        <v>130</v>
      </c>
      <c r="C176" s="209" t="s">
        <v>131</v>
      </c>
      <c r="D176" s="221">
        <v>2318</v>
      </c>
      <c r="E176" s="229" t="s">
        <v>154</v>
      </c>
      <c r="F176" s="222">
        <f t="shared" si="11"/>
        <v>13.887</v>
      </c>
      <c r="G176" s="206">
        <v>24</v>
      </c>
      <c r="H176" s="220">
        <v>66.66</v>
      </c>
      <c r="I176" s="206">
        <f t="shared" si="8"/>
        <v>15.73</v>
      </c>
      <c r="J176" s="206">
        <f t="shared" si="9"/>
        <v>82.39</v>
      </c>
      <c r="K176" s="244"/>
      <c r="M176" s="304"/>
      <c r="N176" s="304"/>
    </row>
    <row r="177" spans="1:14" ht="30" customHeight="1">
      <c r="A177" s="219">
        <f t="shared" si="10"/>
        <v>170</v>
      </c>
      <c r="B177" s="209" t="s">
        <v>141</v>
      </c>
      <c r="C177" s="209" t="s">
        <v>77</v>
      </c>
      <c r="D177" s="221">
        <v>1430</v>
      </c>
      <c r="E177" s="229" t="s">
        <v>154</v>
      </c>
      <c r="F177" s="222">
        <f t="shared" si="11"/>
        <v>8.5670000000000002</v>
      </c>
      <c r="G177" s="206">
        <v>144.5</v>
      </c>
      <c r="H177" s="220">
        <v>247.59</v>
      </c>
      <c r="I177" s="206">
        <f t="shared" si="8"/>
        <v>58.41</v>
      </c>
      <c r="J177" s="206">
        <f t="shared" si="9"/>
        <v>306</v>
      </c>
      <c r="K177" s="244"/>
      <c r="M177" s="304"/>
      <c r="N177" s="304"/>
    </row>
    <row r="178" spans="1:14" ht="26.4">
      <c r="A178" s="219">
        <f t="shared" si="10"/>
        <v>171</v>
      </c>
      <c r="B178" s="209" t="s">
        <v>141</v>
      </c>
      <c r="C178" s="209" t="s">
        <v>77</v>
      </c>
      <c r="D178" s="221">
        <v>1430</v>
      </c>
      <c r="E178" s="229" t="s">
        <v>155</v>
      </c>
      <c r="F178" s="222">
        <f t="shared" si="11"/>
        <v>8.5670000000000002</v>
      </c>
      <c r="G178" s="206">
        <v>23.5</v>
      </c>
      <c r="H178" s="220">
        <v>100.66</v>
      </c>
      <c r="I178" s="206">
        <f t="shared" si="8"/>
        <v>23.75</v>
      </c>
      <c r="J178" s="206">
        <f t="shared" si="9"/>
        <v>124.41</v>
      </c>
      <c r="K178" s="244"/>
      <c r="M178" s="304"/>
      <c r="N178" s="304"/>
    </row>
    <row r="179" spans="1:14" ht="18.75" customHeight="1">
      <c r="A179" s="219">
        <f t="shared" si="10"/>
        <v>172</v>
      </c>
      <c r="B179" s="209" t="s">
        <v>102</v>
      </c>
      <c r="C179" s="209" t="s">
        <v>74</v>
      </c>
      <c r="D179" s="221">
        <v>1503</v>
      </c>
      <c r="E179" s="229" t="s">
        <v>154</v>
      </c>
      <c r="F179" s="222">
        <f t="shared" si="11"/>
        <v>9.0039999999999996</v>
      </c>
      <c r="G179" s="206">
        <v>40</v>
      </c>
      <c r="H179" s="220">
        <v>72.03</v>
      </c>
      <c r="I179" s="206">
        <f t="shared" si="8"/>
        <v>16.989999999999998</v>
      </c>
      <c r="J179" s="206">
        <f t="shared" si="9"/>
        <v>89.02</v>
      </c>
      <c r="K179" s="244"/>
      <c r="M179" s="304"/>
      <c r="N179" s="304"/>
    </row>
    <row r="180" spans="1:14" ht="26.25" customHeight="1">
      <c r="A180" s="219">
        <f t="shared" si="10"/>
        <v>173</v>
      </c>
      <c r="B180" s="209" t="s">
        <v>107</v>
      </c>
      <c r="C180" s="209" t="s">
        <v>74</v>
      </c>
      <c r="D180" s="221">
        <v>1495</v>
      </c>
      <c r="E180" s="229" t="s">
        <v>154</v>
      </c>
      <c r="F180" s="222">
        <f t="shared" si="11"/>
        <v>8.9559999999999995</v>
      </c>
      <c r="G180" s="206">
        <v>12</v>
      </c>
      <c r="H180" s="220">
        <v>21.49</v>
      </c>
      <c r="I180" s="206">
        <f t="shared" si="8"/>
        <v>5.07</v>
      </c>
      <c r="J180" s="206">
        <f t="shared" si="9"/>
        <v>26.56</v>
      </c>
      <c r="K180" s="244"/>
      <c r="M180" s="304"/>
      <c r="N180" s="304"/>
    </row>
    <row r="181" spans="1:14" ht="28.5" customHeight="1">
      <c r="A181" s="219">
        <f t="shared" si="10"/>
        <v>174</v>
      </c>
      <c r="B181" s="209" t="s">
        <v>139</v>
      </c>
      <c r="C181" s="209" t="s">
        <v>74</v>
      </c>
      <c r="D181" s="221">
        <v>1652</v>
      </c>
      <c r="E181" s="229" t="s">
        <v>154</v>
      </c>
      <c r="F181" s="222">
        <f t="shared" si="11"/>
        <v>9.8970000000000002</v>
      </c>
      <c r="G181" s="206">
        <v>12</v>
      </c>
      <c r="H181" s="220">
        <v>23.75</v>
      </c>
      <c r="I181" s="206">
        <f t="shared" si="8"/>
        <v>5.6</v>
      </c>
      <c r="J181" s="206">
        <f t="shared" si="9"/>
        <v>29.35</v>
      </c>
      <c r="K181" s="244"/>
      <c r="M181" s="304"/>
      <c r="N181" s="304"/>
    </row>
    <row r="182" spans="1:14" ht="27.75" customHeight="1">
      <c r="A182" s="219">
        <f t="shared" si="10"/>
        <v>175</v>
      </c>
      <c r="B182" s="209" t="s">
        <v>93</v>
      </c>
      <c r="C182" s="209" t="s">
        <v>152</v>
      </c>
      <c r="D182" s="221">
        <v>1676</v>
      </c>
      <c r="E182" s="229" t="s">
        <v>154</v>
      </c>
      <c r="F182" s="222">
        <f t="shared" si="11"/>
        <v>10.041</v>
      </c>
      <c r="G182" s="206">
        <v>24</v>
      </c>
      <c r="H182" s="220">
        <v>48.2</v>
      </c>
      <c r="I182" s="206">
        <f t="shared" si="8"/>
        <v>11.37</v>
      </c>
      <c r="J182" s="206">
        <f t="shared" si="9"/>
        <v>59.57</v>
      </c>
      <c r="K182" s="244"/>
      <c r="M182" s="304"/>
      <c r="N182" s="304"/>
    </row>
    <row r="183" spans="1:14" ht="33" customHeight="1">
      <c r="A183" s="219">
        <f t="shared" si="10"/>
        <v>176</v>
      </c>
      <c r="B183" s="209" t="s">
        <v>90</v>
      </c>
      <c r="C183" s="209" t="s">
        <v>85</v>
      </c>
      <c r="D183" s="221">
        <v>1640</v>
      </c>
      <c r="E183" s="229" t="s">
        <v>154</v>
      </c>
      <c r="F183" s="222">
        <f t="shared" si="11"/>
        <v>9.8249999999999993</v>
      </c>
      <c r="G183" s="206">
        <v>12</v>
      </c>
      <c r="H183" s="220">
        <v>23.58</v>
      </c>
      <c r="I183" s="206">
        <f t="shared" si="8"/>
        <v>5.56</v>
      </c>
      <c r="J183" s="206">
        <f t="shared" si="9"/>
        <v>29.139999999999997</v>
      </c>
      <c r="K183" s="244"/>
      <c r="M183" s="304"/>
      <c r="N183" s="304"/>
    </row>
    <row r="184" spans="1:14" ht="30.75" customHeight="1">
      <c r="A184" s="219">
        <f t="shared" si="10"/>
        <v>177</v>
      </c>
      <c r="B184" s="209" t="s">
        <v>141</v>
      </c>
      <c r="C184" s="209" t="s">
        <v>120</v>
      </c>
      <c r="D184" s="221">
        <v>2146</v>
      </c>
      <c r="E184" s="229" t="s">
        <v>154</v>
      </c>
      <c r="F184" s="222">
        <f t="shared" si="11"/>
        <v>12.856</v>
      </c>
      <c r="G184" s="206">
        <v>17</v>
      </c>
      <c r="H184" s="220">
        <v>43.71</v>
      </c>
      <c r="I184" s="206">
        <f t="shared" si="8"/>
        <v>10.31</v>
      </c>
      <c r="J184" s="206">
        <f t="shared" si="9"/>
        <v>54.02</v>
      </c>
      <c r="K184" s="244"/>
      <c r="M184" s="304"/>
      <c r="N184" s="304"/>
    </row>
    <row r="185" spans="1:14" ht="26.4">
      <c r="A185" s="219">
        <f t="shared" si="10"/>
        <v>178</v>
      </c>
      <c r="B185" s="209" t="s">
        <v>141</v>
      </c>
      <c r="C185" s="209" t="s">
        <v>120</v>
      </c>
      <c r="D185" s="221">
        <v>2146</v>
      </c>
      <c r="E185" s="229" t="s">
        <v>155</v>
      </c>
      <c r="F185" s="222">
        <f t="shared" si="11"/>
        <v>12.856</v>
      </c>
      <c r="G185" s="206">
        <v>7</v>
      </c>
      <c r="H185" s="220">
        <v>45</v>
      </c>
      <c r="I185" s="206">
        <f t="shared" si="8"/>
        <v>10.62</v>
      </c>
      <c r="J185" s="206">
        <f t="shared" si="9"/>
        <v>55.62</v>
      </c>
      <c r="K185" s="244"/>
      <c r="M185" s="304"/>
      <c r="N185" s="304"/>
    </row>
    <row r="186" spans="1:14" ht="26.4">
      <c r="A186" s="219">
        <f t="shared" si="10"/>
        <v>179</v>
      </c>
      <c r="B186" s="209" t="s">
        <v>88</v>
      </c>
      <c r="C186" s="209" t="s">
        <v>76</v>
      </c>
      <c r="D186" s="221">
        <v>1533</v>
      </c>
      <c r="E186" s="229" t="s">
        <v>154</v>
      </c>
      <c r="F186" s="222">
        <f t="shared" si="11"/>
        <v>9.1839999999999993</v>
      </c>
      <c r="G186" s="206">
        <v>12</v>
      </c>
      <c r="H186" s="220">
        <v>22.04</v>
      </c>
      <c r="I186" s="206">
        <f t="shared" si="8"/>
        <v>5.2</v>
      </c>
      <c r="J186" s="206">
        <f t="shared" si="9"/>
        <v>27.24</v>
      </c>
      <c r="K186" s="244"/>
      <c r="M186" s="304"/>
      <c r="N186" s="304"/>
    </row>
    <row r="187" spans="1:14" ht="29.25" customHeight="1">
      <c r="A187" s="219">
        <f t="shared" si="10"/>
        <v>180</v>
      </c>
      <c r="B187" s="209" t="s">
        <v>84</v>
      </c>
      <c r="C187" s="209" t="s">
        <v>76</v>
      </c>
      <c r="D187" s="221">
        <v>1445</v>
      </c>
      <c r="E187" s="229" t="s">
        <v>154</v>
      </c>
      <c r="F187" s="222">
        <f t="shared" si="11"/>
        <v>8.657</v>
      </c>
      <c r="G187" s="206">
        <v>12</v>
      </c>
      <c r="H187" s="220">
        <v>20.78</v>
      </c>
      <c r="I187" s="206">
        <f t="shared" si="8"/>
        <v>4.9000000000000004</v>
      </c>
      <c r="J187" s="206">
        <f t="shared" si="9"/>
        <v>25.68</v>
      </c>
      <c r="K187" s="244"/>
      <c r="M187" s="304"/>
      <c r="N187" s="304"/>
    </row>
    <row r="188" spans="1:14" ht="27.75" customHeight="1">
      <c r="A188" s="219">
        <f t="shared" si="10"/>
        <v>181</v>
      </c>
      <c r="B188" s="209" t="s">
        <v>84</v>
      </c>
      <c r="C188" s="209" t="s">
        <v>76</v>
      </c>
      <c r="D188" s="221">
        <v>1445</v>
      </c>
      <c r="E188" s="229" t="s">
        <v>154</v>
      </c>
      <c r="F188" s="222">
        <f t="shared" si="11"/>
        <v>8.657</v>
      </c>
      <c r="G188" s="206">
        <v>36</v>
      </c>
      <c r="H188" s="220">
        <v>62.33</v>
      </c>
      <c r="I188" s="206">
        <f t="shared" si="8"/>
        <v>14.7</v>
      </c>
      <c r="J188" s="206">
        <f t="shared" si="9"/>
        <v>77.03</v>
      </c>
      <c r="K188" s="244"/>
      <c r="M188" s="304"/>
      <c r="N188" s="304"/>
    </row>
    <row r="189" spans="1:14" s="169" customFormat="1" ht="26.4">
      <c r="A189" s="219">
        <f t="shared" si="10"/>
        <v>182</v>
      </c>
      <c r="B189" s="223" t="s">
        <v>95</v>
      </c>
      <c r="C189" s="223" t="s">
        <v>74</v>
      </c>
      <c r="D189" s="224">
        <v>1475</v>
      </c>
      <c r="E189" s="230" t="s">
        <v>154</v>
      </c>
      <c r="F189" s="222">
        <f t="shared" si="11"/>
        <v>8.8369999999999997</v>
      </c>
      <c r="G189" s="206">
        <v>24</v>
      </c>
      <c r="H189" s="225">
        <v>42.42</v>
      </c>
      <c r="I189" s="206">
        <f t="shared" si="8"/>
        <v>10.01</v>
      </c>
      <c r="J189" s="206">
        <f t="shared" si="9"/>
        <v>52.43</v>
      </c>
      <c r="K189" s="244"/>
      <c r="M189" s="304"/>
      <c r="N189" s="304"/>
    </row>
    <row r="190" spans="1:14" ht="30" customHeight="1">
      <c r="A190" s="219">
        <f t="shared" si="10"/>
        <v>183</v>
      </c>
      <c r="B190" s="209" t="s">
        <v>122</v>
      </c>
      <c r="C190" s="209" t="s">
        <v>85</v>
      </c>
      <c r="D190" s="221">
        <v>1826</v>
      </c>
      <c r="E190" s="229" t="s">
        <v>154</v>
      </c>
      <c r="F190" s="222">
        <f t="shared" si="11"/>
        <v>10.939</v>
      </c>
      <c r="G190" s="206">
        <v>24</v>
      </c>
      <c r="H190" s="220">
        <v>52.51</v>
      </c>
      <c r="I190" s="206">
        <f t="shared" si="8"/>
        <v>12.39</v>
      </c>
      <c r="J190" s="206">
        <f t="shared" si="9"/>
        <v>64.900000000000006</v>
      </c>
      <c r="K190" s="244"/>
      <c r="M190" s="304"/>
      <c r="N190" s="304"/>
    </row>
    <row r="191" spans="1:14" ht="26.4">
      <c r="A191" s="219">
        <f t="shared" si="10"/>
        <v>184</v>
      </c>
      <c r="B191" s="209" t="s">
        <v>141</v>
      </c>
      <c r="C191" s="209" t="s">
        <v>77</v>
      </c>
      <c r="D191" s="221">
        <v>1470</v>
      </c>
      <c r="E191" s="229" t="s">
        <v>155</v>
      </c>
      <c r="F191" s="222">
        <f t="shared" si="11"/>
        <v>8.8070000000000004</v>
      </c>
      <c r="G191" s="206">
        <v>23.5</v>
      </c>
      <c r="H191" s="220">
        <v>103.48</v>
      </c>
      <c r="I191" s="206">
        <f t="shared" si="8"/>
        <v>24.41</v>
      </c>
      <c r="J191" s="206">
        <f t="shared" si="9"/>
        <v>127.89</v>
      </c>
      <c r="K191" s="244"/>
      <c r="M191" s="304"/>
      <c r="N191" s="304"/>
    </row>
    <row r="192" spans="1:14" ht="27.75" customHeight="1">
      <c r="A192" s="219">
        <f t="shared" si="10"/>
        <v>185</v>
      </c>
      <c r="B192" s="209" t="s">
        <v>141</v>
      </c>
      <c r="C192" s="209" t="s">
        <v>77</v>
      </c>
      <c r="D192" s="221">
        <v>1470</v>
      </c>
      <c r="E192" s="229" t="s">
        <v>154</v>
      </c>
      <c r="F192" s="222">
        <f t="shared" si="11"/>
        <v>8.8070000000000004</v>
      </c>
      <c r="G192" s="206">
        <v>144.5</v>
      </c>
      <c r="H192" s="220">
        <v>254.52</v>
      </c>
      <c r="I192" s="206">
        <f t="shared" si="8"/>
        <v>60.04</v>
      </c>
      <c r="J192" s="206">
        <f t="shared" si="9"/>
        <v>314.56</v>
      </c>
      <c r="K192" s="244"/>
      <c r="M192" s="304"/>
      <c r="N192" s="304"/>
    </row>
    <row r="193" spans="1:14" ht="26.25" customHeight="1">
      <c r="A193" s="219">
        <f t="shared" si="10"/>
        <v>186</v>
      </c>
      <c r="B193" s="209" t="s">
        <v>100</v>
      </c>
      <c r="C193" s="209" t="s">
        <v>76</v>
      </c>
      <c r="D193" s="221">
        <v>1445</v>
      </c>
      <c r="E193" s="229" t="s">
        <v>154</v>
      </c>
      <c r="F193" s="222">
        <f t="shared" si="11"/>
        <v>8.657</v>
      </c>
      <c r="G193" s="206">
        <v>12</v>
      </c>
      <c r="H193" s="220">
        <v>20.78</v>
      </c>
      <c r="I193" s="206">
        <f t="shared" si="8"/>
        <v>4.9000000000000004</v>
      </c>
      <c r="J193" s="206">
        <f t="shared" si="9"/>
        <v>25.68</v>
      </c>
      <c r="K193" s="244"/>
      <c r="M193" s="304"/>
      <c r="N193" s="304"/>
    </row>
    <row r="194" spans="1:14" ht="26.4">
      <c r="A194" s="219">
        <f t="shared" si="10"/>
        <v>187</v>
      </c>
      <c r="B194" s="209" t="s">
        <v>79</v>
      </c>
      <c r="C194" s="209" t="s">
        <v>76</v>
      </c>
      <c r="D194" s="221">
        <v>1445</v>
      </c>
      <c r="E194" s="229" t="s">
        <v>154</v>
      </c>
      <c r="F194" s="222">
        <f t="shared" si="11"/>
        <v>8.657</v>
      </c>
      <c r="G194" s="206">
        <v>12</v>
      </c>
      <c r="H194" s="220">
        <v>20.78</v>
      </c>
      <c r="I194" s="206">
        <f t="shared" si="8"/>
        <v>4.9000000000000004</v>
      </c>
      <c r="J194" s="206">
        <f t="shared" si="9"/>
        <v>25.68</v>
      </c>
      <c r="K194" s="244"/>
      <c r="M194" s="304"/>
      <c r="N194" s="304"/>
    </row>
    <row r="195" spans="1:14" ht="27" customHeight="1">
      <c r="A195" s="219">
        <f t="shared" si="10"/>
        <v>188</v>
      </c>
      <c r="B195" s="209" t="s">
        <v>113</v>
      </c>
      <c r="C195" s="209" t="s">
        <v>76</v>
      </c>
      <c r="D195" s="221">
        <v>1445</v>
      </c>
      <c r="E195" s="229" t="s">
        <v>154</v>
      </c>
      <c r="F195" s="222">
        <f t="shared" si="11"/>
        <v>8.657</v>
      </c>
      <c r="G195" s="206">
        <v>24</v>
      </c>
      <c r="H195" s="220">
        <v>41.55</v>
      </c>
      <c r="I195" s="206">
        <f t="shared" si="8"/>
        <v>9.8000000000000007</v>
      </c>
      <c r="J195" s="206">
        <f t="shared" si="9"/>
        <v>51.349999999999994</v>
      </c>
      <c r="K195" s="244"/>
      <c r="M195" s="304"/>
      <c r="N195" s="304"/>
    </row>
    <row r="196" spans="1:14" ht="27" customHeight="1">
      <c r="A196" s="219">
        <f t="shared" si="10"/>
        <v>189</v>
      </c>
      <c r="B196" s="209" t="s">
        <v>93</v>
      </c>
      <c r="C196" s="209" t="s">
        <v>85</v>
      </c>
      <c r="D196" s="221">
        <v>1505</v>
      </c>
      <c r="E196" s="229" t="s">
        <v>154</v>
      </c>
      <c r="F196" s="222">
        <f t="shared" si="11"/>
        <v>9.016</v>
      </c>
      <c r="G196" s="206">
        <v>48</v>
      </c>
      <c r="H196" s="220">
        <v>86.55</v>
      </c>
      <c r="I196" s="206">
        <f t="shared" si="8"/>
        <v>20.420000000000002</v>
      </c>
      <c r="J196" s="206">
        <f t="shared" si="9"/>
        <v>106.97</v>
      </c>
      <c r="K196" s="244"/>
      <c r="M196" s="304"/>
      <c r="N196" s="304"/>
    </row>
    <row r="197" spans="1:14" ht="27.75" customHeight="1">
      <c r="A197" s="219">
        <f t="shared" si="10"/>
        <v>190</v>
      </c>
      <c r="B197" s="209" t="s">
        <v>132</v>
      </c>
      <c r="C197" s="209" t="s">
        <v>76</v>
      </c>
      <c r="D197" s="221">
        <v>1493</v>
      </c>
      <c r="E197" s="229" t="s">
        <v>154</v>
      </c>
      <c r="F197" s="222">
        <f t="shared" si="11"/>
        <v>8.9440000000000008</v>
      </c>
      <c r="G197" s="206">
        <v>13</v>
      </c>
      <c r="H197" s="220">
        <v>23.25</v>
      </c>
      <c r="I197" s="206">
        <f t="shared" si="8"/>
        <v>5.48</v>
      </c>
      <c r="J197" s="206">
        <f t="shared" si="9"/>
        <v>28.73</v>
      </c>
      <c r="K197" s="244"/>
      <c r="M197" s="304"/>
      <c r="N197" s="304"/>
    </row>
    <row r="198" spans="1:14" ht="26.4">
      <c r="A198" s="219">
        <f t="shared" si="10"/>
        <v>191</v>
      </c>
      <c r="B198" s="209" t="s">
        <v>92</v>
      </c>
      <c r="C198" s="209" t="s">
        <v>74</v>
      </c>
      <c r="D198" s="221">
        <v>1640</v>
      </c>
      <c r="E198" s="229" t="s">
        <v>154</v>
      </c>
      <c r="F198" s="222">
        <f t="shared" si="11"/>
        <v>9.8249999999999993</v>
      </c>
      <c r="G198" s="206">
        <v>48</v>
      </c>
      <c r="H198" s="220">
        <v>94.32</v>
      </c>
      <c r="I198" s="206">
        <f t="shared" si="8"/>
        <v>22.25</v>
      </c>
      <c r="J198" s="206">
        <f t="shared" si="9"/>
        <v>116.57</v>
      </c>
      <c r="K198" s="244"/>
      <c r="M198" s="304"/>
      <c r="N198" s="304"/>
    </row>
    <row r="199" spans="1:14" ht="26.4">
      <c r="A199" s="219">
        <f t="shared" si="10"/>
        <v>192</v>
      </c>
      <c r="B199" s="209" t="s">
        <v>134</v>
      </c>
      <c r="C199" s="209" t="s">
        <v>74</v>
      </c>
      <c r="D199" s="221">
        <v>1523</v>
      </c>
      <c r="E199" s="229" t="s">
        <v>154</v>
      </c>
      <c r="F199" s="222">
        <f t="shared" si="11"/>
        <v>9.1240000000000006</v>
      </c>
      <c r="G199" s="206">
        <v>24</v>
      </c>
      <c r="H199" s="220">
        <v>43.8</v>
      </c>
      <c r="I199" s="206">
        <f t="shared" si="8"/>
        <v>10.33</v>
      </c>
      <c r="J199" s="206">
        <f t="shared" si="9"/>
        <v>54.129999999999995</v>
      </c>
      <c r="K199" s="244"/>
      <c r="M199" s="304"/>
      <c r="N199" s="304"/>
    </row>
    <row r="200" spans="1:14" ht="26.4">
      <c r="A200" s="219">
        <f t="shared" si="10"/>
        <v>193</v>
      </c>
      <c r="B200" s="209" t="s">
        <v>106</v>
      </c>
      <c r="C200" s="209" t="s">
        <v>74</v>
      </c>
      <c r="D200" s="221">
        <v>1571</v>
      </c>
      <c r="E200" s="229" t="s">
        <v>154</v>
      </c>
      <c r="F200" s="222">
        <f t="shared" si="11"/>
        <v>9.4120000000000008</v>
      </c>
      <c r="G200" s="206">
        <v>24</v>
      </c>
      <c r="H200" s="220">
        <v>45.18</v>
      </c>
      <c r="I200" s="206">
        <f t="shared" ref="I200:I263" si="12">ROUND(H200*23.59%,2)</f>
        <v>10.66</v>
      </c>
      <c r="J200" s="206">
        <f t="shared" ref="J200:J263" si="13">H200+I200</f>
        <v>55.84</v>
      </c>
      <c r="K200" s="244"/>
      <c r="M200" s="304"/>
      <c r="N200" s="304"/>
    </row>
    <row r="201" spans="1:14" ht="39.6">
      <c r="A201" s="219">
        <f t="shared" si="10"/>
        <v>194</v>
      </c>
      <c r="B201" s="209" t="s">
        <v>153</v>
      </c>
      <c r="C201" s="209" t="s">
        <v>133</v>
      </c>
      <c r="D201" s="221">
        <v>1482</v>
      </c>
      <c r="E201" s="229" t="s">
        <v>154</v>
      </c>
      <c r="F201" s="222">
        <f t="shared" si="11"/>
        <v>8.8789999999999996</v>
      </c>
      <c r="G201" s="206">
        <v>24</v>
      </c>
      <c r="H201" s="220">
        <v>42.62</v>
      </c>
      <c r="I201" s="206">
        <f t="shared" si="12"/>
        <v>10.050000000000001</v>
      </c>
      <c r="J201" s="206">
        <f t="shared" si="13"/>
        <v>52.67</v>
      </c>
      <c r="K201" s="244"/>
      <c r="M201" s="304"/>
      <c r="N201" s="304"/>
    </row>
    <row r="202" spans="1:14" ht="26.4">
      <c r="A202" s="219">
        <f t="shared" ref="A202:A265" si="14">A201+1</f>
        <v>195</v>
      </c>
      <c r="B202" s="209" t="s">
        <v>103</v>
      </c>
      <c r="C202" s="209" t="s">
        <v>76</v>
      </c>
      <c r="D202" s="221">
        <v>1445</v>
      </c>
      <c r="E202" s="229" t="s">
        <v>154</v>
      </c>
      <c r="F202" s="222">
        <f t="shared" ref="F202:F265" si="15">ROUND(D202/$F$4,3)</f>
        <v>8.657</v>
      </c>
      <c r="G202" s="206">
        <v>24</v>
      </c>
      <c r="H202" s="220">
        <v>41.55</v>
      </c>
      <c r="I202" s="206">
        <f t="shared" si="12"/>
        <v>9.8000000000000007</v>
      </c>
      <c r="J202" s="206">
        <f t="shared" si="13"/>
        <v>51.349999999999994</v>
      </c>
      <c r="K202" s="244"/>
      <c r="M202" s="304"/>
      <c r="N202" s="304"/>
    </row>
    <row r="203" spans="1:14" ht="26.4">
      <c r="A203" s="219">
        <f t="shared" si="14"/>
        <v>196</v>
      </c>
      <c r="B203" s="209" t="s">
        <v>91</v>
      </c>
      <c r="C203" s="209" t="s">
        <v>76</v>
      </c>
      <c r="D203" s="221">
        <v>1831</v>
      </c>
      <c r="E203" s="229" t="s">
        <v>154</v>
      </c>
      <c r="F203" s="222">
        <f t="shared" si="15"/>
        <v>10.968999999999999</v>
      </c>
      <c r="G203" s="206">
        <v>36</v>
      </c>
      <c r="H203" s="220">
        <v>78.98</v>
      </c>
      <c r="I203" s="206">
        <f t="shared" si="12"/>
        <v>18.63</v>
      </c>
      <c r="J203" s="206">
        <f t="shared" si="13"/>
        <v>97.61</v>
      </c>
      <c r="K203" s="244"/>
      <c r="M203" s="304"/>
      <c r="N203" s="304"/>
    </row>
    <row r="204" spans="1:14" ht="26.4">
      <c r="A204" s="219">
        <f t="shared" si="14"/>
        <v>197</v>
      </c>
      <c r="B204" s="209" t="s">
        <v>132</v>
      </c>
      <c r="C204" s="209" t="s">
        <v>74</v>
      </c>
      <c r="D204" s="221">
        <v>1640</v>
      </c>
      <c r="E204" s="229" t="s">
        <v>154</v>
      </c>
      <c r="F204" s="222">
        <f t="shared" si="15"/>
        <v>9.8249999999999993</v>
      </c>
      <c r="G204" s="206">
        <v>23</v>
      </c>
      <c r="H204" s="220">
        <v>45.2</v>
      </c>
      <c r="I204" s="206">
        <f t="shared" si="12"/>
        <v>10.66</v>
      </c>
      <c r="J204" s="206">
        <f t="shared" si="13"/>
        <v>55.86</v>
      </c>
      <c r="K204" s="244"/>
      <c r="M204" s="304"/>
      <c r="N204" s="304"/>
    </row>
    <row r="205" spans="1:14" ht="26.4">
      <c r="A205" s="219">
        <f t="shared" si="14"/>
        <v>198</v>
      </c>
      <c r="B205" s="209" t="s">
        <v>83</v>
      </c>
      <c r="C205" s="209" t="s">
        <v>74</v>
      </c>
      <c r="D205" s="221">
        <v>1475</v>
      </c>
      <c r="E205" s="229" t="s">
        <v>154</v>
      </c>
      <c r="F205" s="222">
        <f t="shared" si="15"/>
        <v>8.8369999999999997</v>
      </c>
      <c r="G205" s="206">
        <v>24</v>
      </c>
      <c r="H205" s="220">
        <v>42.42</v>
      </c>
      <c r="I205" s="206">
        <f t="shared" si="12"/>
        <v>10.01</v>
      </c>
      <c r="J205" s="206">
        <f t="shared" si="13"/>
        <v>52.43</v>
      </c>
      <c r="K205" s="244"/>
      <c r="M205" s="304"/>
      <c r="N205" s="304"/>
    </row>
    <row r="206" spans="1:14" ht="13.2">
      <c r="A206" s="219">
        <f t="shared" si="14"/>
        <v>199</v>
      </c>
      <c r="B206" s="209" t="s">
        <v>82</v>
      </c>
      <c r="C206" s="209" t="s">
        <v>76</v>
      </c>
      <c r="D206" s="221">
        <v>1337</v>
      </c>
      <c r="E206" s="229" t="s">
        <v>154</v>
      </c>
      <c r="F206" s="222">
        <f t="shared" si="15"/>
        <v>8.01</v>
      </c>
      <c r="G206" s="206">
        <v>36</v>
      </c>
      <c r="H206" s="220">
        <v>57.67</v>
      </c>
      <c r="I206" s="206">
        <f t="shared" si="12"/>
        <v>13.6</v>
      </c>
      <c r="J206" s="206">
        <f t="shared" si="13"/>
        <v>71.27</v>
      </c>
      <c r="K206" s="244"/>
      <c r="M206" s="304"/>
      <c r="N206" s="304"/>
    </row>
    <row r="207" spans="1:14" ht="26.4">
      <c r="A207" s="219">
        <f t="shared" si="14"/>
        <v>200</v>
      </c>
      <c r="B207" s="209" t="s">
        <v>105</v>
      </c>
      <c r="C207" s="209" t="s">
        <v>76</v>
      </c>
      <c r="D207" s="221">
        <v>1445</v>
      </c>
      <c r="E207" s="229" t="s">
        <v>154</v>
      </c>
      <c r="F207" s="222">
        <f t="shared" si="15"/>
        <v>8.657</v>
      </c>
      <c r="G207" s="206">
        <v>12</v>
      </c>
      <c r="H207" s="220">
        <v>20.78</v>
      </c>
      <c r="I207" s="206">
        <f t="shared" si="12"/>
        <v>4.9000000000000004</v>
      </c>
      <c r="J207" s="206">
        <f t="shared" si="13"/>
        <v>25.68</v>
      </c>
      <c r="K207" s="244"/>
      <c r="M207" s="304"/>
      <c r="N207" s="304"/>
    </row>
    <row r="208" spans="1:14" ht="26.4">
      <c r="A208" s="219">
        <f t="shared" si="14"/>
        <v>201</v>
      </c>
      <c r="B208" s="209" t="s">
        <v>139</v>
      </c>
      <c r="C208" s="209" t="s">
        <v>85</v>
      </c>
      <c r="D208" s="221">
        <v>1791</v>
      </c>
      <c r="E208" s="229" t="s">
        <v>154</v>
      </c>
      <c r="F208" s="222">
        <f t="shared" si="15"/>
        <v>10.73</v>
      </c>
      <c r="G208" s="206">
        <v>12</v>
      </c>
      <c r="H208" s="220">
        <v>25.75</v>
      </c>
      <c r="I208" s="206">
        <f t="shared" si="12"/>
        <v>6.07</v>
      </c>
      <c r="J208" s="206">
        <f t="shared" si="13"/>
        <v>31.82</v>
      </c>
      <c r="K208" s="244"/>
      <c r="M208" s="304"/>
      <c r="N208" s="304"/>
    </row>
    <row r="209" spans="1:14" ht="26.4">
      <c r="A209" s="219">
        <f t="shared" si="14"/>
        <v>202</v>
      </c>
      <c r="B209" s="209" t="s">
        <v>104</v>
      </c>
      <c r="C209" s="209" t="s">
        <v>74</v>
      </c>
      <c r="D209" s="221">
        <v>1455</v>
      </c>
      <c r="E209" s="229" t="s">
        <v>154</v>
      </c>
      <c r="F209" s="222">
        <f t="shared" si="15"/>
        <v>8.7170000000000005</v>
      </c>
      <c r="G209" s="206">
        <v>24</v>
      </c>
      <c r="H209" s="220">
        <v>41.84</v>
      </c>
      <c r="I209" s="206">
        <f t="shared" si="12"/>
        <v>9.8699999999999992</v>
      </c>
      <c r="J209" s="206">
        <f t="shared" si="13"/>
        <v>51.71</v>
      </c>
      <c r="K209" s="244"/>
      <c r="M209" s="304"/>
      <c r="N209" s="304"/>
    </row>
    <row r="210" spans="1:14" ht="13.2">
      <c r="A210" s="219">
        <f t="shared" si="14"/>
        <v>203</v>
      </c>
      <c r="B210" s="209" t="s">
        <v>102</v>
      </c>
      <c r="C210" s="209" t="s">
        <v>74</v>
      </c>
      <c r="D210" s="221">
        <v>1622</v>
      </c>
      <c r="E210" s="229" t="s">
        <v>154</v>
      </c>
      <c r="F210" s="222">
        <f t="shared" si="15"/>
        <v>9.7170000000000005</v>
      </c>
      <c r="G210" s="206">
        <v>52</v>
      </c>
      <c r="H210" s="220">
        <v>101.06</v>
      </c>
      <c r="I210" s="206">
        <f t="shared" si="12"/>
        <v>23.84</v>
      </c>
      <c r="J210" s="206">
        <f t="shared" si="13"/>
        <v>124.9</v>
      </c>
      <c r="K210" s="244"/>
      <c r="M210" s="304"/>
      <c r="N210" s="304"/>
    </row>
    <row r="211" spans="1:14" ht="26.4">
      <c r="A211" s="219">
        <f t="shared" si="14"/>
        <v>204</v>
      </c>
      <c r="B211" s="209" t="s">
        <v>128</v>
      </c>
      <c r="C211" s="209" t="s">
        <v>76</v>
      </c>
      <c r="D211" s="221">
        <v>1452</v>
      </c>
      <c r="E211" s="229" t="s">
        <v>154</v>
      </c>
      <c r="F211" s="222">
        <f t="shared" si="15"/>
        <v>8.6989999999999998</v>
      </c>
      <c r="G211" s="206">
        <v>12</v>
      </c>
      <c r="H211" s="220">
        <v>20.88</v>
      </c>
      <c r="I211" s="206">
        <f t="shared" si="12"/>
        <v>4.93</v>
      </c>
      <c r="J211" s="206">
        <f t="shared" si="13"/>
        <v>25.81</v>
      </c>
      <c r="K211" s="244"/>
      <c r="M211" s="304"/>
      <c r="N211" s="304"/>
    </row>
    <row r="212" spans="1:14" ht="26.4">
      <c r="A212" s="219">
        <f t="shared" si="14"/>
        <v>205</v>
      </c>
      <c r="B212" s="209" t="s">
        <v>83</v>
      </c>
      <c r="C212" s="209" t="s">
        <v>76</v>
      </c>
      <c r="D212" s="221">
        <v>1472</v>
      </c>
      <c r="E212" s="229" t="s">
        <v>154</v>
      </c>
      <c r="F212" s="222">
        <f t="shared" si="15"/>
        <v>8.8190000000000008</v>
      </c>
      <c r="G212" s="206">
        <v>24</v>
      </c>
      <c r="H212" s="220">
        <v>42.33</v>
      </c>
      <c r="I212" s="206">
        <f t="shared" si="12"/>
        <v>9.99</v>
      </c>
      <c r="J212" s="206">
        <f t="shared" si="13"/>
        <v>52.32</v>
      </c>
      <c r="K212" s="244"/>
      <c r="M212" s="304"/>
      <c r="N212" s="304"/>
    </row>
    <row r="213" spans="1:14" ht="26.4">
      <c r="A213" s="219">
        <f t="shared" si="14"/>
        <v>206</v>
      </c>
      <c r="B213" s="209" t="s">
        <v>75</v>
      </c>
      <c r="C213" s="209" t="s">
        <v>85</v>
      </c>
      <c r="D213" s="221">
        <v>1950</v>
      </c>
      <c r="E213" s="229" t="s">
        <v>154</v>
      </c>
      <c r="F213" s="222">
        <f t="shared" si="15"/>
        <v>11.682</v>
      </c>
      <c r="G213" s="206">
        <v>24</v>
      </c>
      <c r="H213" s="220">
        <v>56.07</v>
      </c>
      <c r="I213" s="206">
        <f t="shared" si="12"/>
        <v>13.23</v>
      </c>
      <c r="J213" s="206">
        <f t="shared" si="13"/>
        <v>69.3</v>
      </c>
      <c r="K213" s="244"/>
      <c r="M213" s="304"/>
      <c r="N213" s="304"/>
    </row>
    <row r="214" spans="1:14" ht="26.4">
      <c r="A214" s="219">
        <f t="shared" si="14"/>
        <v>207</v>
      </c>
      <c r="B214" s="209" t="s">
        <v>83</v>
      </c>
      <c r="C214" s="209" t="s">
        <v>76</v>
      </c>
      <c r="D214" s="221">
        <v>1432</v>
      </c>
      <c r="E214" s="229" t="s">
        <v>154</v>
      </c>
      <c r="F214" s="222">
        <f t="shared" si="15"/>
        <v>8.5790000000000006</v>
      </c>
      <c r="G214" s="206">
        <v>12</v>
      </c>
      <c r="H214" s="220">
        <v>20.59</v>
      </c>
      <c r="I214" s="206">
        <f t="shared" si="12"/>
        <v>4.8600000000000003</v>
      </c>
      <c r="J214" s="206">
        <f t="shared" si="13"/>
        <v>25.45</v>
      </c>
      <c r="K214" s="244"/>
      <c r="M214" s="304"/>
      <c r="N214" s="304"/>
    </row>
    <row r="215" spans="1:14" ht="26.4">
      <c r="A215" s="219">
        <f t="shared" si="14"/>
        <v>208</v>
      </c>
      <c r="B215" s="209" t="s">
        <v>107</v>
      </c>
      <c r="C215" s="209" t="s">
        <v>74</v>
      </c>
      <c r="D215" s="221">
        <v>1475</v>
      </c>
      <c r="E215" s="229" t="s">
        <v>154</v>
      </c>
      <c r="F215" s="222">
        <f t="shared" si="15"/>
        <v>8.8369999999999997</v>
      </c>
      <c r="G215" s="206">
        <v>24</v>
      </c>
      <c r="H215" s="220">
        <v>42.42</v>
      </c>
      <c r="I215" s="206">
        <f t="shared" si="12"/>
        <v>10.01</v>
      </c>
      <c r="J215" s="206">
        <f t="shared" si="13"/>
        <v>52.43</v>
      </c>
      <c r="K215" s="244"/>
      <c r="M215" s="304"/>
      <c r="N215" s="304"/>
    </row>
    <row r="216" spans="1:14" ht="26.4">
      <c r="A216" s="219">
        <f t="shared" si="14"/>
        <v>209</v>
      </c>
      <c r="B216" s="209" t="s">
        <v>128</v>
      </c>
      <c r="C216" s="209" t="s">
        <v>85</v>
      </c>
      <c r="D216" s="221">
        <v>1640</v>
      </c>
      <c r="E216" s="229" t="s">
        <v>154</v>
      </c>
      <c r="F216" s="222">
        <f t="shared" si="15"/>
        <v>9.8249999999999993</v>
      </c>
      <c r="G216" s="206">
        <v>36</v>
      </c>
      <c r="H216" s="220">
        <v>70.739999999999995</v>
      </c>
      <c r="I216" s="206">
        <f t="shared" si="12"/>
        <v>16.690000000000001</v>
      </c>
      <c r="J216" s="206">
        <f t="shared" si="13"/>
        <v>87.429999999999993</v>
      </c>
      <c r="K216" s="244"/>
      <c r="M216" s="304"/>
      <c r="N216" s="304"/>
    </row>
    <row r="217" spans="1:14" ht="26.4">
      <c r="A217" s="219">
        <f t="shared" si="14"/>
        <v>210</v>
      </c>
      <c r="B217" s="209" t="s">
        <v>88</v>
      </c>
      <c r="C217" s="209" t="s">
        <v>74</v>
      </c>
      <c r="D217" s="221">
        <v>1620</v>
      </c>
      <c r="E217" s="229" t="s">
        <v>154</v>
      </c>
      <c r="F217" s="222">
        <f t="shared" si="15"/>
        <v>9.7050000000000001</v>
      </c>
      <c r="G217" s="206">
        <v>24</v>
      </c>
      <c r="H217" s="220">
        <v>46.58</v>
      </c>
      <c r="I217" s="206">
        <f t="shared" si="12"/>
        <v>10.99</v>
      </c>
      <c r="J217" s="206">
        <f t="shared" si="13"/>
        <v>57.57</v>
      </c>
      <c r="K217" s="244"/>
      <c r="M217" s="304"/>
      <c r="N217" s="304"/>
    </row>
    <row r="218" spans="1:14" ht="26.4">
      <c r="A218" s="219">
        <f t="shared" si="14"/>
        <v>211</v>
      </c>
      <c r="B218" s="209" t="s">
        <v>112</v>
      </c>
      <c r="C218" s="209" t="s">
        <v>85</v>
      </c>
      <c r="D218" s="221">
        <v>1779</v>
      </c>
      <c r="E218" s="229" t="s">
        <v>154</v>
      </c>
      <c r="F218" s="222">
        <f t="shared" si="15"/>
        <v>10.657999999999999</v>
      </c>
      <c r="G218" s="206">
        <v>24</v>
      </c>
      <c r="H218" s="220">
        <v>51.16</v>
      </c>
      <c r="I218" s="206">
        <f t="shared" si="12"/>
        <v>12.07</v>
      </c>
      <c r="J218" s="206">
        <f t="shared" si="13"/>
        <v>63.23</v>
      </c>
      <c r="K218" s="244"/>
      <c r="M218" s="304"/>
      <c r="N218" s="304"/>
    </row>
    <row r="219" spans="1:14" ht="26.4">
      <c r="A219" s="219">
        <f t="shared" si="14"/>
        <v>212</v>
      </c>
      <c r="B219" s="209" t="s">
        <v>99</v>
      </c>
      <c r="C219" s="209" t="s">
        <v>76</v>
      </c>
      <c r="D219" s="221">
        <v>1533</v>
      </c>
      <c r="E219" s="229" t="s">
        <v>154</v>
      </c>
      <c r="F219" s="222">
        <f t="shared" si="15"/>
        <v>9.1839999999999993</v>
      </c>
      <c r="G219" s="206">
        <v>24</v>
      </c>
      <c r="H219" s="220">
        <v>44.08</v>
      </c>
      <c r="I219" s="206">
        <f t="shared" si="12"/>
        <v>10.4</v>
      </c>
      <c r="J219" s="206">
        <f t="shared" si="13"/>
        <v>54.48</v>
      </c>
      <c r="K219" s="244"/>
      <c r="M219" s="304"/>
      <c r="N219" s="304"/>
    </row>
    <row r="220" spans="1:14" ht="26.4">
      <c r="A220" s="219">
        <f t="shared" si="14"/>
        <v>213</v>
      </c>
      <c r="B220" s="209" t="s">
        <v>134</v>
      </c>
      <c r="C220" s="209" t="s">
        <v>76</v>
      </c>
      <c r="D220" s="221">
        <v>1425</v>
      </c>
      <c r="E220" s="229" t="s">
        <v>155</v>
      </c>
      <c r="F220" s="222">
        <f t="shared" si="15"/>
        <v>8.5370000000000008</v>
      </c>
      <c r="G220" s="206">
        <v>1</v>
      </c>
      <c r="H220" s="220">
        <v>4.2699999999999996</v>
      </c>
      <c r="I220" s="206">
        <f t="shared" si="12"/>
        <v>1.01</v>
      </c>
      <c r="J220" s="206">
        <f t="shared" si="13"/>
        <v>5.2799999999999994</v>
      </c>
      <c r="K220" s="244"/>
      <c r="M220" s="304"/>
      <c r="N220" s="304"/>
    </row>
    <row r="221" spans="1:14" ht="26.4">
      <c r="A221" s="219">
        <f t="shared" si="14"/>
        <v>214</v>
      </c>
      <c r="B221" s="209" t="s">
        <v>134</v>
      </c>
      <c r="C221" s="209" t="s">
        <v>76</v>
      </c>
      <c r="D221" s="221">
        <v>1425</v>
      </c>
      <c r="E221" s="229" t="s">
        <v>154</v>
      </c>
      <c r="F221" s="222">
        <f t="shared" si="15"/>
        <v>8.5370000000000008</v>
      </c>
      <c r="G221" s="206">
        <v>47</v>
      </c>
      <c r="H221" s="220">
        <v>80.25</v>
      </c>
      <c r="I221" s="206">
        <f t="shared" si="12"/>
        <v>18.93</v>
      </c>
      <c r="J221" s="206">
        <f t="shared" si="13"/>
        <v>99.18</v>
      </c>
      <c r="K221" s="244"/>
      <c r="M221" s="304"/>
      <c r="N221" s="304"/>
    </row>
    <row r="222" spans="1:14" ht="26.4">
      <c r="A222" s="219">
        <f t="shared" si="14"/>
        <v>215</v>
      </c>
      <c r="B222" s="209" t="s">
        <v>121</v>
      </c>
      <c r="C222" s="209" t="s">
        <v>76</v>
      </c>
      <c r="D222" s="221">
        <v>1452</v>
      </c>
      <c r="E222" s="229" t="s">
        <v>154</v>
      </c>
      <c r="F222" s="222">
        <f t="shared" si="15"/>
        <v>8.6989999999999998</v>
      </c>
      <c r="G222" s="206">
        <v>24</v>
      </c>
      <c r="H222" s="220">
        <v>41.76</v>
      </c>
      <c r="I222" s="206">
        <f t="shared" si="12"/>
        <v>9.85</v>
      </c>
      <c r="J222" s="206">
        <f t="shared" si="13"/>
        <v>51.61</v>
      </c>
      <c r="K222" s="244"/>
      <c r="M222" s="304"/>
      <c r="N222" s="304"/>
    </row>
    <row r="223" spans="1:14" ht="26.4">
      <c r="A223" s="219">
        <f t="shared" si="14"/>
        <v>216</v>
      </c>
      <c r="B223" s="209" t="s">
        <v>136</v>
      </c>
      <c r="C223" s="209" t="s">
        <v>74</v>
      </c>
      <c r="D223" s="221">
        <v>1591</v>
      </c>
      <c r="E223" s="229" t="s">
        <v>154</v>
      </c>
      <c r="F223" s="222">
        <f t="shared" si="15"/>
        <v>9.532</v>
      </c>
      <c r="G223" s="206">
        <v>26</v>
      </c>
      <c r="H223" s="220">
        <v>49.57</v>
      </c>
      <c r="I223" s="206">
        <f t="shared" si="12"/>
        <v>11.69</v>
      </c>
      <c r="J223" s="206">
        <f t="shared" si="13"/>
        <v>61.26</v>
      </c>
      <c r="K223" s="244"/>
      <c r="M223" s="304"/>
      <c r="N223" s="304"/>
    </row>
    <row r="224" spans="1:14" ht="26.4">
      <c r="A224" s="219">
        <f t="shared" si="14"/>
        <v>217</v>
      </c>
      <c r="B224" s="209" t="s">
        <v>81</v>
      </c>
      <c r="C224" s="209" t="s">
        <v>74</v>
      </c>
      <c r="D224" s="221">
        <v>1475</v>
      </c>
      <c r="E224" s="229" t="s">
        <v>154</v>
      </c>
      <c r="F224" s="222">
        <f t="shared" si="15"/>
        <v>8.8369999999999997</v>
      </c>
      <c r="G224" s="206">
        <v>12</v>
      </c>
      <c r="H224" s="220">
        <v>21.21</v>
      </c>
      <c r="I224" s="206">
        <f t="shared" si="12"/>
        <v>5</v>
      </c>
      <c r="J224" s="206">
        <f t="shared" si="13"/>
        <v>26.21</v>
      </c>
      <c r="K224" s="244"/>
      <c r="M224" s="304"/>
      <c r="N224" s="304"/>
    </row>
    <row r="225" spans="1:14" ht="26.4">
      <c r="A225" s="219">
        <f t="shared" si="14"/>
        <v>218</v>
      </c>
      <c r="B225" s="209" t="s">
        <v>95</v>
      </c>
      <c r="C225" s="209" t="s">
        <v>76</v>
      </c>
      <c r="D225" s="221">
        <v>1425</v>
      </c>
      <c r="E225" s="229" t="s">
        <v>154</v>
      </c>
      <c r="F225" s="222">
        <f t="shared" si="15"/>
        <v>8.5370000000000008</v>
      </c>
      <c r="G225" s="206">
        <v>36</v>
      </c>
      <c r="H225" s="220">
        <v>61.47</v>
      </c>
      <c r="I225" s="206">
        <f t="shared" si="12"/>
        <v>14.5</v>
      </c>
      <c r="J225" s="206">
        <f t="shared" si="13"/>
        <v>75.97</v>
      </c>
      <c r="K225" s="244"/>
      <c r="M225" s="304"/>
      <c r="N225" s="304"/>
    </row>
    <row r="226" spans="1:14" ht="26.4">
      <c r="A226" s="219">
        <f t="shared" si="14"/>
        <v>219</v>
      </c>
      <c r="B226" s="209" t="s">
        <v>97</v>
      </c>
      <c r="C226" s="209" t="s">
        <v>74</v>
      </c>
      <c r="D226" s="221">
        <v>1495</v>
      </c>
      <c r="E226" s="229" t="s">
        <v>154</v>
      </c>
      <c r="F226" s="222">
        <f t="shared" si="15"/>
        <v>8.9559999999999995</v>
      </c>
      <c r="G226" s="206">
        <v>12</v>
      </c>
      <c r="H226" s="220">
        <v>21.49</v>
      </c>
      <c r="I226" s="206">
        <f t="shared" si="12"/>
        <v>5.07</v>
      </c>
      <c r="J226" s="206">
        <f t="shared" si="13"/>
        <v>26.56</v>
      </c>
      <c r="K226" s="244"/>
      <c r="M226" s="304"/>
      <c r="N226" s="304"/>
    </row>
    <row r="227" spans="1:14" ht="26.4">
      <c r="A227" s="219">
        <f t="shared" si="14"/>
        <v>220</v>
      </c>
      <c r="B227" s="209" t="s">
        <v>112</v>
      </c>
      <c r="C227" s="209" t="s">
        <v>74</v>
      </c>
      <c r="D227" s="221">
        <v>1652</v>
      </c>
      <c r="E227" s="229" t="s">
        <v>154</v>
      </c>
      <c r="F227" s="222">
        <f t="shared" si="15"/>
        <v>9.8970000000000002</v>
      </c>
      <c r="G227" s="206">
        <v>12</v>
      </c>
      <c r="H227" s="220">
        <v>23.75</v>
      </c>
      <c r="I227" s="206">
        <f t="shared" si="12"/>
        <v>5.6</v>
      </c>
      <c r="J227" s="206">
        <f t="shared" si="13"/>
        <v>29.35</v>
      </c>
      <c r="K227" s="244"/>
      <c r="M227" s="304"/>
      <c r="N227" s="304"/>
    </row>
    <row r="228" spans="1:14" ht="13.2">
      <c r="A228" s="219">
        <f t="shared" si="14"/>
        <v>221</v>
      </c>
      <c r="B228" s="209" t="s">
        <v>93</v>
      </c>
      <c r="C228" s="209" t="s">
        <v>74</v>
      </c>
      <c r="D228" s="221">
        <v>1415</v>
      </c>
      <c r="E228" s="229" t="s">
        <v>154</v>
      </c>
      <c r="F228" s="222">
        <f t="shared" si="15"/>
        <v>8.4770000000000003</v>
      </c>
      <c r="G228" s="206">
        <v>48</v>
      </c>
      <c r="H228" s="220">
        <v>81.38</v>
      </c>
      <c r="I228" s="206">
        <f t="shared" si="12"/>
        <v>19.2</v>
      </c>
      <c r="J228" s="206">
        <f t="shared" si="13"/>
        <v>100.58</v>
      </c>
      <c r="K228" s="244"/>
      <c r="M228" s="304"/>
      <c r="N228" s="304"/>
    </row>
    <row r="229" spans="1:14" ht="26.4">
      <c r="A229" s="219">
        <f t="shared" si="14"/>
        <v>222</v>
      </c>
      <c r="B229" s="209" t="s">
        <v>136</v>
      </c>
      <c r="C229" s="209" t="s">
        <v>76</v>
      </c>
      <c r="D229" s="221">
        <v>1553</v>
      </c>
      <c r="E229" s="229" t="s">
        <v>154</v>
      </c>
      <c r="F229" s="222">
        <f t="shared" si="15"/>
        <v>9.3040000000000003</v>
      </c>
      <c r="G229" s="206">
        <v>36.5</v>
      </c>
      <c r="H229" s="220">
        <v>67.92</v>
      </c>
      <c r="I229" s="206">
        <f t="shared" si="12"/>
        <v>16.02</v>
      </c>
      <c r="J229" s="206">
        <f t="shared" si="13"/>
        <v>83.94</v>
      </c>
      <c r="K229" s="244"/>
      <c r="M229" s="304"/>
      <c r="N229" s="304"/>
    </row>
    <row r="230" spans="1:14" ht="13.2">
      <c r="A230" s="219">
        <f t="shared" si="14"/>
        <v>223</v>
      </c>
      <c r="B230" s="209" t="s">
        <v>93</v>
      </c>
      <c r="C230" s="209" t="s">
        <v>74</v>
      </c>
      <c r="D230" s="221">
        <v>1435</v>
      </c>
      <c r="E230" s="229" t="s">
        <v>154</v>
      </c>
      <c r="F230" s="222">
        <f t="shared" si="15"/>
        <v>8.5969999999999995</v>
      </c>
      <c r="G230" s="206">
        <v>48</v>
      </c>
      <c r="H230" s="220">
        <v>82.53</v>
      </c>
      <c r="I230" s="206">
        <f t="shared" si="12"/>
        <v>19.47</v>
      </c>
      <c r="J230" s="206">
        <f t="shared" si="13"/>
        <v>102</v>
      </c>
      <c r="K230" s="244"/>
      <c r="M230" s="304"/>
      <c r="N230" s="304"/>
    </row>
    <row r="231" spans="1:14" ht="26.4">
      <c r="A231" s="219">
        <f t="shared" si="14"/>
        <v>224</v>
      </c>
      <c r="B231" s="209" t="s">
        <v>84</v>
      </c>
      <c r="C231" s="209" t="s">
        <v>74</v>
      </c>
      <c r="D231" s="221">
        <v>1475</v>
      </c>
      <c r="E231" s="229" t="s">
        <v>154</v>
      </c>
      <c r="F231" s="222">
        <f t="shared" si="15"/>
        <v>8.8369999999999997</v>
      </c>
      <c r="G231" s="206">
        <v>12</v>
      </c>
      <c r="H231" s="220">
        <v>21.21</v>
      </c>
      <c r="I231" s="206">
        <f t="shared" si="12"/>
        <v>5</v>
      </c>
      <c r="J231" s="206">
        <f t="shared" si="13"/>
        <v>26.21</v>
      </c>
      <c r="K231" s="244"/>
      <c r="M231" s="304"/>
      <c r="N231" s="304"/>
    </row>
    <row r="232" spans="1:14" ht="26.4">
      <c r="A232" s="219">
        <f t="shared" si="14"/>
        <v>225</v>
      </c>
      <c r="B232" s="209" t="s">
        <v>138</v>
      </c>
      <c r="C232" s="209" t="s">
        <v>74</v>
      </c>
      <c r="D232" s="221">
        <v>1722</v>
      </c>
      <c r="E232" s="229" t="s">
        <v>154</v>
      </c>
      <c r="F232" s="222">
        <f t="shared" si="15"/>
        <v>10.316000000000001</v>
      </c>
      <c r="G232" s="206">
        <v>12</v>
      </c>
      <c r="H232" s="220">
        <v>24.76</v>
      </c>
      <c r="I232" s="206">
        <f t="shared" si="12"/>
        <v>5.84</v>
      </c>
      <c r="J232" s="206">
        <f t="shared" si="13"/>
        <v>30.6</v>
      </c>
      <c r="K232" s="244"/>
      <c r="M232" s="304"/>
      <c r="N232" s="304"/>
    </row>
    <row r="233" spans="1:14" ht="26.4">
      <c r="A233" s="219">
        <f t="shared" si="14"/>
        <v>226</v>
      </c>
      <c r="B233" s="209" t="s">
        <v>122</v>
      </c>
      <c r="C233" s="209" t="s">
        <v>76</v>
      </c>
      <c r="D233" s="221">
        <v>1590</v>
      </c>
      <c r="E233" s="229" t="s">
        <v>154</v>
      </c>
      <c r="F233" s="222">
        <f t="shared" si="15"/>
        <v>9.5259999999999998</v>
      </c>
      <c r="G233" s="206">
        <v>36</v>
      </c>
      <c r="H233" s="220">
        <v>68.59</v>
      </c>
      <c r="I233" s="206">
        <f t="shared" si="12"/>
        <v>16.18</v>
      </c>
      <c r="J233" s="206">
        <f t="shared" si="13"/>
        <v>84.77000000000001</v>
      </c>
      <c r="K233" s="244"/>
      <c r="M233" s="304"/>
      <c r="N233" s="304"/>
    </row>
    <row r="234" spans="1:14" ht="26.4">
      <c r="A234" s="219">
        <f t="shared" si="14"/>
        <v>227</v>
      </c>
      <c r="B234" s="209" t="s">
        <v>107</v>
      </c>
      <c r="C234" s="209" t="s">
        <v>77</v>
      </c>
      <c r="D234" s="221">
        <v>1202</v>
      </c>
      <c r="E234" s="229" t="s">
        <v>154</v>
      </c>
      <c r="F234" s="222">
        <f t="shared" si="15"/>
        <v>7.2009999999999996</v>
      </c>
      <c r="G234" s="206">
        <v>12</v>
      </c>
      <c r="H234" s="220">
        <v>17.28</v>
      </c>
      <c r="I234" s="206">
        <f t="shared" si="12"/>
        <v>4.08</v>
      </c>
      <c r="J234" s="206">
        <f t="shared" si="13"/>
        <v>21.36</v>
      </c>
      <c r="K234" s="244"/>
      <c r="M234" s="304"/>
      <c r="N234" s="304"/>
    </row>
    <row r="235" spans="1:14" ht="15" customHeight="1">
      <c r="A235" s="219">
        <f t="shared" si="14"/>
        <v>228</v>
      </c>
      <c r="B235" s="209" t="s">
        <v>136</v>
      </c>
      <c r="C235" s="209" t="s">
        <v>76</v>
      </c>
      <c r="D235" s="221">
        <v>1541</v>
      </c>
      <c r="E235" s="229" t="s">
        <v>154</v>
      </c>
      <c r="F235" s="222">
        <f t="shared" si="15"/>
        <v>9.2319999999999993</v>
      </c>
      <c r="G235" s="206">
        <v>22</v>
      </c>
      <c r="H235" s="220">
        <v>40.619999999999997</v>
      </c>
      <c r="I235" s="206">
        <f t="shared" si="12"/>
        <v>9.58</v>
      </c>
      <c r="J235" s="206">
        <f t="shared" si="13"/>
        <v>50.199999999999996</v>
      </c>
      <c r="K235" s="244"/>
      <c r="M235" s="304"/>
      <c r="N235" s="304"/>
    </row>
    <row r="236" spans="1:14" ht="26.4">
      <c r="A236" s="219">
        <f t="shared" si="14"/>
        <v>229</v>
      </c>
      <c r="B236" s="209" t="s">
        <v>137</v>
      </c>
      <c r="C236" s="209" t="s">
        <v>76</v>
      </c>
      <c r="D236" s="221">
        <v>1425</v>
      </c>
      <c r="E236" s="229" t="s">
        <v>154</v>
      </c>
      <c r="F236" s="222">
        <f t="shared" si="15"/>
        <v>8.5370000000000008</v>
      </c>
      <c r="G236" s="206">
        <v>12</v>
      </c>
      <c r="H236" s="220">
        <v>20.49</v>
      </c>
      <c r="I236" s="206">
        <f t="shared" si="12"/>
        <v>4.83</v>
      </c>
      <c r="J236" s="206">
        <f t="shared" si="13"/>
        <v>25.32</v>
      </c>
      <c r="K236" s="244"/>
      <c r="M236" s="304"/>
      <c r="N236" s="304"/>
    </row>
    <row r="237" spans="1:14" ht="26.4">
      <c r="A237" s="219">
        <f t="shared" si="14"/>
        <v>230</v>
      </c>
      <c r="B237" s="209" t="s">
        <v>116</v>
      </c>
      <c r="C237" s="209" t="s">
        <v>76</v>
      </c>
      <c r="D237" s="221">
        <v>1521</v>
      </c>
      <c r="E237" s="229" t="s">
        <v>154</v>
      </c>
      <c r="F237" s="222">
        <f t="shared" si="15"/>
        <v>9.1120000000000001</v>
      </c>
      <c r="G237" s="206">
        <v>26</v>
      </c>
      <c r="H237" s="220">
        <v>47.38</v>
      </c>
      <c r="I237" s="206">
        <f t="shared" si="12"/>
        <v>11.18</v>
      </c>
      <c r="J237" s="206">
        <f t="shared" si="13"/>
        <v>58.56</v>
      </c>
      <c r="K237" s="244"/>
      <c r="M237" s="304"/>
      <c r="N237" s="304"/>
    </row>
    <row r="238" spans="1:14" ht="26.4">
      <c r="A238" s="219">
        <f t="shared" si="14"/>
        <v>231</v>
      </c>
      <c r="B238" s="209" t="s">
        <v>89</v>
      </c>
      <c r="C238" s="209" t="s">
        <v>76</v>
      </c>
      <c r="D238" s="221">
        <v>1425</v>
      </c>
      <c r="E238" s="229" t="s">
        <v>154</v>
      </c>
      <c r="F238" s="222">
        <f t="shared" si="15"/>
        <v>8.5370000000000008</v>
      </c>
      <c r="G238" s="206">
        <v>12</v>
      </c>
      <c r="H238" s="220">
        <v>20.49</v>
      </c>
      <c r="I238" s="206">
        <f t="shared" si="12"/>
        <v>4.83</v>
      </c>
      <c r="J238" s="206">
        <f t="shared" si="13"/>
        <v>25.32</v>
      </c>
      <c r="K238" s="244"/>
      <c r="M238" s="304"/>
      <c r="N238" s="304"/>
    </row>
    <row r="239" spans="1:14" ht="26.4">
      <c r="A239" s="219">
        <f t="shared" si="14"/>
        <v>232</v>
      </c>
      <c r="B239" s="209" t="s">
        <v>89</v>
      </c>
      <c r="C239" s="209" t="s">
        <v>76</v>
      </c>
      <c r="D239" s="221">
        <v>1405</v>
      </c>
      <c r="E239" s="229" t="s">
        <v>155</v>
      </c>
      <c r="F239" s="222">
        <f t="shared" si="15"/>
        <v>8.4169999999999998</v>
      </c>
      <c r="G239" s="206">
        <v>1</v>
      </c>
      <c r="H239" s="220">
        <v>4.21</v>
      </c>
      <c r="I239" s="206">
        <f t="shared" si="12"/>
        <v>0.99</v>
      </c>
      <c r="J239" s="206">
        <f t="shared" si="13"/>
        <v>5.2</v>
      </c>
      <c r="K239" s="244"/>
      <c r="M239" s="304"/>
      <c r="N239" s="304"/>
    </row>
    <row r="240" spans="1:14" ht="26.4">
      <c r="A240" s="219">
        <f t="shared" si="14"/>
        <v>233</v>
      </c>
      <c r="B240" s="209" t="s">
        <v>89</v>
      </c>
      <c r="C240" s="209" t="s">
        <v>76</v>
      </c>
      <c r="D240" s="221">
        <v>1405</v>
      </c>
      <c r="E240" s="229" t="s">
        <v>154</v>
      </c>
      <c r="F240" s="222">
        <f t="shared" si="15"/>
        <v>8.4169999999999998</v>
      </c>
      <c r="G240" s="206">
        <v>23</v>
      </c>
      <c r="H240" s="220">
        <v>38.72</v>
      </c>
      <c r="I240" s="206">
        <f t="shared" si="12"/>
        <v>9.1300000000000008</v>
      </c>
      <c r="J240" s="206">
        <f t="shared" si="13"/>
        <v>47.85</v>
      </c>
      <c r="K240" s="244"/>
      <c r="M240" s="304"/>
      <c r="N240" s="304"/>
    </row>
    <row r="241" spans="1:14" ht="26.4">
      <c r="A241" s="219">
        <f t="shared" si="14"/>
        <v>234</v>
      </c>
      <c r="B241" s="209" t="s">
        <v>83</v>
      </c>
      <c r="C241" s="209" t="s">
        <v>74</v>
      </c>
      <c r="D241" s="221">
        <v>1455</v>
      </c>
      <c r="E241" s="229" t="s">
        <v>154</v>
      </c>
      <c r="F241" s="222">
        <f t="shared" si="15"/>
        <v>8.7170000000000005</v>
      </c>
      <c r="G241" s="206">
        <v>12</v>
      </c>
      <c r="H241" s="220">
        <v>20.92</v>
      </c>
      <c r="I241" s="206">
        <f t="shared" si="12"/>
        <v>4.9400000000000004</v>
      </c>
      <c r="J241" s="206">
        <f t="shared" si="13"/>
        <v>25.860000000000003</v>
      </c>
      <c r="K241" s="244"/>
      <c r="M241" s="304"/>
      <c r="N241" s="304"/>
    </row>
    <row r="242" spans="1:14" ht="26.4">
      <c r="A242" s="219">
        <f t="shared" si="14"/>
        <v>235</v>
      </c>
      <c r="B242" s="209" t="s">
        <v>112</v>
      </c>
      <c r="C242" s="209" t="s">
        <v>74</v>
      </c>
      <c r="D242" s="221">
        <v>1652</v>
      </c>
      <c r="E242" s="229" t="s">
        <v>154</v>
      </c>
      <c r="F242" s="222">
        <f t="shared" si="15"/>
        <v>9.8970000000000002</v>
      </c>
      <c r="G242" s="206">
        <v>12</v>
      </c>
      <c r="H242" s="220">
        <v>23.75</v>
      </c>
      <c r="I242" s="206">
        <f t="shared" si="12"/>
        <v>5.6</v>
      </c>
      <c r="J242" s="206">
        <f t="shared" si="13"/>
        <v>29.35</v>
      </c>
      <c r="K242" s="244"/>
      <c r="M242" s="304"/>
      <c r="N242" s="304"/>
    </row>
    <row r="243" spans="1:14" ht="26.4">
      <c r="A243" s="219">
        <f t="shared" si="14"/>
        <v>236</v>
      </c>
      <c r="B243" s="209" t="s">
        <v>95</v>
      </c>
      <c r="C243" s="209" t="s">
        <v>76</v>
      </c>
      <c r="D243" s="221">
        <v>1405</v>
      </c>
      <c r="E243" s="229" t="s">
        <v>154</v>
      </c>
      <c r="F243" s="222">
        <f t="shared" si="15"/>
        <v>8.4169999999999998</v>
      </c>
      <c r="G243" s="206">
        <v>12</v>
      </c>
      <c r="H243" s="220">
        <v>20.2</v>
      </c>
      <c r="I243" s="206">
        <f t="shared" si="12"/>
        <v>4.7699999999999996</v>
      </c>
      <c r="J243" s="206">
        <f t="shared" si="13"/>
        <v>24.97</v>
      </c>
      <c r="K243" s="244"/>
      <c r="M243" s="304"/>
      <c r="N243" s="304"/>
    </row>
    <row r="244" spans="1:14" ht="26.4">
      <c r="A244" s="219">
        <f t="shared" si="14"/>
        <v>237</v>
      </c>
      <c r="B244" s="209" t="s">
        <v>79</v>
      </c>
      <c r="C244" s="209" t="s">
        <v>76</v>
      </c>
      <c r="D244" s="221">
        <v>1405</v>
      </c>
      <c r="E244" s="229" t="s">
        <v>155</v>
      </c>
      <c r="F244" s="222">
        <f t="shared" si="15"/>
        <v>8.4169999999999998</v>
      </c>
      <c r="G244" s="206">
        <v>0.5</v>
      </c>
      <c r="H244" s="220">
        <v>2.1</v>
      </c>
      <c r="I244" s="206">
        <f t="shared" si="12"/>
        <v>0.5</v>
      </c>
      <c r="J244" s="206">
        <f t="shared" si="13"/>
        <v>2.6</v>
      </c>
      <c r="K244" s="244"/>
      <c r="M244" s="304"/>
      <c r="N244" s="304"/>
    </row>
    <row r="245" spans="1:14" ht="26.4">
      <c r="A245" s="219">
        <f t="shared" si="14"/>
        <v>238</v>
      </c>
      <c r="B245" s="209" t="s">
        <v>79</v>
      </c>
      <c r="C245" s="209" t="s">
        <v>76</v>
      </c>
      <c r="D245" s="221">
        <v>1405</v>
      </c>
      <c r="E245" s="229" t="s">
        <v>154</v>
      </c>
      <c r="F245" s="222">
        <f t="shared" si="15"/>
        <v>8.4169999999999998</v>
      </c>
      <c r="G245" s="206">
        <v>23.5</v>
      </c>
      <c r="H245" s="220">
        <v>39.56</v>
      </c>
      <c r="I245" s="206">
        <f t="shared" si="12"/>
        <v>9.33</v>
      </c>
      <c r="J245" s="206">
        <f t="shared" si="13"/>
        <v>48.89</v>
      </c>
      <c r="K245" s="244"/>
      <c r="M245" s="304"/>
      <c r="N245" s="304"/>
    </row>
    <row r="246" spans="1:14" ht="26.4">
      <c r="A246" s="219">
        <f t="shared" si="14"/>
        <v>239</v>
      </c>
      <c r="B246" s="209" t="s">
        <v>110</v>
      </c>
      <c r="C246" s="209" t="s">
        <v>76</v>
      </c>
      <c r="D246" s="221">
        <v>1405</v>
      </c>
      <c r="E246" s="229" t="s">
        <v>154</v>
      </c>
      <c r="F246" s="222">
        <f t="shared" si="15"/>
        <v>8.4169999999999998</v>
      </c>
      <c r="G246" s="206">
        <v>12</v>
      </c>
      <c r="H246" s="220">
        <v>20.2</v>
      </c>
      <c r="I246" s="206">
        <f t="shared" si="12"/>
        <v>4.7699999999999996</v>
      </c>
      <c r="J246" s="206">
        <f t="shared" si="13"/>
        <v>24.97</v>
      </c>
      <c r="K246" s="244"/>
      <c r="M246" s="304"/>
      <c r="N246" s="304"/>
    </row>
    <row r="247" spans="1:14" ht="26.4">
      <c r="A247" s="219">
        <f t="shared" si="14"/>
        <v>240</v>
      </c>
      <c r="B247" s="209" t="s">
        <v>137</v>
      </c>
      <c r="C247" s="209" t="s">
        <v>76</v>
      </c>
      <c r="D247" s="221">
        <v>1405</v>
      </c>
      <c r="E247" s="229" t="s">
        <v>154</v>
      </c>
      <c r="F247" s="222">
        <f t="shared" si="15"/>
        <v>8.4169999999999998</v>
      </c>
      <c r="G247" s="206">
        <v>12</v>
      </c>
      <c r="H247" s="220">
        <v>20.2</v>
      </c>
      <c r="I247" s="206">
        <f t="shared" si="12"/>
        <v>4.7699999999999996</v>
      </c>
      <c r="J247" s="206">
        <f t="shared" si="13"/>
        <v>24.97</v>
      </c>
      <c r="K247" s="244"/>
      <c r="M247" s="304"/>
      <c r="N247" s="304"/>
    </row>
    <row r="248" spans="1:14" ht="26.4">
      <c r="A248" s="219">
        <f t="shared" si="14"/>
        <v>241</v>
      </c>
      <c r="B248" s="209" t="s">
        <v>138</v>
      </c>
      <c r="C248" s="209" t="s">
        <v>85</v>
      </c>
      <c r="D248" s="221">
        <v>1739</v>
      </c>
      <c r="E248" s="229" t="s">
        <v>154</v>
      </c>
      <c r="F248" s="222">
        <f t="shared" si="15"/>
        <v>10.417999999999999</v>
      </c>
      <c r="G248" s="206">
        <v>12</v>
      </c>
      <c r="H248" s="220">
        <v>25</v>
      </c>
      <c r="I248" s="206">
        <f t="shared" si="12"/>
        <v>5.9</v>
      </c>
      <c r="J248" s="206">
        <f t="shared" si="13"/>
        <v>30.9</v>
      </c>
      <c r="K248" s="244"/>
      <c r="M248" s="304"/>
      <c r="N248" s="304"/>
    </row>
    <row r="249" spans="1:14" ht="26.4">
      <c r="A249" s="219">
        <f t="shared" si="14"/>
        <v>242</v>
      </c>
      <c r="B249" s="209" t="s">
        <v>113</v>
      </c>
      <c r="C249" s="209" t="s">
        <v>85</v>
      </c>
      <c r="D249" s="221">
        <v>1640</v>
      </c>
      <c r="E249" s="229" t="s">
        <v>154</v>
      </c>
      <c r="F249" s="222">
        <f t="shared" si="15"/>
        <v>9.8249999999999993</v>
      </c>
      <c r="G249" s="206">
        <v>12</v>
      </c>
      <c r="H249" s="220">
        <v>23.58</v>
      </c>
      <c r="I249" s="206">
        <f t="shared" si="12"/>
        <v>5.56</v>
      </c>
      <c r="J249" s="206">
        <f t="shared" si="13"/>
        <v>29.139999999999997</v>
      </c>
      <c r="K249" s="244"/>
      <c r="M249" s="304"/>
      <c r="N249" s="304"/>
    </row>
    <row r="250" spans="1:14" ht="26.4">
      <c r="A250" s="219">
        <f t="shared" si="14"/>
        <v>243</v>
      </c>
      <c r="B250" s="209" t="s">
        <v>90</v>
      </c>
      <c r="C250" s="209" t="s">
        <v>76</v>
      </c>
      <c r="D250" s="221">
        <v>1432</v>
      </c>
      <c r="E250" s="229" t="s">
        <v>154</v>
      </c>
      <c r="F250" s="222">
        <f t="shared" si="15"/>
        <v>8.5790000000000006</v>
      </c>
      <c r="G250" s="206">
        <v>24</v>
      </c>
      <c r="H250" s="220">
        <v>41.18</v>
      </c>
      <c r="I250" s="206">
        <f t="shared" si="12"/>
        <v>9.7100000000000009</v>
      </c>
      <c r="J250" s="206">
        <f t="shared" si="13"/>
        <v>50.89</v>
      </c>
      <c r="K250" s="244"/>
      <c r="M250" s="304"/>
      <c r="N250" s="304"/>
    </row>
    <row r="251" spans="1:14" ht="26.4">
      <c r="A251" s="219">
        <f t="shared" si="14"/>
        <v>244</v>
      </c>
      <c r="B251" s="209" t="s">
        <v>122</v>
      </c>
      <c r="C251" s="209" t="s">
        <v>76</v>
      </c>
      <c r="D251" s="221">
        <v>1405</v>
      </c>
      <c r="E251" s="229" t="s">
        <v>154</v>
      </c>
      <c r="F251" s="222">
        <f t="shared" si="15"/>
        <v>8.4169999999999998</v>
      </c>
      <c r="G251" s="206">
        <v>36</v>
      </c>
      <c r="H251" s="220">
        <v>60.6</v>
      </c>
      <c r="I251" s="206">
        <f t="shared" si="12"/>
        <v>14.3</v>
      </c>
      <c r="J251" s="206">
        <f t="shared" si="13"/>
        <v>74.900000000000006</v>
      </c>
      <c r="K251" s="244"/>
      <c r="M251" s="304"/>
      <c r="N251" s="304"/>
    </row>
    <row r="252" spans="1:14" ht="26.4">
      <c r="A252" s="219">
        <f t="shared" si="14"/>
        <v>245</v>
      </c>
      <c r="B252" s="209" t="s">
        <v>112</v>
      </c>
      <c r="C252" s="209" t="s">
        <v>74</v>
      </c>
      <c r="D252" s="221">
        <v>1682</v>
      </c>
      <c r="E252" s="229" t="s">
        <v>154</v>
      </c>
      <c r="F252" s="222">
        <f t="shared" si="15"/>
        <v>10.077</v>
      </c>
      <c r="G252" s="206">
        <v>24</v>
      </c>
      <c r="H252" s="220">
        <v>48.37</v>
      </c>
      <c r="I252" s="206">
        <f t="shared" si="12"/>
        <v>11.41</v>
      </c>
      <c r="J252" s="206">
        <f t="shared" si="13"/>
        <v>59.78</v>
      </c>
      <c r="K252" s="244"/>
      <c r="M252" s="304"/>
      <c r="N252" s="304"/>
    </row>
    <row r="253" spans="1:14" ht="26.4">
      <c r="A253" s="219">
        <f t="shared" si="14"/>
        <v>246</v>
      </c>
      <c r="B253" s="209" t="s">
        <v>98</v>
      </c>
      <c r="C253" s="209" t="s">
        <v>76</v>
      </c>
      <c r="D253" s="221">
        <v>1405</v>
      </c>
      <c r="E253" s="229" t="s">
        <v>154</v>
      </c>
      <c r="F253" s="222">
        <f t="shared" si="15"/>
        <v>8.4169999999999998</v>
      </c>
      <c r="G253" s="206">
        <v>24</v>
      </c>
      <c r="H253" s="220">
        <v>40.4</v>
      </c>
      <c r="I253" s="206">
        <f t="shared" si="12"/>
        <v>9.5299999999999994</v>
      </c>
      <c r="J253" s="206">
        <f t="shared" si="13"/>
        <v>49.93</v>
      </c>
      <c r="K253" s="244"/>
      <c r="M253" s="304"/>
      <c r="N253" s="304"/>
    </row>
    <row r="254" spans="1:14" ht="26.4">
      <c r="A254" s="219">
        <f t="shared" si="14"/>
        <v>247</v>
      </c>
      <c r="B254" s="209" t="s">
        <v>134</v>
      </c>
      <c r="C254" s="209" t="s">
        <v>85</v>
      </c>
      <c r="D254" s="221">
        <v>1631</v>
      </c>
      <c r="E254" s="229" t="s">
        <v>154</v>
      </c>
      <c r="F254" s="222">
        <f t="shared" si="15"/>
        <v>9.7710000000000008</v>
      </c>
      <c r="G254" s="206">
        <v>24</v>
      </c>
      <c r="H254" s="220">
        <v>46.9</v>
      </c>
      <c r="I254" s="206">
        <f t="shared" si="12"/>
        <v>11.06</v>
      </c>
      <c r="J254" s="206">
        <f t="shared" si="13"/>
        <v>57.96</v>
      </c>
      <c r="K254" s="244"/>
      <c r="M254" s="304"/>
      <c r="N254" s="304"/>
    </row>
    <row r="255" spans="1:14" ht="26.4">
      <c r="A255" s="219">
        <f t="shared" si="14"/>
        <v>248</v>
      </c>
      <c r="B255" s="209" t="s">
        <v>132</v>
      </c>
      <c r="C255" s="209" t="s">
        <v>76</v>
      </c>
      <c r="D255" s="221">
        <v>1561</v>
      </c>
      <c r="E255" s="229" t="s">
        <v>154</v>
      </c>
      <c r="F255" s="222">
        <f t="shared" si="15"/>
        <v>9.3520000000000003</v>
      </c>
      <c r="G255" s="206">
        <v>37</v>
      </c>
      <c r="H255" s="220">
        <v>69.2</v>
      </c>
      <c r="I255" s="206">
        <f t="shared" si="12"/>
        <v>16.32</v>
      </c>
      <c r="J255" s="206">
        <f t="shared" si="13"/>
        <v>85.52000000000001</v>
      </c>
      <c r="K255" s="244"/>
      <c r="M255" s="304"/>
      <c r="N255" s="304"/>
    </row>
    <row r="256" spans="1:14" ht="26.4">
      <c r="A256" s="219">
        <f t="shared" si="14"/>
        <v>249</v>
      </c>
      <c r="B256" s="209" t="s">
        <v>139</v>
      </c>
      <c r="C256" s="209" t="s">
        <v>74</v>
      </c>
      <c r="D256" s="221">
        <v>1682</v>
      </c>
      <c r="E256" s="229" t="s">
        <v>154</v>
      </c>
      <c r="F256" s="222">
        <f t="shared" si="15"/>
        <v>10.077</v>
      </c>
      <c r="G256" s="206">
        <v>12</v>
      </c>
      <c r="H256" s="220">
        <v>24.18</v>
      </c>
      <c r="I256" s="206">
        <f t="shared" si="12"/>
        <v>5.7</v>
      </c>
      <c r="J256" s="206">
        <f t="shared" si="13"/>
        <v>29.88</v>
      </c>
      <c r="K256" s="244"/>
      <c r="M256" s="304"/>
      <c r="N256" s="304"/>
    </row>
    <row r="257" spans="1:14" ht="26.4">
      <c r="A257" s="219">
        <f t="shared" si="14"/>
        <v>250</v>
      </c>
      <c r="B257" s="209" t="s">
        <v>90</v>
      </c>
      <c r="C257" s="209" t="s">
        <v>74</v>
      </c>
      <c r="D257" s="221">
        <v>1483</v>
      </c>
      <c r="E257" s="229" t="s">
        <v>154</v>
      </c>
      <c r="F257" s="222">
        <f t="shared" si="15"/>
        <v>8.8840000000000003</v>
      </c>
      <c r="G257" s="206">
        <v>12</v>
      </c>
      <c r="H257" s="220">
        <v>21.32</v>
      </c>
      <c r="I257" s="206">
        <f t="shared" si="12"/>
        <v>5.03</v>
      </c>
      <c r="J257" s="206">
        <f t="shared" si="13"/>
        <v>26.35</v>
      </c>
      <c r="K257" s="244"/>
      <c r="M257" s="304"/>
      <c r="N257" s="304"/>
    </row>
    <row r="258" spans="1:14" ht="26.4">
      <c r="A258" s="219">
        <f t="shared" si="14"/>
        <v>251</v>
      </c>
      <c r="B258" s="209" t="s">
        <v>91</v>
      </c>
      <c r="C258" s="209" t="s">
        <v>76</v>
      </c>
      <c r="D258" s="221">
        <v>1541</v>
      </c>
      <c r="E258" s="229" t="s">
        <v>154</v>
      </c>
      <c r="F258" s="222">
        <f t="shared" si="15"/>
        <v>9.2319999999999993</v>
      </c>
      <c r="G258" s="206">
        <v>24</v>
      </c>
      <c r="H258" s="220">
        <v>44.31</v>
      </c>
      <c r="I258" s="206">
        <f t="shared" si="12"/>
        <v>10.45</v>
      </c>
      <c r="J258" s="206">
        <f t="shared" si="13"/>
        <v>54.760000000000005</v>
      </c>
      <c r="K258" s="244"/>
      <c r="M258" s="304"/>
      <c r="N258" s="304"/>
    </row>
    <row r="259" spans="1:14" ht="26.4">
      <c r="A259" s="219">
        <f t="shared" si="14"/>
        <v>252</v>
      </c>
      <c r="B259" s="209" t="s">
        <v>121</v>
      </c>
      <c r="C259" s="209" t="s">
        <v>76</v>
      </c>
      <c r="D259" s="221">
        <v>1405</v>
      </c>
      <c r="E259" s="229" t="s">
        <v>154</v>
      </c>
      <c r="F259" s="222">
        <f t="shared" si="15"/>
        <v>8.4169999999999998</v>
      </c>
      <c r="G259" s="206">
        <v>24</v>
      </c>
      <c r="H259" s="220">
        <v>40.4</v>
      </c>
      <c r="I259" s="206">
        <f t="shared" si="12"/>
        <v>9.5299999999999994</v>
      </c>
      <c r="J259" s="206">
        <f t="shared" si="13"/>
        <v>49.93</v>
      </c>
      <c r="K259" s="244"/>
      <c r="M259" s="304"/>
      <c r="N259" s="304"/>
    </row>
    <row r="260" spans="1:14" ht="16.5" customHeight="1">
      <c r="A260" s="219">
        <f t="shared" si="14"/>
        <v>253</v>
      </c>
      <c r="B260" s="209" t="s">
        <v>93</v>
      </c>
      <c r="C260" s="209" t="s">
        <v>77</v>
      </c>
      <c r="D260" s="221">
        <v>1186</v>
      </c>
      <c r="E260" s="229" t="s">
        <v>154</v>
      </c>
      <c r="F260" s="222">
        <f t="shared" si="15"/>
        <v>7.1050000000000004</v>
      </c>
      <c r="G260" s="206">
        <v>12</v>
      </c>
      <c r="H260" s="220">
        <v>17.05</v>
      </c>
      <c r="I260" s="206">
        <f t="shared" si="12"/>
        <v>4.0199999999999996</v>
      </c>
      <c r="J260" s="206">
        <f t="shared" si="13"/>
        <v>21.07</v>
      </c>
      <c r="K260" s="244"/>
      <c r="M260" s="304"/>
      <c r="N260" s="304"/>
    </row>
    <row r="261" spans="1:14" ht="26.4">
      <c r="A261" s="219">
        <f t="shared" si="14"/>
        <v>254</v>
      </c>
      <c r="B261" s="209" t="s">
        <v>115</v>
      </c>
      <c r="C261" s="209" t="s">
        <v>74</v>
      </c>
      <c r="D261" s="221">
        <v>1455</v>
      </c>
      <c r="E261" s="229" t="s">
        <v>154</v>
      </c>
      <c r="F261" s="222">
        <f t="shared" si="15"/>
        <v>8.7170000000000005</v>
      </c>
      <c r="G261" s="206">
        <v>24</v>
      </c>
      <c r="H261" s="220">
        <v>41.84</v>
      </c>
      <c r="I261" s="206">
        <f t="shared" si="12"/>
        <v>9.8699999999999992</v>
      </c>
      <c r="J261" s="206">
        <f t="shared" si="13"/>
        <v>51.71</v>
      </c>
      <c r="K261" s="244"/>
      <c r="M261" s="304"/>
      <c r="N261" s="304"/>
    </row>
    <row r="262" spans="1:14" ht="26.4">
      <c r="A262" s="219">
        <f t="shared" si="14"/>
        <v>255</v>
      </c>
      <c r="B262" s="209" t="s">
        <v>109</v>
      </c>
      <c r="C262" s="209" t="s">
        <v>77</v>
      </c>
      <c r="D262" s="221">
        <v>1430</v>
      </c>
      <c r="E262" s="229" t="s">
        <v>155</v>
      </c>
      <c r="F262" s="222">
        <f t="shared" si="15"/>
        <v>8.5670000000000002</v>
      </c>
      <c r="G262" s="206">
        <v>26</v>
      </c>
      <c r="H262" s="220">
        <v>111.37</v>
      </c>
      <c r="I262" s="206">
        <f t="shared" si="12"/>
        <v>26.27</v>
      </c>
      <c r="J262" s="206">
        <f t="shared" si="13"/>
        <v>137.64000000000001</v>
      </c>
      <c r="K262" s="244"/>
      <c r="M262" s="304"/>
      <c r="N262" s="304"/>
    </row>
    <row r="263" spans="1:14" ht="26.4">
      <c r="A263" s="219">
        <f t="shared" si="14"/>
        <v>256</v>
      </c>
      <c r="B263" s="209" t="s">
        <v>109</v>
      </c>
      <c r="C263" s="209" t="s">
        <v>77</v>
      </c>
      <c r="D263" s="221">
        <v>1430</v>
      </c>
      <c r="E263" s="229" t="s">
        <v>154</v>
      </c>
      <c r="F263" s="222">
        <f t="shared" si="15"/>
        <v>8.5670000000000002</v>
      </c>
      <c r="G263" s="206">
        <v>142</v>
      </c>
      <c r="H263" s="220">
        <v>243.3</v>
      </c>
      <c r="I263" s="206">
        <f t="shared" si="12"/>
        <v>57.39</v>
      </c>
      <c r="J263" s="206">
        <f t="shared" si="13"/>
        <v>300.69</v>
      </c>
      <c r="K263" s="244"/>
      <c r="M263" s="304"/>
      <c r="N263" s="304"/>
    </row>
    <row r="264" spans="1:14" ht="26.4">
      <c r="A264" s="219">
        <f t="shared" si="14"/>
        <v>257</v>
      </c>
      <c r="B264" s="209" t="s">
        <v>109</v>
      </c>
      <c r="C264" s="209" t="s">
        <v>77</v>
      </c>
      <c r="D264" s="221">
        <v>1430</v>
      </c>
      <c r="E264" s="229" t="s">
        <v>154</v>
      </c>
      <c r="F264" s="222">
        <f t="shared" si="15"/>
        <v>8.5670000000000002</v>
      </c>
      <c r="G264" s="206">
        <v>35</v>
      </c>
      <c r="H264" s="220">
        <v>59.97</v>
      </c>
      <c r="I264" s="206">
        <f t="shared" ref="I264:I327" si="16">ROUND(H264*23.59%,2)</f>
        <v>14.15</v>
      </c>
      <c r="J264" s="206">
        <f t="shared" ref="J264:J327" si="17">H264+I264</f>
        <v>74.12</v>
      </c>
      <c r="K264" s="244"/>
      <c r="M264" s="304"/>
      <c r="N264" s="304"/>
    </row>
    <row r="265" spans="1:14" ht="26.4">
      <c r="A265" s="219">
        <f t="shared" si="14"/>
        <v>258</v>
      </c>
      <c r="B265" s="209" t="s">
        <v>106</v>
      </c>
      <c r="C265" s="209" t="s">
        <v>76</v>
      </c>
      <c r="D265" s="221">
        <v>1541</v>
      </c>
      <c r="E265" s="229" t="s">
        <v>154</v>
      </c>
      <c r="F265" s="222">
        <f t="shared" si="15"/>
        <v>9.2319999999999993</v>
      </c>
      <c r="G265" s="206">
        <v>12</v>
      </c>
      <c r="H265" s="220">
        <v>22.16</v>
      </c>
      <c r="I265" s="206">
        <f t="shared" si="16"/>
        <v>5.23</v>
      </c>
      <c r="J265" s="206">
        <f t="shared" si="17"/>
        <v>27.39</v>
      </c>
      <c r="K265" s="244"/>
      <c r="M265" s="304"/>
      <c r="N265" s="304"/>
    </row>
    <row r="266" spans="1:14" ht="26.4">
      <c r="A266" s="219">
        <f t="shared" ref="A266:A329" si="18">A265+1</f>
        <v>259</v>
      </c>
      <c r="B266" s="209" t="s">
        <v>105</v>
      </c>
      <c r="C266" s="209" t="s">
        <v>76</v>
      </c>
      <c r="D266" s="221">
        <v>1432</v>
      </c>
      <c r="E266" s="229" t="s">
        <v>154</v>
      </c>
      <c r="F266" s="222">
        <f t="shared" ref="F266:F329" si="19">ROUND(D266/$F$4,3)</f>
        <v>8.5790000000000006</v>
      </c>
      <c r="G266" s="206">
        <v>24</v>
      </c>
      <c r="H266" s="220">
        <v>41.18</v>
      </c>
      <c r="I266" s="206">
        <f t="shared" si="16"/>
        <v>9.7100000000000009</v>
      </c>
      <c r="J266" s="206">
        <f t="shared" si="17"/>
        <v>50.89</v>
      </c>
      <c r="K266" s="244"/>
      <c r="M266" s="304"/>
      <c r="N266" s="304"/>
    </row>
    <row r="267" spans="1:14" ht="26.4">
      <c r="A267" s="219">
        <f t="shared" si="18"/>
        <v>260</v>
      </c>
      <c r="B267" s="209" t="s">
        <v>84</v>
      </c>
      <c r="C267" s="209" t="s">
        <v>76</v>
      </c>
      <c r="D267" s="221">
        <v>1405</v>
      </c>
      <c r="E267" s="229" t="s">
        <v>154</v>
      </c>
      <c r="F267" s="222">
        <f t="shared" si="19"/>
        <v>8.4169999999999998</v>
      </c>
      <c r="G267" s="206">
        <v>24</v>
      </c>
      <c r="H267" s="220">
        <v>40.4</v>
      </c>
      <c r="I267" s="206">
        <f t="shared" si="16"/>
        <v>9.5299999999999994</v>
      </c>
      <c r="J267" s="206">
        <f t="shared" si="17"/>
        <v>49.93</v>
      </c>
      <c r="K267" s="244"/>
      <c r="M267" s="304"/>
      <c r="N267" s="304"/>
    </row>
    <row r="268" spans="1:14" ht="26.4">
      <c r="A268" s="219">
        <f t="shared" si="18"/>
        <v>261</v>
      </c>
      <c r="B268" s="209" t="s">
        <v>137</v>
      </c>
      <c r="C268" s="209" t="s">
        <v>76</v>
      </c>
      <c r="D268" s="221">
        <v>1405</v>
      </c>
      <c r="E268" s="229" t="s">
        <v>154</v>
      </c>
      <c r="F268" s="222">
        <f t="shared" si="19"/>
        <v>8.4169999999999998</v>
      </c>
      <c r="G268" s="206">
        <v>24</v>
      </c>
      <c r="H268" s="220">
        <v>40.4</v>
      </c>
      <c r="I268" s="206">
        <f t="shared" si="16"/>
        <v>9.5299999999999994</v>
      </c>
      <c r="J268" s="206">
        <f t="shared" si="17"/>
        <v>49.93</v>
      </c>
      <c r="K268" s="244"/>
      <c r="M268" s="304"/>
      <c r="N268" s="304"/>
    </row>
    <row r="269" spans="1:14" ht="26.4">
      <c r="A269" s="219">
        <f t="shared" si="18"/>
        <v>262</v>
      </c>
      <c r="B269" s="209" t="s">
        <v>132</v>
      </c>
      <c r="C269" s="209" t="s">
        <v>76</v>
      </c>
      <c r="D269" s="221">
        <v>1513</v>
      </c>
      <c r="E269" s="229" t="s">
        <v>154</v>
      </c>
      <c r="F269" s="222">
        <f t="shared" si="19"/>
        <v>9.0640000000000001</v>
      </c>
      <c r="G269" s="206">
        <v>23.5</v>
      </c>
      <c r="H269" s="220">
        <v>42.6</v>
      </c>
      <c r="I269" s="206">
        <f t="shared" si="16"/>
        <v>10.050000000000001</v>
      </c>
      <c r="J269" s="206">
        <f t="shared" si="17"/>
        <v>52.650000000000006</v>
      </c>
      <c r="K269" s="244"/>
      <c r="M269" s="304"/>
      <c r="N269" s="304"/>
    </row>
    <row r="270" spans="1:14" ht="26.4">
      <c r="A270" s="219">
        <f t="shared" si="18"/>
        <v>263</v>
      </c>
      <c r="B270" s="209" t="s">
        <v>128</v>
      </c>
      <c r="C270" s="209" t="s">
        <v>74</v>
      </c>
      <c r="D270" s="221">
        <v>1455</v>
      </c>
      <c r="E270" s="229" t="s">
        <v>154</v>
      </c>
      <c r="F270" s="222">
        <f t="shared" si="19"/>
        <v>8.7170000000000005</v>
      </c>
      <c r="G270" s="206">
        <v>12</v>
      </c>
      <c r="H270" s="220">
        <v>20.92</v>
      </c>
      <c r="I270" s="206">
        <f t="shared" si="16"/>
        <v>4.9400000000000004</v>
      </c>
      <c r="J270" s="206">
        <f t="shared" si="17"/>
        <v>25.860000000000003</v>
      </c>
      <c r="K270" s="244"/>
      <c r="M270" s="304"/>
      <c r="N270" s="304"/>
    </row>
    <row r="271" spans="1:14" ht="26.4">
      <c r="A271" s="219">
        <f t="shared" si="18"/>
        <v>264</v>
      </c>
      <c r="B271" s="209" t="s">
        <v>107</v>
      </c>
      <c r="C271" s="209" t="s">
        <v>76</v>
      </c>
      <c r="D271" s="221">
        <v>1405</v>
      </c>
      <c r="E271" s="229" t="s">
        <v>154</v>
      </c>
      <c r="F271" s="222">
        <f t="shared" si="19"/>
        <v>8.4169999999999998</v>
      </c>
      <c r="G271" s="206">
        <v>12</v>
      </c>
      <c r="H271" s="220">
        <v>20.2</v>
      </c>
      <c r="I271" s="206">
        <f t="shared" si="16"/>
        <v>4.7699999999999996</v>
      </c>
      <c r="J271" s="206">
        <f t="shared" si="17"/>
        <v>24.97</v>
      </c>
      <c r="K271" s="244"/>
      <c r="M271" s="304"/>
      <c r="N271" s="304"/>
    </row>
    <row r="272" spans="1:14" ht="13.2">
      <c r="A272" s="219">
        <f t="shared" si="18"/>
        <v>265</v>
      </c>
      <c r="B272" s="209" t="s">
        <v>117</v>
      </c>
      <c r="C272" s="209" t="s">
        <v>74</v>
      </c>
      <c r="D272" s="221">
        <v>1652</v>
      </c>
      <c r="E272" s="229" t="s">
        <v>154</v>
      </c>
      <c r="F272" s="222">
        <f t="shared" si="19"/>
        <v>9.8970000000000002</v>
      </c>
      <c r="G272" s="206">
        <v>28</v>
      </c>
      <c r="H272" s="220">
        <v>55.42</v>
      </c>
      <c r="I272" s="206">
        <f t="shared" si="16"/>
        <v>13.07</v>
      </c>
      <c r="J272" s="206">
        <f t="shared" si="17"/>
        <v>68.490000000000009</v>
      </c>
      <c r="K272" s="244"/>
      <c r="M272" s="304"/>
      <c r="N272" s="304"/>
    </row>
    <row r="273" spans="1:14" ht="26.4">
      <c r="A273" s="219">
        <f t="shared" si="18"/>
        <v>266</v>
      </c>
      <c r="B273" s="209" t="s">
        <v>109</v>
      </c>
      <c r="C273" s="209" t="s">
        <v>77</v>
      </c>
      <c r="D273" s="221">
        <v>1430</v>
      </c>
      <c r="E273" s="229" t="s">
        <v>154</v>
      </c>
      <c r="F273" s="222">
        <f t="shared" si="19"/>
        <v>8.5670000000000002</v>
      </c>
      <c r="G273" s="206">
        <v>35</v>
      </c>
      <c r="H273" s="220">
        <v>59.97</v>
      </c>
      <c r="I273" s="206">
        <f t="shared" si="16"/>
        <v>14.15</v>
      </c>
      <c r="J273" s="206">
        <f t="shared" si="17"/>
        <v>74.12</v>
      </c>
      <c r="K273" s="244"/>
      <c r="M273" s="304"/>
      <c r="N273" s="304"/>
    </row>
    <row r="274" spans="1:14" ht="13.2">
      <c r="A274" s="219">
        <f t="shared" si="18"/>
        <v>267</v>
      </c>
      <c r="B274" s="209" t="s">
        <v>159</v>
      </c>
      <c r="C274" s="209" t="s">
        <v>161</v>
      </c>
      <c r="D274" s="221">
        <v>1713</v>
      </c>
      <c r="E274" s="229" t="s">
        <v>155</v>
      </c>
      <c r="F274" s="222">
        <f t="shared" si="19"/>
        <v>10.262</v>
      </c>
      <c r="G274" s="206">
        <v>2.5</v>
      </c>
      <c r="H274" s="220">
        <v>12.83</v>
      </c>
      <c r="I274" s="206">
        <f t="shared" si="16"/>
        <v>3.03</v>
      </c>
      <c r="J274" s="206">
        <f t="shared" si="17"/>
        <v>15.86</v>
      </c>
      <c r="K274" s="244"/>
      <c r="M274" s="304"/>
      <c r="N274" s="304"/>
    </row>
    <row r="275" spans="1:14" ht="13.2">
      <c r="A275" s="219">
        <f t="shared" si="18"/>
        <v>268</v>
      </c>
      <c r="B275" s="209" t="s">
        <v>159</v>
      </c>
      <c r="C275" s="209" t="s">
        <v>161</v>
      </c>
      <c r="D275" s="221">
        <v>1713</v>
      </c>
      <c r="E275" s="229" t="s">
        <v>154</v>
      </c>
      <c r="F275" s="222">
        <f t="shared" si="19"/>
        <v>10.262</v>
      </c>
      <c r="G275" s="206">
        <v>45.5</v>
      </c>
      <c r="H275" s="220">
        <v>93.38</v>
      </c>
      <c r="I275" s="206">
        <f t="shared" si="16"/>
        <v>22.03</v>
      </c>
      <c r="J275" s="206">
        <f t="shared" si="17"/>
        <v>115.41</v>
      </c>
      <c r="K275" s="244"/>
      <c r="M275" s="304"/>
      <c r="N275" s="304"/>
    </row>
    <row r="276" spans="1:14" ht="26.4">
      <c r="A276" s="219">
        <f t="shared" si="18"/>
        <v>269</v>
      </c>
      <c r="B276" s="209" t="s">
        <v>121</v>
      </c>
      <c r="C276" s="209" t="s">
        <v>76</v>
      </c>
      <c r="D276" s="221">
        <v>1405</v>
      </c>
      <c r="E276" s="229" t="s">
        <v>154</v>
      </c>
      <c r="F276" s="222">
        <f t="shared" si="19"/>
        <v>8.4169999999999998</v>
      </c>
      <c r="G276" s="206">
        <v>24</v>
      </c>
      <c r="H276" s="220">
        <v>40.4</v>
      </c>
      <c r="I276" s="206">
        <f t="shared" si="16"/>
        <v>9.5299999999999994</v>
      </c>
      <c r="J276" s="206">
        <f t="shared" si="17"/>
        <v>49.93</v>
      </c>
      <c r="K276" s="244"/>
      <c r="M276" s="304"/>
      <c r="N276" s="304"/>
    </row>
    <row r="277" spans="1:14" ht="13.2">
      <c r="A277" s="219">
        <f t="shared" si="18"/>
        <v>270</v>
      </c>
      <c r="B277" s="209" t="s">
        <v>80</v>
      </c>
      <c r="C277" s="209" t="s">
        <v>76</v>
      </c>
      <c r="D277" s="221">
        <v>1432</v>
      </c>
      <c r="E277" s="229" t="s">
        <v>154</v>
      </c>
      <c r="F277" s="222">
        <f t="shared" si="19"/>
        <v>8.5790000000000006</v>
      </c>
      <c r="G277" s="206">
        <v>12</v>
      </c>
      <c r="H277" s="220">
        <v>20.59</v>
      </c>
      <c r="I277" s="206">
        <f t="shared" si="16"/>
        <v>4.8600000000000003</v>
      </c>
      <c r="J277" s="206">
        <f t="shared" si="17"/>
        <v>25.45</v>
      </c>
      <c r="K277" s="244"/>
      <c r="M277" s="304"/>
      <c r="N277" s="304"/>
    </row>
    <row r="278" spans="1:14" ht="26.4">
      <c r="A278" s="219">
        <f t="shared" si="18"/>
        <v>271</v>
      </c>
      <c r="B278" s="209" t="s">
        <v>91</v>
      </c>
      <c r="C278" s="209" t="s">
        <v>74</v>
      </c>
      <c r="D278" s="221">
        <v>1571</v>
      </c>
      <c r="E278" s="229" t="s">
        <v>154</v>
      </c>
      <c r="F278" s="222">
        <f t="shared" si="19"/>
        <v>9.4120000000000008</v>
      </c>
      <c r="G278" s="206">
        <v>24</v>
      </c>
      <c r="H278" s="220">
        <v>45.18</v>
      </c>
      <c r="I278" s="206">
        <f t="shared" si="16"/>
        <v>10.66</v>
      </c>
      <c r="J278" s="206">
        <f t="shared" si="17"/>
        <v>55.84</v>
      </c>
      <c r="K278" s="244"/>
      <c r="M278" s="304"/>
      <c r="N278" s="304"/>
    </row>
    <row r="279" spans="1:14" ht="13.2">
      <c r="A279" s="219">
        <f t="shared" si="18"/>
        <v>272</v>
      </c>
      <c r="B279" s="209" t="s">
        <v>117</v>
      </c>
      <c r="C279" s="209" t="s">
        <v>74</v>
      </c>
      <c r="D279" s="221">
        <v>1652</v>
      </c>
      <c r="E279" s="229" t="s">
        <v>154</v>
      </c>
      <c r="F279" s="222">
        <f t="shared" si="19"/>
        <v>9.8970000000000002</v>
      </c>
      <c r="G279" s="206">
        <v>12</v>
      </c>
      <c r="H279" s="220">
        <v>23.75</v>
      </c>
      <c r="I279" s="206">
        <f t="shared" si="16"/>
        <v>5.6</v>
      </c>
      <c r="J279" s="206">
        <f t="shared" si="17"/>
        <v>29.35</v>
      </c>
      <c r="K279" s="244"/>
      <c r="M279" s="304"/>
      <c r="N279" s="304"/>
    </row>
    <row r="280" spans="1:14" ht="26.4">
      <c r="A280" s="219">
        <f t="shared" si="18"/>
        <v>273</v>
      </c>
      <c r="B280" s="209" t="s">
        <v>89</v>
      </c>
      <c r="C280" s="209" t="s">
        <v>85</v>
      </c>
      <c r="D280" s="221">
        <v>1672</v>
      </c>
      <c r="E280" s="229" t="s">
        <v>154</v>
      </c>
      <c r="F280" s="222">
        <f t="shared" si="19"/>
        <v>10.016999999999999</v>
      </c>
      <c r="G280" s="206">
        <v>24</v>
      </c>
      <c r="H280" s="220">
        <v>48.08</v>
      </c>
      <c r="I280" s="206">
        <f t="shared" si="16"/>
        <v>11.34</v>
      </c>
      <c r="J280" s="206">
        <f t="shared" si="17"/>
        <v>59.42</v>
      </c>
      <c r="K280" s="244"/>
      <c r="M280" s="304"/>
      <c r="N280" s="304"/>
    </row>
    <row r="281" spans="1:14" ht="26.4">
      <c r="A281" s="219">
        <f t="shared" si="18"/>
        <v>274</v>
      </c>
      <c r="B281" s="209" t="s">
        <v>75</v>
      </c>
      <c r="C281" s="209" t="s">
        <v>77</v>
      </c>
      <c r="D281" s="221">
        <v>1383</v>
      </c>
      <c r="E281" s="229" t="s">
        <v>154</v>
      </c>
      <c r="F281" s="222">
        <f t="shared" si="19"/>
        <v>8.2850000000000001</v>
      </c>
      <c r="G281" s="206">
        <v>28</v>
      </c>
      <c r="H281" s="220">
        <v>46.4</v>
      </c>
      <c r="I281" s="206">
        <f t="shared" si="16"/>
        <v>10.95</v>
      </c>
      <c r="J281" s="206">
        <f t="shared" si="17"/>
        <v>57.349999999999994</v>
      </c>
      <c r="K281" s="244"/>
      <c r="M281" s="304"/>
      <c r="N281" s="304"/>
    </row>
    <row r="282" spans="1:14" ht="26.4">
      <c r="A282" s="219">
        <f t="shared" si="18"/>
        <v>275</v>
      </c>
      <c r="B282" s="209" t="s">
        <v>90</v>
      </c>
      <c r="C282" s="209" t="s">
        <v>76</v>
      </c>
      <c r="D282" s="221">
        <v>1385</v>
      </c>
      <c r="E282" s="229" t="s">
        <v>154</v>
      </c>
      <c r="F282" s="222">
        <f t="shared" si="19"/>
        <v>8.2970000000000006</v>
      </c>
      <c r="G282" s="206">
        <v>12</v>
      </c>
      <c r="H282" s="220">
        <v>19.91</v>
      </c>
      <c r="I282" s="206">
        <f t="shared" si="16"/>
        <v>4.7</v>
      </c>
      <c r="J282" s="206">
        <f t="shared" si="17"/>
        <v>24.61</v>
      </c>
      <c r="K282" s="244"/>
      <c r="M282" s="304"/>
      <c r="N282" s="304"/>
    </row>
    <row r="283" spans="1:14" ht="26.4">
      <c r="A283" s="219">
        <f t="shared" si="18"/>
        <v>276</v>
      </c>
      <c r="B283" s="209" t="s">
        <v>132</v>
      </c>
      <c r="C283" s="209" t="s">
        <v>76</v>
      </c>
      <c r="D283" s="221">
        <v>1493</v>
      </c>
      <c r="E283" s="229" t="s">
        <v>154</v>
      </c>
      <c r="F283" s="222">
        <f t="shared" si="19"/>
        <v>8.9440000000000008</v>
      </c>
      <c r="G283" s="206">
        <v>13</v>
      </c>
      <c r="H283" s="220">
        <v>23.25</v>
      </c>
      <c r="I283" s="206">
        <f t="shared" si="16"/>
        <v>5.48</v>
      </c>
      <c r="J283" s="206">
        <f t="shared" si="17"/>
        <v>28.73</v>
      </c>
      <c r="K283" s="244"/>
      <c r="M283" s="304"/>
      <c r="N283" s="304"/>
    </row>
    <row r="284" spans="1:14" ht="30.75" customHeight="1">
      <c r="A284" s="219">
        <f t="shared" si="18"/>
        <v>277</v>
      </c>
      <c r="B284" s="209" t="s">
        <v>81</v>
      </c>
      <c r="C284" s="209" t="s">
        <v>76</v>
      </c>
      <c r="D284" s="221">
        <v>1385</v>
      </c>
      <c r="E284" s="229" t="s">
        <v>154</v>
      </c>
      <c r="F284" s="222">
        <f t="shared" si="19"/>
        <v>8.2970000000000006</v>
      </c>
      <c r="G284" s="206">
        <v>24</v>
      </c>
      <c r="H284" s="220">
        <v>39.83</v>
      </c>
      <c r="I284" s="206">
        <f t="shared" si="16"/>
        <v>9.4</v>
      </c>
      <c r="J284" s="206">
        <f t="shared" si="17"/>
        <v>49.23</v>
      </c>
      <c r="K284" s="244"/>
      <c r="M284" s="304"/>
      <c r="N284" s="304"/>
    </row>
    <row r="285" spans="1:14" ht="13.2">
      <c r="A285" s="219">
        <f t="shared" si="18"/>
        <v>278</v>
      </c>
      <c r="B285" s="209" t="s">
        <v>93</v>
      </c>
      <c r="C285" s="209" t="s">
        <v>76</v>
      </c>
      <c r="D285" s="221">
        <v>1309</v>
      </c>
      <c r="E285" s="229" t="s">
        <v>154</v>
      </c>
      <c r="F285" s="222">
        <f t="shared" si="19"/>
        <v>7.8419999999999996</v>
      </c>
      <c r="G285" s="206">
        <v>24</v>
      </c>
      <c r="H285" s="220">
        <v>37.64</v>
      </c>
      <c r="I285" s="206">
        <f t="shared" si="16"/>
        <v>8.8800000000000008</v>
      </c>
      <c r="J285" s="206">
        <f t="shared" si="17"/>
        <v>46.52</v>
      </c>
      <c r="K285" s="244"/>
      <c r="M285" s="304"/>
      <c r="N285" s="304"/>
    </row>
    <row r="286" spans="1:14" ht="13.2">
      <c r="A286" s="219">
        <f t="shared" si="18"/>
        <v>279</v>
      </c>
      <c r="B286" s="209" t="s">
        <v>159</v>
      </c>
      <c r="C286" s="209" t="s">
        <v>77</v>
      </c>
      <c r="D286" s="221">
        <v>1410</v>
      </c>
      <c r="E286" s="229" t="s">
        <v>154</v>
      </c>
      <c r="F286" s="222">
        <f t="shared" si="19"/>
        <v>8.4469999999999992</v>
      </c>
      <c r="G286" s="206">
        <v>23</v>
      </c>
      <c r="H286" s="220">
        <v>38.86</v>
      </c>
      <c r="I286" s="206">
        <f t="shared" si="16"/>
        <v>9.17</v>
      </c>
      <c r="J286" s="206">
        <f t="shared" si="17"/>
        <v>48.03</v>
      </c>
      <c r="K286" s="244"/>
      <c r="M286" s="304"/>
      <c r="N286" s="304"/>
    </row>
    <row r="287" spans="1:14" ht="13.2">
      <c r="A287" s="219">
        <f t="shared" si="18"/>
        <v>280</v>
      </c>
      <c r="B287" s="209" t="s">
        <v>159</v>
      </c>
      <c r="C287" s="209" t="s">
        <v>77</v>
      </c>
      <c r="D287" s="221">
        <v>1410</v>
      </c>
      <c r="E287" s="229" t="s">
        <v>155</v>
      </c>
      <c r="F287" s="222">
        <f t="shared" si="19"/>
        <v>8.4469999999999992</v>
      </c>
      <c r="G287" s="206">
        <v>1</v>
      </c>
      <c r="H287" s="220">
        <v>4.22</v>
      </c>
      <c r="I287" s="206">
        <f t="shared" si="16"/>
        <v>1</v>
      </c>
      <c r="J287" s="206">
        <f t="shared" si="17"/>
        <v>5.22</v>
      </c>
      <c r="K287" s="244"/>
      <c r="M287" s="304"/>
      <c r="N287" s="304"/>
    </row>
    <row r="288" spans="1:14" ht="26.4">
      <c r="A288" s="219">
        <f t="shared" si="18"/>
        <v>281</v>
      </c>
      <c r="B288" s="209" t="s">
        <v>141</v>
      </c>
      <c r="C288" s="209" t="s">
        <v>77</v>
      </c>
      <c r="D288" s="221">
        <v>1410</v>
      </c>
      <c r="E288" s="229" t="s">
        <v>154</v>
      </c>
      <c r="F288" s="222">
        <f t="shared" si="19"/>
        <v>8.4469999999999992</v>
      </c>
      <c r="G288" s="206">
        <v>144.5</v>
      </c>
      <c r="H288" s="220">
        <v>244.12</v>
      </c>
      <c r="I288" s="206">
        <f t="shared" si="16"/>
        <v>57.59</v>
      </c>
      <c r="J288" s="206">
        <f t="shared" si="17"/>
        <v>301.71000000000004</v>
      </c>
      <c r="K288" s="244"/>
      <c r="M288" s="304"/>
      <c r="N288" s="304"/>
    </row>
    <row r="289" spans="1:14" ht="26.4">
      <c r="A289" s="219">
        <f t="shared" si="18"/>
        <v>282</v>
      </c>
      <c r="B289" s="209" t="s">
        <v>141</v>
      </c>
      <c r="C289" s="209" t="s">
        <v>77</v>
      </c>
      <c r="D289" s="221">
        <v>1410</v>
      </c>
      <c r="E289" s="229" t="s">
        <v>155</v>
      </c>
      <c r="F289" s="222">
        <f t="shared" si="19"/>
        <v>8.4469999999999992</v>
      </c>
      <c r="G289" s="206">
        <v>23.5</v>
      </c>
      <c r="H289" s="220">
        <v>99.25</v>
      </c>
      <c r="I289" s="206">
        <f t="shared" si="16"/>
        <v>23.41</v>
      </c>
      <c r="J289" s="206">
        <f t="shared" si="17"/>
        <v>122.66</v>
      </c>
      <c r="K289" s="244"/>
      <c r="M289" s="304"/>
      <c r="N289" s="304"/>
    </row>
    <row r="290" spans="1:14" ht="26.4">
      <c r="A290" s="219">
        <f t="shared" si="18"/>
        <v>283</v>
      </c>
      <c r="B290" s="209" t="s">
        <v>141</v>
      </c>
      <c r="C290" s="209" t="s">
        <v>77</v>
      </c>
      <c r="D290" s="221">
        <v>1410</v>
      </c>
      <c r="E290" s="229" t="s">
        <v>155</v>
      </c>
      <c r="F290" s="222">
        <f t="shared" si="19"/>
        <v>8.4469999999999992</v>
      </c>
      <c r="G290" s="206">
        <v>21</v>
      </c>
      <c r="H290" s="220">
        <v>88.69</v>
      </c>
      <c r="I290" s="206">
        <f t="shared" si="16"/>
        <v>20.92</v>
      </c>
      <c r="J290" s="206">
        <f t="shared" si="17"/>
        <v>109.61</v>
      </c>
      <c r="K290" s="244"/>
      <c r="M290" s="304"/>
      <c r="N290" s="304"/>
    </row>
    <row r="291" spans="1:14" ht="26.4">
      <c r="A291" s="219">
        <f t="shared" si="18"/>
        <v>284</v>
      </c>
      <c r="B291" s="209" t="s">
        <v>141</v>
      </c>
      <c r="C291" s="209" t="s">
        <v>77</v>
      </c>
      <c r="D291" s="221">
        <v>1410</v>
      </c>
      <c r="E291" s="229" t="s">
        <v>154</v>
      </c>
      <c r="F291" s="222">
        <f t="shared" si="19"/>
        <v>8.4469999999999992</v>
      </c>
      <c r="G291" s="206">
        <v>147</v>
      </c>
      <c r="H291" s="220">
        <v>248.34</v>
      </c>
      <c r="I291" s="206">
        <f t="shared" si="16"/>
        <v>58.58</v>
      </c>
      <c r="J291" s="206">
        <f t="shared" si="17"/>
        <v>306.92</v>
      </c>
      <c r="K291" s="244"/>
      <c r="M291" s="304"/>
      <c r="N291" s="304"/>
    </row>
    <row r="292" spans="1:14" ht="26.4">
      <c r="A292" s="219">
        <f t="shared" si="18"/>
        <v>285</v>
      </c>
      <c r="B292" s="209" t="s">
        <v>109</v>
      </c>
      <c r="C292" s="209" t="s">
        <v>77</v>
      </c>
      <c r="D292" s="221">
        <v>1410</v>
      </c>
      <c r="E292" s="229" t="s">
        <v>154</v>
      </c>
      <c r="F292" s="222">
        <f t="shared" si="19"/>
        <v>8.4469999999999992</v>
      </c>
      <c r="G292" s="206">
        <v>47</v>
      </c>
      <c r="H292" s="220">
        <v>79.400000000000006</v>
      </c>
      <c r="I292" s="206">
        <f t="shared" si="16"/>
        <v>18.73</v>
      </c>
      <c r="J292" s="206">
        <f t="shared" si="17"/>
        <v>98.13000000000001</v>
      </c>
      <c r="K292" s="244"/>
      <c r="M292" s="304"/>
      <c r="N292" s="304"/>
    </row>
    <row r="293" spans="1:14" ht="18.75" customHeight="1">
      <c r="A293" s="219">
        <f t="shared" si="18"/>
        <v>286</v>
      </c>
      <c r="B293" s="209" t="s">
        <v>93</v>
      </c>
      <c r="C293" s="209" t="s">
        <v>152</v>
      </c>
      <c r="D293" s="221">
        <v>1713</v>
      </c>
      <c r="E293" s="229" t="s">
        <v>154</v>
      </c>
      <c r="F293" s="222">
        <f t="shared" si="19"/>
        <v>10.262</v>
      </c>
      <c r="G293" s="206">
        <v>36</v>
      </c>
      <c r="H293" s="220">
        <v>73.89</v>
      </c>
      <c r="I293" s="206">
        <f t="shared" si="16"/>
        <v>17.43</v>
      </c>
      <c r="J293" s="206">
        <f t="shared" si="17"/>
        <v>91.32</v>
      </c>
      <c r="K293" s="244"/>
      <c r="M293" s="304"/>
      <c r="N293" s="304"/>
    </row>
    <row r="294" spans="1:14" ht="26.4">
      <c r="A294" s="219">
        <f t="shared" si="18"/>
        <v>287</v>
      </c>
      <c r="B294" s="209" t="s">
        <v>99</v>
      </c>
      <c r="C294" s="209" t="s">
        <v>76</v>
      </c>
      <c r="D294" s="221">
        <v>1521</v>
      </c>
      <c r="E294" s="229" t="s">
        <v>154</v>
      </c>
      <c r="F294" s="222">
        <f t="shared" si="19"/>
        <v>9.1120000000000001</v>
      </c>
      <c r="G294" s="206">
        <v>24</v>
      </c>
      <c r="H294" s="220">
        <v>43.74</v>
      </c>
      <c r="I294" s="206">
        <f t="shared" si="16"/>
        <v>10.32</v>
      </c>
      <c r="J294" s="206">
        <f t="shared" si="17"/>
        <v>54.06</v>
      </c>
      <c r="K294" s="244"/>
      <c r="M294" s="304"/>
      <c r="N294" s="304"/>
    </row>
    <row r="295" spans="1:14" ht="26.4">
      <c r="A295" s="219">
        <f t="shared" si="18"/>
        <v>288</v>
      </c>
      <c r="B295" s="209" t="s">
        <v>111</v>
      </c>
      <c r="C295" s="209" t="s">
        <v>74</v>
      </c>
      <c r="D295" s="221">
        <v>1435</v>
      </c>
      <c r="E295" s="229" t="s">
        <v>154</v>
      </c>
      <c r="F295" s="222">
        <f t="shared" si="19"/>
        <v>8.5969999999999995</v>
      </c>
      <c r="G295" s="206">
        <v>24</v>
      </c>
      <c r="H295" s="220">
        <v>41.27</v>
      </c>
      <c r="I295" s="206">
        <f t="shared" si="16"/>
        <v>9.74</v>
      </c>
      <c r="J295" s="206">
        <f t="shared" si="17"/>
        <v>51.010000000000005</v>
      </c>
      <c r="K295" s="244"/>
      <c r="M295" s="304"/>
      <c r="N295" s="304"/>
    </row>
    <row r="296" spans="1:14" ht="26.4">
      <c r="A296" s="219">
        <f t="shared" si="18"/>
        <v>289</v>
      </c>
      <c r="B296" s="209" t="s">
        <v>137</v>
      </c>
      <c r="C296" s="209" t="s">
        <v>85</v>
      </c>
      <c r="D296" s="221">
        <v>1684</v>
      </c>
      <c r="E296" s="229" t="s">
        <v>154</v>
      </c>
      <c r="F296" s="222">
        <f t="shared" si="19"/>
        <v>10.089</v>
      </c>
      <c r="G296" s="206">
        <v>24</v>
      </c>
      <c r="H296" s="220">
        <v>48.43</v>
      </c>
      <c r="I296" s="206">
        <f t="shared" si="16"/>
        <v>11.42</v>
      </c>
      <c r="J296" s="206">
        <f t="shared" si="17"/>
        <v>59.85</v>
      </c>
      <c r="K296" s="244"/>
      <c r="M296" s="304"/>
      <c r="N296" s="304"/>
    </row>
    <row r="297" spans="1:14" ht="26.4">
      <c r="A297" s="219">
        <f t="shared" si="18"/>
        <v>290</v>
      </c>
      <c r="B297" s="209" t="s">
        <v>104</v>
      </c>
      <c r="C297" s="209" t="s">
        <v>76</v>
      </c>
      <c r="D297" s="221">
        <v>1385</v>
      </c>
      <c r="E297" s="229" t="s">
        <v>154</v>
      </c>
      <c r="F297" s="222">
        <f t="shared" si="19"/>
        <v>8.2970000000000006</v>
      </c>
      <c r="G297" s="206">
        <v>24</v>
      </c>
      <c r="H297" s="220">
        <v>39.83</v>
      </c>
      <c r="I297" s="206">
        <f t="shared" si="16"/>
        <v>9.4</v>
      </c>
      <c r="J297" s="206">
        <f t="shared" si="17"/>
        <v>49.23</v>
      </c>
      <c r="K297" s="244"/>
      <c r="M297" s="304"/>
      <c r="N297" s="304"/>
    </row>
    <row r="298" spans="1:14" ht="13.2">
      <c r="A298" s="219">
        <f t="shared" si="18"/>
        <v>291</v>
      </c>
      <c r="B298" s="209" t="s">
        <v>93</v>
      </c>
      <c r="C298" s="209" t="s">
        <v>76</v>
      </c>
      <c r="D298" s="221">
        <v>1285</v>
      </c>
      <c r="E298" s="229" t="s">
        <v>154</v>
      </c>
      <c r="F298" s="222">
        <f t="shared" si="19"/>
        <v>7.6980000000000004</v>
      </c>
      <c r="G298" s="206">
        <v>12</v>
      </c>
      <c r="H298" s="220">
        <v>18.48</v>
      </c>
      <c r="I298" s="206">
        <f t="shared" si="16"/>
        <v>4.3600000000000003</v>
      </c>
      <c r="J298" s="206">
        <f t="shared" si="17"/>
        <v>22.84</v>
      </c>
      <c r="K298" s="244"/>
      <c r="M298" s="304"/>
      <c r="N298" s="304"/>
    </row>
    <row r="299" spans="1:14" ht="13.2">
      <c r="A299" s="219">
        <f t="shared" si="18"/>
        <v>292</v>
      </c>
      <c r="B299" s="209" t="s">
        <v>82</v>
      </c>
      <c r="C299" s="209" t="s">
        <v>74</v>
      </c>
      <c r="D299" s="221">
        <v>1435</v>
      </c>
      <c r="E299" s="229" t="s">
        <v>154</v>
      </c>
      <c r="F299" s="222">
        <f t="shared" si="19"/>
        <v>8.5969999999999995</v>
      </c>
      <c r="G299" s="206">
        <v>24</v>
      </c>
      <c r="H299" s="220">
        <v>41.27</v>
      </c>
      <c r="I299" s="206">
        <f t="shared" si="16"/>
        <v>9.74</v>
      </c>
      <c r="J299" s="206">
        <f t="shared" si="17"/>
        <v>51.010000000000005</v>
      </c>
      <c r="K299" s="244"/>
      <c r="M299" s="304"/>
      <c r="N299" s="304"/>
    </row>
    <row r="300" spans="1:14" ht="26.4">
      <c r="A300" s="219">
        <f t="shared" si="18"/>
        <v>293</v>
      </c>
      <c r="B300" s="209" t="s">
        <v>140</v>
      </c>
      <c r="C300" s="209" t="s">
        <v>76</v>
      </c>
      <c r="D300" s="221">
        <v>1385</v>
      </c>
      <c r="E300" s="229" t="s">
        <v>154</v>
      </c>
      <c r="F300" s="222">
        <f t="shared" si="19"/>
        <v>8.2970000000000006</v>
      </c>
      <c r="G300" s="206">
        <v>24</v>
      </c>
      <c r="H300" s="220">
        <v>39.83</v>
      </c>
      <c r="I300" s="206">
        <f t="shared" si="16"/>
        <v>9.4</v>
      </c>
      <c r="J300" s="206">
        <f t="shared" si="17"/>
        <v>49.23</v>
      </c>
      <c r="K300" s="244"/>
      <c r="M300" s="304"/>
      <c r="N300" s="304"/>
    </row>
    <row r="301" spans="1:14" ht="26.4">
      <c r="A301" s="219">
        <f t="shared" si="18"/>
        <v>294</v>
      </c>
      <c r="B301" s="209" t="s">
        <v>98</v>
      </c>
      <c r="C301" s="209" t="s">
        <v>76</v>
      </c>
      <c r="D301" s="221">
        <v>1385</v>
      </c>
      <c r="E301" s="229" t="s">
        <v>154</v>
      </c>
      <c r="F301" s="222">
        <f t="shared" si="19"/>
        <v>8.2970000000000006</v>
      </c>
      <c r="G301" s="206">
        <v>48</v>
      </c>
      <c r="H301" s="220">
        <v>79.650000000000006</v>
      </c>
      <c r="I301" s="206">
        <f t="shared" si="16"/>
        <v>18.79</v>
      </c>
      <c r="J301" s="206">
        <f t="shared" si="17"/>
        <v>98.44</v>
      </c>
      <c r="K301" s="244"/>
      <c r="M301" s="304"/>
      <c r="N301" s="304"/>
    </row>
    <row r="302" spans="1:14" ht="26.4">
      <c r="A302" s="219">
        <f t="shared" si="18"/>
        <v>295</v>
      </c>
      <c r="B302" s="209" t="s">
        <v>115</v>
      </c>
      <c r="C302" s="209" t="s">
        <v>76</v>
      </c>
      <c r="D302" s="221">
        <v>1385</v>
      </c>
      <c r="E302" s="229" t="s">
        <v>154</v>
      </c>
      <c r="F302" s="222">
        <f t="shared" si="19"/>
        <v>8.2970000000000006</v>
      </c>
      <c r="G302" s="206">
        <v>12</v>
      </c>
      <c r="H302" s="220">
        <v>19.91</v>
      </c>
      <c r="I302" s="206">
        <f t="shared" si="16"/>
        <v>4.7</v>
      </c>
      <c r="J302" s="206">
        <f t="shared" si="17"/>
        <v>24.61</v>
      </c>
      <c r="K302" s="244"/>
      <c r="M302" s="304"/>
      <c r="N302" s="304"/>
    </row>
    <row r="303" spans="1:14" ht="26.4">
      <c r="A303" s="219">
        <f t="shared" si="18"/>
        <v>296</v>
      </c>
      <c r="B303" s="209" t="s">
        <v>114</v>
      </c>
      <c r="C303" s="209" t="s">
        <v>74</v>
      </c>
      <c r="D303" s="221">
        <v>1435</v>
      </c>
      <c r="E303" s="229" t="s">
        <v>154</v>
      </c>
      <c r="F303" s="222">
        <f t="shared" si="19"/>
        <v>8.5969999999999995</v>
      </c>
      <c r="G303" s="206">
        <v>12</v>
      </c>
      <c r="H303" s="220">
        <v>20.63</v>
      </c>
      <c r="I303" s="206">
        <f t="shared" si="16"/>
        <v>4.87</v>
      </c>
      <c r="J303" s="206">
        <f t="shared" si="17"/>
        <v>25.5</v>
      </c>
      <c r="K303" s="244"/>
      <c r="M303" s="304"/>
      <c r="N303" s="304"/>
    </row>
    <row r="304" spans="1:14" ht="26.4">
      <c r="A304" s="219">
        <f t="shared" si="18"/>
        <v>297</v>
      </c>
      <c r="B304" s="209" t="s">
        <v>137</v>
      </c>
      <c r="C304" s="209" t="s">
        <v>74</v>
      </c>
      <c r="D304" s="221">
        <v>1435</v>
      </c>
      <c r="E304" s="229" t="s">
        <v>154</v>
      </c>
      <c r="F304" s="222">
        <f t="shared" si="19"/>
        <v>8.5969999999999995</v>
      </c>
      <c r="G304" s="206">
        <v>12</v>
      </c>
      <c r="H304" s="220">
        <v>20.63</v>
      </c>
      <c r="I304" s="206">
        <f t="shared" si="16"/>
        <v>4.87</v>
      </c>
      <c r="J304" s="206">
        <f t="shared" si="17"/>
        <v>25.5</v>
      </c>
      <c r="K304" s="244"/>
      <c r="M304" s="304"/>
      <c r="N304" s="304"/>
    </row>
    <row r="305" spans="1:14" ht="26.4">
      <c r="A305" s="219">
        <f t="shared" si="18"/>
        <v>298</v>
      </c>
      <c r="B305" s="209" t="s">
        <v>81</v>
      </c>
      <c r="C305" s="209" t="s">
        <v>74</v>
      </c>
      <c r="D305" s="221">
        <v>1435</v>
      </c>
      <c r="E305" s="229" t="s">
        <v>154</v>
      </c>
      <c r="F305" s="222">
        <f t="shared" si="19"/>
        <v>8.5969999999999995</v>
      </c>
      <c r="G305" s="206">
        <v>24</v>
      </c>
      <c r="H305" s="220">
        <v>41.27</v>
      </c>
      <c r="I305" s="206">
        <f t="shared" si="16"/>
        <v>9.74</v>
      </c>
      <c r="J305" s="206">
        <f t="shared" si="17"/>
        <v>51.010000000000005</v>
      </c>
      <c r="K305" s="244"/>
      <c r="M305" s="304"/>
      <c r="N305" s="304"/>
    </row>
    <row r="306" spans="1:14" ht="13.2">
      <c r="A306" s="219">
        <f t="shared" si="18"/>
        <v>299</v>
      </c>
      <c r="B306" s="209" t="s">
        <v>159</v>
      </c>
      <c r="C306" s="209" t="s">
        <v>77</v>
      </c>
      <c r="D306" s="221">
        <v>1410</v>
      </c>
      <c r="E306" s="229" t="s">
        <v>154</v>
      </c>
      <c r="F306" s="222">
        <f t="shared" si="19"/>
        <v>8.4469999999999992</v>
      </c>
      <c r="G306" s="206">
        <v>45.5</v>
      </c>
      <c r="H306" s="220">
        <v>76.87</v>
      </c>
      <c r="I306" s="206">
        <f t="shared" si="16"/>
        <v>18.13</v>
      </c>
      <c r="J306" s="206">
        <f t="shared" si="17"/>
        <v>95</v>
      </c>
      <c r="K306" s="244"/>
      <c r="M306" s="304"/>
      <c r="N306" s="304"/>
    </row>
    <row r="307" spans="1:14" ht="13.2">
      <c r="A307" s="219">
        <f t="shared" si="18"/>
        <v>300</v>
      </c>
      <c r="B307" s="209" t="s">
        <v>159</v>
      </c>
      <c r="C307" s="209" t="s">
        <v>77</v>
      </c>
      <c r="D307" s="221">
        <v>1410</v>
      </c>
      <c r="E307" s="229" t="s">
        <v>155</v>
      </c>
      <c r="F307" s="222">
        <f t="shared" si="19"/>
        <v>8.4469999999999992</v>
      </c>
      <c r="G307" s="206">
        <v>2.5</v>
      </c>
      <c r="H307" s="220">
        <v>10.56</v>
      </c>
      <c r="I307" s="206">
        <f t="shared" si="16"/>
        <v>2.4900000000000002</v>
      </c>
      <c r="J307" s="206">
        <f t="shared" si="17"/>
        <v>13.05</v>
      </c>
      <c r="K307" s="244"/>
      <c r="M307" s="304"/>
      <c r="N307" s="304"/>
    </row>
    <row r="308" spans="1:14" ht="26.4">
      <c r="A308" s="219">
        <f t="shared" si="18"/>
        <v>301</v>
      </c>
      <c r="B308" s="209" t="s">
        <v>141</v>
      </c>
      <c r="C308" s="209" t="s">
        <v>77</v>
      </c>
      <c r="D308" s="221">
        <v>1410</v>
      </c>
      <c r="E308" s="229" t="s">
        <v>155</v>
      </c>
      <c r="F308" s="222">
        <f t="shared" si="19"/>
        <v>8.4469999999999992</v>
      </c>
      <c r="G308" s="206">
        <v>26</v>
      </c>
      <c r="H308" s="220">
        <v>109.81</v>
      </c>
      <c r="I308" s="206">
        <f t="shared" si="16"/>
        <v>25.9</v>
      </c>
      <c r="J308" s="206">
        <f t="shared" si="17"/>
        <v>135.71</v>
      </c>
      <c r="K308" s="244"/>
      <c r="M308" s="304"/>
      <c r="N308" s="304"/>
    </row>
    <row r="309" spans="1:14" ht="26.4">
      <c r="A309" s="219">
        <f t="shared" si="18"/>
        <v>302</v>
      </c>
      <c r="B309" s="209" t="s">
        <v>141</v>
      </c>
      <c r="C309" s="209" t="s">
        <v>77</v>
      </c>
      <c r="D309" s="221">
        <v>1410</v>
      </c>
      <c r="E309" s="229" t="s">
        <v>154</v>
      </c>
      <c r="F309" s="222">
        <f t="shared" si="19"/>
        <v>8.4469999999999992</v>
      </c>
      <c r="G309" s="206">
        <v>142</v>
      </c>
      <c r="H309" s="220">
        <v>239.89</v>
      </c>
      <c r="I309" s="206">
        <f t="shared" si="16"/>
        <v>56.59</v>
      </c>
      <c r="J309" s="206">
        <f t="shared" si="17"/>
        <v>296.48</v>
      </c>
      <c r="K309" s="244"/>
      <c r="M309" s="304"/>
      <c r="N309" s="304"/>
    </row>
    <row r="310" spans="1:14" ht="26.4">
      <c r="A310" s="219">
        <f t="shared" si="18"/>
        <v>303</v>
      </c>
      <c r="B310" s="209" t="s">
        <v>137</v>
      </c>
      <c r="C310" s="209" t="s">
        <v>74</v>
      </c>
      <c r="D310" s="221">
        <v>1435</v>
      </c>
      <c r="E310" s="229" t="s">
        <v>154</v>
      </c>
      <c r="F310" s="222">
        <f t="shared" si="19"/>
        <v>8.5969999999999995</v>
      </c>
      <c r="G310" s="206">
        <v>36</v>
      </c>
      <c r="H310" s="220">
        <v>61.9</v>
      </c>
      <c r="I310" s="206">
        <f t="shared" si="16"/>
        <v>14.6</v>
      </c>
      <c r="J310" s="206">
        <f t="shared" si="17"/>
        <v>76.5</v>
      </c>
      <c r="K310" s="244"/>
      <c r="M310" s="304"/>
      <c r="N310" s="304"/>
    </row>
    <row r="311" spans="1:14" ht="26.4">
      <c r="A311" s="219">
        <f t="shared" si="18"/>
        <v>304</v>
      </c>
      <c r="B311" s="209" t="s">
        <v>111</v>
      </c>
      <c r="C311" s="209" t="s">
        <v>76</v>
      </c>
      <c r="D311" s="221">
        <v>1425</v>
      </c>
      <c r="E311" s="229" t="s">
        <v>154</v>
      </c>
      <c r="F311" s="222">
        <f t="shared" si="19"/>
        <v>8.5370000000000008</v>
      </c>
      <c r="G311" s="206">
        <v>24</v>
      </c>
      <c r="H311" s="220">
        <v>40.98</v>
      </c>
      <c r="I311" s="206">
        <f t="shared" si="16"/>
        <v>9.67</v>
      </c>
      <c r="J311" s="206">
        <f t="shared" si="17"/>
        <v>50.65</v>
      </c>
      <c r="K311" s="244"/>
      <c r="M311" s="304"/>
      <c r="N311" s="304"/>
    </row>
    <row r="312" spans="1:14" ht="26.4">
      <c r="A312" s="219">
        <f t="shared" si="18"/>
        <v>305</v>
      </c>
      <c r="B312" s="209" t="s">
        <v>73</v>
      </c>
      <c r="C312" s="209" t="s">
        <v>85</v>
      </c>
      <c r="D312" s="221">
        <v>1620</v>
      </c>
      <c r="E312" s="229" t="s">
        <v>154</v>
      </c>
      <c r="F312" s="222">
        <f t="shared" si="19"/>
        <v>9.7050000000000001</v>
      </c>
      <c r="G312" s="206">
        <v>8</v>
      </c>
      <c r="H312" s="220">
        <v>15.53</v>
      </c>
      <c r="I312" s="206">
        <f t="shared" si="16"/>
        <v>3.66</v>
      </c>
      <c r="J312" s="206">
        <f t="shared" si="17"/>
        <v>19.189999999999998</v>
      </c>
      <c r="K312" s="244"/>
      <c r="M312" s="304"/>
      <c r="N312" s="304"/>
    </row>
    <row r="313" spans="1:14" ht="26.4">
      <c r="A313" s="219">
        <f t="shared" si="18"/>
        <v>306</v>
      </c>
      <c r="B313" s="209" t="s">
        <v>84</v>
      </c>
      <c r="C313" s="209" t="s">
        <v>76</v>
      </c>
      <c r="D313" s="221">
        <v>1405</v>
      </c>
      <c r="E313" s="229" t="s">
        <v>154</v>
      </c>
      <c r="F313" s="222">
        <f t="shared" si="19"/>
        <v>8.4169999999999998</v>
      </c>
      <c r="G313" s="206">
        <v>12</v>
      </c>
      <c r="H313" s="220">
        <v>20.2</v>
      </c>
      <c r="I313" s="206">
        <f t="shared" si="16"/>
        <v>4.7699999999999996</v>
      </c>
      <c r="J313" s="206">
        <f t="shared" si="17"/>
        <v>24.97</v>
      </c>
      <c r="K313" s="244"/>
      <c r="M313" s="304"/>
      <c r="N313" s="304"/>
    </row>
    <row r="314" spans="1:14" ht="26.4">
      <c r="A314" s="219">
        <f t="shared" si="18"/>
        <v>307</v>
      </c>
      <c r="B314" s="209" t="s">
        <v>107</v>
      </c>
      <c r="C314" s="209" t="s">
        <v>74</v>
      </c>
      <c r="D314" s="221">
        <v>1463</v>
      </c>
      <c r="E314" s="229" t="s">
        <v>154</v>
      </c>
      <c r="F314" s="222">
        <f t="shared" si="19"/>
        <v>8.7650000000000006</v>
      </c>
      <c r="G314" s="206">
        <v>12</v>
      </c>
      <c r="H314" s="220">
        <v>21.04</v>
      </c>
      <c r="I314" s="206">
        <f t="shared" si="16"/>
        <v>4.96</v>
      </c>
      <c r="J314" s="206">
        <f t="shared" si="17"/>
        <v>26</v>
      </c>
      <c r="K314" s="244"/>
      <c r="M314" s="304"/>
      <c r="N314" s="304"/>
    </row>
    <row r="315" spans="1:14" ht="26.4">
      <c r="A315" s="219">
        <f t="shared" si="18"/>
        <v>308</v>
      </c>
      <c r="B315" s="209" t="s">
        <v>107</v>
      </c>
      <c r="C315" s="209" t="s">
        <v>76</v>
      </c>
      <c r="D315" s="221">
        <v>1412</v>
      </c>
      <c r="E315" s="229" t="s">
        <v>154</v>
      </c>
      <c r="F315" s="222">
        <f t="shared" si="19"/>
        <v>8.4589999999999996</v>
      </c>
      <c r="G315" s="206">
        <v>12</v>
      </c>
      <c r="H315" s="220">
        <v>20.3</v>
      </c>
      <c r="I315" s="206">
        <f t="shared" si="16"/>
        <v>4.79</v>
      </c>
      <c r="J315" s="206">
        <f t="shared" si="17"/>
        <v>25.09</v>
      </c>
      <c r="K315" s="244"/>
      <c r="M315" s="304"/>
      <c r="N315" s="304"/>
    </row>
    <row r="316" spans="1:14" ht="26.4">
      <c r="A316" s="219">
        <f t="shared" si="18"/>
        <v>309</v>
      </c>
      <c r="B316" s="209" t="s">
        <v>141</v>
      </c>
      <c r="C316" s="209" t="s">
        <v>77</v>
      </c>
      <c r="D316" s="221">
        <v>1410</v>
      </c>
      <c r="E316" s="229" t="s">
        <v>155</v>
      </c>
      <c r="F316" s="222">
        <f t="shared" si="19"/>
        <v>8.4469999999999992</v>
      </c>
      <c r="G316" s="206">
        <v>7</v>
      </c>
      <c r="H316" s="220">
        <v>29.56</v>
      </c>
      <c r="I316" s="206">
        <f t="shared" si="16"/>
        <v>6.97</v>
      </c>
      <c r="J316" s="206">
        <f t="shared" si="17"/>
        <v>36.53</v>
      </c>
      <c r="K316" s="244"/>
      <c r="M316" s="304"/>
      <c r="N316" s="304"/>
    </row>
    <row r="317" spans="1:14" ht="26.4">
      <c r="A317" s="219">
        <f t="shared" si="18"/>
        <v>310</v>
      </c>
      <c r="B317" s="209" t="s">
        <v>141</v>
      </c>
      <c r="C317" s="209" t="s">
        <v>77</v>
      </c>
      <c r="D317" s="221">
        <v>1410</v>
      </c>
      <c r="E317" s="229" t="s">
        <v>154</v>
      </c>
      <c r="F317" s="222">
        <f t="shared" si="19"/>
        <v>8.4469999999999992</v>
      </c>
      <c r="G317" s="206">
        <v>17</v>
      </c>
      <c r="H317" s="220">
        <v>28.72</v>
      </c>
      <c r="I317" s="206">
        <f t="shared" si="16"/>
        <v>6.78</v>
      </c>
      <c r="J317" s="206">
        <f t="shared" si="17"/>
        <v>35.5</v>
      </c>
      <c r="K317" s="244"/>
      <c r="M317" s="304"/>
      <c r="N317" s="304"/>
    </row>
    <row r="318" spans="1:14" ht="13.2">
      <c r="A318" s="219">
        <f t="shared" si="18"/>
        <v>311</v>
      </c>
      <c r="B318" s="209" t="s">
        <v>100</v>
      </c>
      <c r="C318" s="209" t="s">
        <v>76</v>
      </c>
      <c r="D318" s="221">
        <v>1385</v>
      </c>
      <c r="E318" s="229" t="s">
        <v>154</v>
      </c>
      <c r="F318" s="222">
        <f t="shared" si="19"/>
        <v>8.2970000000000006</v>
      </c>
      <c r="G318" s="206">
        <v>24</v>
      </c>
      <c r="H318" s="220">
        <v>39.83</v>
      </c>
      <c r="I318" s="206">
        <f t="shared" si="16"/>
        <v>9.4</v>
      </c>
      <c r="J318" s="206">
        <f t="shared" si="17"/>
        <v>49.23</v>
      </c>
      <c r="K318" s="244"/>
      <c r="M318" s="304"/>
      <c r="N318" s="304"/>
    </row>
    <row r="319" spans="1:14" ht="13.2">
      <c r="A319" s="219">
        <f t="shared" si="18"/>
        <v>312</v>
      </c>
      <c r="B319" s="209" t="s">
        <v>159</v>
      </c>
      <c r="C319" s="209" t="s">
        <v>77</v>
      </c>
      <c r="D319" s="221">
        <v>1410</v>
      </c>
      <c r="E319" s="229" t="s">
        <v>154</v>
      </c>
      <c r="F319" s="222">
        <f t="shared" si="19"/>
        <v>8.4469999999999992</v>
      </c>
      <c r="G319" s="206">
        <v>23</v>
      </c>
      <c r="H319" s="220">
        <v>38.86</v>
      </c>
      <c r="I319" s="206">
        <f t="shared" si="16"/>
        <v>9.17</v>
      </c>
      <c r="J319" s="206">
        <f t="shared" si="17"/>
        <v>48.03</v>
      </c>
      <c r="K319" s="244"/>
      <c r="M319" s="304"/>
      <c r="N319" s="304"/>
    </row>
    <row r="320" spans="1:14" ht="13.2">
      <c r="A320" s="219">
        <f t="shared" si="18"/>
        <v>313</v>
      </c>
      <c r="B320" s="209" t="s">
        <v>159</v>
      </c>
      <c r="C320" s="209" t="s">
        <v>77</v>
      </c>
      <c r="D320" s="221">
        <v>1410</v>
      </c>
      <c r="E320" s="229" t="s">
        <v>155</v>
      </c>
      <c r="F320" s="222">
        <f t="shared" si="19"/>
        <v>8.4469999999999992</v>
      </c>
      <c r="G320" s="206">
        <v>1</v>
      </c>
      <c r="H320" s="220">
        <v>4.22</v>
      </c>
      <c r="I320" s="206">
        <f t="shared" si="16"/>
        <v>1</v>
      </c>
      <c r="J320" s="206">
        <f t="shared" si="17"/>
        <v>5.22</v>
      </c>
      <c r="K320" s="244"/>
      <c r="M320" s="304"/>
      <c r="N320" s="304"/>
    </row>
    <row r="321" spans="1:14" ht="26.4">
      <c r="A321" s="219">
        <f t="shared" si="18"/>
        <v>314</v>
      </c>
      <c r="B321" s="209" t="s">
        <v>89</v>
      </c>
      <c r="C321" s="209" t="s">
        <v>76</v>
      </c>
      <c r="D321" s="221">
        <v>1405</v>
      </c>
      <c r="E321" s="229" t="s">
        <v>154</v>
      </c>
      <c r="F321" s="222">
        <f t="shared" si="19"/>
        <v>8.4169999999999998</v>
      </c>
      <c r="G321" s="206">
        <v>24</v>
      </c>
      <c r="H321" s="220">
        <v>40.4</v>
      </c>
      <c r="I321" s="206">
        <f t="shared" si="16"/>
        <v>9.5299999999999994</v>
      </c>
      <c r="J321" s="206">
        <f t="shared" si="17"/>
        <v>49.93</v>
      </c>
      <c r="K321" s="244"/>
      <c r="M321" s="304"/>
      <c r="N321" s="304"/>
    </row>
    <row r="322" spans="1:14" ht="26.4">
      <c r="A322" s="219">
        <f t="shared" si="18"/>
        <v>315</v>
      </c>
      <c r="B322" s="209" t="s">
        <v>103</v>
      </c>
      <c r="C322" s="209" t="s">
        <v>76</v>
      </c>
      <c r="D322" s="221">
        <v>1412</v>
      </c>
      <c r="E322" s="229" t="s">
        <v>154</v>
      </c>
      <c r="F322" s="222">
        <f t="shared" si="19"/>
        <v>8.4589999999999996</v>
      </c>
      <c r="G322" s="206">
        <v>24</v>
      </c>
      <c r="H322" s="220">
        <v>40.6</v>
      </c>
      <c r="I322" s="206">
        <f t="shared" si="16"/>
        <v>9.58</v>
      </c>
      <c r="J322" s="206">
        <f t="shared" si="17"/>
        <v>50.18</v>
      </c>
      <c r="K322" s="244"/>
      <c r="M322" s="304"/>
      <c r="N322" s="304"/>
    </row>
    <row r="323" spans="1:14" ht="26.4">
      <c r="A323" s="219">
        <f t="shared" si="18"/>
        <v>316</v>
      </c>
      <c r="B323" s="209" t="s">
        <v>78</v>
      </c>
      <c r="C323" s="209" t="s">
        <v>74</v>
      </c>
      <c r="D323" s="221">
        <v>1551</v>
      </c>
      <c r="E323" s="229" t="s">
        <v>154</v>
      </c>
      <c r="F323" s="222">
        <f t="shared" si="19"/>
        <v>9.2919999999999998</v>
      </c>
      <c r="G323" s="206">
        <v>11</v>
      </c>
      <c r="H323" s="220">
        <v>20.440000000000001</v>
      </c>
      <c r="I323" s="206">
        <f t="shared" si="16"/>
        <v>4.82</v>
      </c>
      <c r="J323" s="206">
        <f t="shared" si="17"/>
        <v>25.26</v>
      </c>
      <c r="K323" s="244"/>
      <c r="M323" s="304"/>
      <c r="N323" s="304"/>
    </row>
    <row r="324" spans="1:14" ht="26.4">
      <c r="A324" s="219">
        <f t="shared" si="18"/>
        <v>317</v>
      </c>
      <c r="B324" s="209" t="s">
        <v>122</v>
      </c>
      <c r="C324" s="209" t="s">
        <v>76</v>
      </c>
      <c r="D324" s="221">
        <v>1524</v>
      </c>
      <c r="E324" s="229" t="s">
        <v>154</v>
      </c>
      <c r="F324" s="222">
        <f t="shared" si="19"/>
        <v>9.1300000000000008</v>
      </c>
      <c r="G324" s="206">
        <v>36</v>
      </c>
      <c r="H324" s="220">
        <v>65.739999999999995</v>
      </c>
      <c r="I324" s="206">
        <f t="shared" si="16"/>
        <v>15.51</v>
      </c>
      <c r="J324" s="206">
        <f t="shared" si="17"/>
        <v>81.25</v>
      </c>
      <c r="K324" s="244"/>
      <c r="M324" s="304"/>
      <c r="N324" s="304"/>
    </row>
    <row r="325" spans="1:14" ht="26.4">
      <c r="A325" s="219">
        <f t="shared" si="18"/>
        <v>318</v>
      </c>
      <c r="B325" s="209" t="s">
        <v>122</v>
      </c>
      <c r="C325" s="209" t="s">
        <v>76</v>
      </c>
      <c r="D325" s="221">
        <v>1432</v>
      </c>
      <c r="E325" s="229" t="s">
        <v>154</v>
      </c>
      <c r="F325" s="222">
        <f t="shared" si="19"/>
        <v>8.5790000000000006</v>
      </c>
      <c r="G325" s="206">
        <v>12</v>
      </c>
      <c r="H325" s="220">
        <v>20.59</v>
      </c>
      <c r="I325" s="206">
        <f t="shared" si="16"/>
        <v>4.8600000000000003</v>
      </c>
      <c r="J325" s="206">
        <f t="shared" si="17"/>
        <v>25.45</v>
      </c>
      <c r="K325" s="244"/>
      <c r="M325" s="304"/>
      <c r="N325" s="304"/>
    </row>
    <row r="326" spans="1:14" ht="26.4">
      <c r="A326" s="219">
        <f t="shared" si="18"/>
        <v>319</v>
      </c>
      <c r="B326" s="209" t="s">
        <v>90</v>
      </c>
      <c r="C326" s="209" t="s">
        <v>76</v>
      </c>
      <c r="D326" s="221">
        <v>1412</v>
      </c>
      <c r="E326" s="229" t="s">
        <v>154</v>
      </c>
      <c r="F326" s="222">
        <f t="shared" si="19"/>
        <v>8.4589999999999996</v>
      </c>
      <c r="G326" s="206">
        <v>24</v>
      </c>
      <c r="H326" s="220">
        <v>40.6</v>
      </c>
      <c r="I326" s="206">
        <f t="shared" si="16"/>
        <v>9.58</v>
      </c>
      <c r="J326" s="206">
        <f t="shared" si="17"/>
        <v>50.18</v>
      </c>
      <c r="K326" s="244"/>
      <c r="M326" s="304"/>
      <c r="N326" s="304"/>
    </row>
    <row r="327" spans="1:14" ht="13.2">
      <c r="A327" s="219">
        <f t="shared" si="18"/>
        <v>320</v>
      </c>
      <c r="B327" s="209" t="s">
        <v>159</v>
      </c>
      <c r="C327" s="209" t="s">
        <v>77</v>
      </c>
      <c r="D327" s="221">
        <v>1410</v>
      </c>
      <c r="E327" s="229" t="s">
        <v>154</v>
      </c>
      <c r="F327" s="222">
        <f t="shared" si="19"/>
        <v>8.4469999999999992</v>
      </c>
      <c r="G327" s="206">
        <v>30</v>
      </c>
      <c r="H327" s="220">
        <v>50.68</v>
      </c>
      <c r="I327" s="206">
        <f t="shared" si="16"/>
        <v>11.96</v>
      </c>
      <c r="J327" s="206">
        <f t="shared" si="17"/>
        <v>62.64</v>
      </c>
      <c r="K327" s="244"/>
      <c r="M327" s="304"/>
      <c r="N327" s="304"/>
    </row>
    <row r="328" spans="1:14" ht="13.2">
      <c r="A328" s="219">
        <f t="shared" si="18"/>
        <v>321</v>
      </c>
      <c r="B328" s="209" t="s">
        <v>159</v>
      </c>
      <c r="C328" s="209" t="s">
        <v>77</v>
      </c>
      <c r="D328" s="221">
        <v>1410</v>
      </c>
      <c r="E328" s="229" t="s">
        <v>155</v>
      </c>
      <c r="F328" s="222">
        <f t="shared" si="19"/>
        <v>8.4469999999999992</v>
      </c>
      <c r="G328" s="206">
        <v>7</v>
      </c>
      <c r="H328" s="220">
        <v>29.56</v>
      </c>
      <c r="I328" s="206">
        <f t="shared" ref="I328:I391" si="20">ROUND(H328*23.59%,2)</f>
        <v>6.97</v>
      </c>
      <c r="J328" s="206">
        <f t="shared" ref="J328:J391" si="21">H328+I328</f>
        <v>36.53</v>
      </c>
      <c r="K328" s="244"/>
      <c r="M328" s="304"/>
      <c r="N328" s="304"/>
    </row>
    <row r="329" spans="1:14" ht="13.2">
      <c r="A329" s="219">
        <f t="shared" si="18"/>
        <v>322</v>
      </c>
      <c r="B329" s="209" t="s">
        <v>159</v>
      </c>
      <c r="C329" s="209" t="s">
        <v>77</v>
      </c>
      <c r="D329" s="221">
        <v>1410</v>
      </c>
      <c r="E329" s="229" t="s">
        <v>155</v>
      </c>
      <c r="F329" s="222">
        <f t="shared" si="19"/>
        <v>8.4469999999999992</v>
      </c>
      <c r="G329" s="206">
        <v>7</v>
      </c>
      <c r="H329" s="220">
        <v>29.56</v>
      </c>
      <c r="I329" s="206">
        <f t="shared" si="20"/>
        <v>6.97</v>
      </c>
      <c r="J329" s="206">
        <f t="shared" si="21"/>
        <v>36.53</v>
      </c>
      <c r="K329" s="244"/>
      <c r="M329" s="304"/>
      <c r="N329" s="304"/>
    </row>
    <row r="330" spans="1:14" ht="13.2">
      <c r="A330" s="219">
        <f t="shared" ref="A330:A392" si="22">A329+1</f>
        <v>323</v>
      </c>
      <c r="B330" s="209" t="s">
        <v>159</v>
      </c>
      <c r="C330" s="209" t="s">
        <v>77</v>
      </c>
      <c r="D330" s="221">
        <v>1410</v>
      </c>
      <c r="E330" s="229" t="s">
        <v>154</v>
      </c>
      <c r="F330" s="222">
        <f t="shared" ref="F330:F392" si="23">ROUND(D330/$F$4,3)</f>
        <v>8.4469999999999992</v>
      </c>
      <c r="G330" s="206">
        <v>30</v>
      </c>
      <c r="H330" s="220">
        <v>50.68</v>
      </c>
      <c r="I330" s="206">
        <f t="shared" si="20"/>
        <v>11.96</v>
      </c>
      <c r="J330" s="206">
        <f t="shared" si="21"/>
        <v>62.64</v>
      </c>
      <c r="K330" s="244"/>
      <c r="M330" s="304"/>
      <c r="N330" s="304"/>
    </row>
    <row r="331" spans="1:14" ht="26.4">
      <c r="A331" s="219">
        <f t="shared" si="22"/>
        <v>324</v>
      </c>
      <c r="B331" s="209" t="s">
        <v>105</v>
      </c>
      <c r="C331" s="209" t="s">
        <v>74</v>
      </c>
      <c r="D331" s="221">
        <v>1435</v>
      </c>
      <c r="E331" s="229" t="s">
        <v>154</v>
      </c>
      <c r="F331" s="222">
        <f t="shared" si="23"/>
        <v>8.5969999999999995</v>
      </c>
      <c r="G331" s="206">
        <v>27</v>
      </c>
      <c r="H331" s="220">
        <v>46.42</v>
      </c>
      <c r="I331" s="206">
        <f t="shared" si="20"/>
        <v>10.95</v>
      </c>
      <c r="J331" s="206">
        <f t="shared" si="21"/>
        <v>57.370000000000005</v>
      </c>
      <c r="K331" s="244"/>
      <c r="M331" s="304"/>
      <c r="N331" s="304"/>
    </row>
    <row r="332" spans="1:14" ht="26.4">
      <c r="A332" s="219">
        <f t="shared" si="22"/>
        <v>325</v>
      </c>
      <c r="B332" s="209" t="s">
        <v>141</v>
      </c>
      <c r="C332" s="209" t="s">
        <v>77</v>
      </c>
      <c r="D332" s="221">
        <v>1430</v>
      </c>
      <c r="E332" s="229" t="s">
        <v>155</v>
      </c>
      <c r="F332" s="222">
        <f t="shared" si="23"/>
        <v>8.5670000000000002</v>
      </c>
      <c r="G332" s="206">
        <v>7</v>
      </c>
      <c r="H332" s="220">
        <v>29.98</v>
      </c>
      <c r="I332" s="206">
        <f t="shared" si="20"/>
        <v>7.07</v>
      </c>
      <c r="J332" s="206">
        <f t="shared" si="21"/>
        <v>37.049999999999997</v>
      </c>
      <c r="K332" s="244"/>
      <c r="M332" s="304"/>
      <c r="N332" s="304"/>
    </row>
    <row r="333" spans="1:14" ht="26.4">
      <c r="A333" s="219">
        <f t="shared" si="22"/>
        <v>326</v>
      </c>
      <c r="B333" s="209" t="s">
        <v>141</v>
      </c>
      <c r="C333" s="209" t="s">
        <v>77</v>
      </c>
      <c r="D333" s="221">
        <v>1430</v>
      </c>
      <c r="E333" s="229" t="s">
        <v>154</v>
      </c>
      <c r="F333" s="222">
        <f t="shared" si="23"/>
        <v>8.5670000000000002</v>
      </c>
      <c r="G333" s="206">
        <v>17</v>
      </c>
      <c r="H333" s="220">
        <v>29.13</v>
      </c>
      <c r="I333" s="206">
        <f t="shared" si="20"/>
        <v>6.87</v>
      </c>
      <c r="J333" s="206">
        <f t="shared" si="21"/>
        <v>36</v>
      </c>
      <c r="K333" s="244"/>
      <c r="M333" s="304"/>
      <c r="N333" s="304"/>
    </row>
    <row r="334" spans="1:14" ht="26.4">
      <c r="A334" s="219">
        <f t="shared" si="22"/>
        <v>327</v>
      </c>
      <c r="B334" s="209" t="s">
        <v>139</v>
      </c>
      <c r="C334" s="209" t="s">
        <v>74</v>
      </c>
      <c r="D334" s="221">
        <v>1632</v>
      </c>
      <c r="E334" s="229" t="s">
        <v>154</v>
      </c>
      <c r="F334" s="222">
        <f t="shared" si="23"/>
        <v>9.7769999999999992</v>
      </c>
      <c r="G334" s="206">
        <v>12</v>
      </c>
      <c r="H334" s="220">
        <v>23.46</v>
      </c>
      <c r="I334" s="206">
        <f t="shared" si="20"/>
        <v>5.53</v>
      </c>
      <c r="J334" s="206">
        <f t="shared" si="21"/>
        <v>28.990000000000002</v>
      </c>
      <c r="K334" s="244"/>
      <c r="M334" s="304"/>
      <c r="N334" s="304"/>
    </row>
    <row r="335" spans="1:14" ht="26.4">
      <c r="A335" s="219">
        <f t="shared" si="22"/>
        <v>328</v>
      </c>
      <c r="B335" s="209" t="s">
        <v>141</v>
      </c>
      <c r="C335" s="209" t="s">
        <v>77</v>
      </c>
      <c r="D335" s="221">
        <v>1410</v>
      </c>
      <c r="E335" s="229" t="s">
        <v>154</v>
      </c>
      <c r="F335" s="222">
        <f t="shared" si="23"/>
        <v>8.4469999999999992</v>
      </c>
      <c r="G335" s="206">
        <v>144.5</v>
      </c>
      <c r="H335" s="220">
        <v>244.12</v>
      </c>
      <c r="I335" s="206">
        <f t="shared" si="20"/>
        <v>57.59</v>
      </c>
      <c r="J335" s="206">
        <f t="shared" si="21"/>
        <v>301.71000000000004</v>
      </c>
      <c r="K335" s="244"/>
      <c r="M335" s="304"/>
      <c r="N335" s="304"/>
    </row>
    <row r="336" spans="1:14" ht="26.4">
      <c r="A336" s="219">
        <f t="shared" si="22"/>
        <v>329</v>
      </c>
      <c r="B336" s="209" t="s">
        <v>141</v>
      </c>
      <c r="C336" s="209" t="s">
        <v>77</v>
      </c>
      <c r="D336" s="221">
        <v>1410</v>
      </c>
      <c r="E336" s="229" t="s">
        <v>155</v>
      </c>
      <c r="F336" s="222">
        <f t="shared" si="23"/>
        <v>8.4469999999999992</v>
      </c>
      <c r="G336" s="206">
        <v>23.5</v>
      </c>
      <c r="H336" s="220">
        <v>99.25</v>
      </c>
      <c r="I336" s="206">
        <f t="shared" si="20"/>
        <v>23.41</v>
      </c>
      <c r="J336" s="206">
        <f t="shared" si="21"/>
        <v>122.66</v>
      </c>
      <c r="K336" s="244"/>
      <c r="M336" s="304"/>
      <c r="N336" s="304"/>
    </row>
    <row r="337" spans="1:14" ht="26.4">
      <c r="A337" s="219">
        <f t="shared" si="22"/>
        <v>330</v>
      </c>
      <c r="B337" s="209" t="s">
        <v>121</v>
      </c>
      <c r="C337" s="209" t="s">
        <v>76</v>
      </c>
      <c r="D337" s="221">
        <v>1385</v>
      </c>
      <c r="E337" s="229" t="s">
        <v>154</v>
      </c>
      <c r="F337" s="222">
        <f t="shared" si="23"/>
        <v>8.2970000000000006</v>
      </c>
      <c r="G337" s="206">
        <v>36</v>
      </c>
      <c r="H337" s="220">
        <v>59.74</v>
      </c>
      <c r="I337" s="206">
        <f t="shared" si="20"/>
        <v>14.09</v>
      </c>
      <c r="J337" s="206">
        <f t="shared" si="21"/>
        <v>73.83</v>
      </c>
      <c r="K337" s="244"/>
      <c r="M337" s="304"/>
      <c r="N337" s="304"/>
    </row>
    <row r="338" spans="1:14" ht="26.4">
      <c r="A338" s="219">
        <f t="shared" si="22"/>
        <v>331</v>
      </c>
      <c r="B338" s="209" t="s">
        <v>89</v>
      </c>
      <c r="C338" s="209" t="s">
        <v>76</v>
      </c>
      <c r="D338" s="221">
        <v>1385</v>
      </c>
      <c r="E338" s="229" t="s">
        <v>154</v>
      </c>
      <c r="F338" s="222">
        <f t="shared" si="23"/>
        <v>8.2970000000000006</v>
      </c>
      <c r="G338" s="206">
        <v>12</v>
      </c>
      <c r="H338" s="220">
        <v>19.91</v>
      </c>
      <c r="I338" s="206">
        <f t="shared" si="20"/>
        <v>4.7</v>
      </c>
      <c r="J338" s="206">
        <f t="shared" si="21"/>
        <v>24.61</v>
      </c>
      <c r="K338" s="244"/>
      <c r="M338" s="304"/>
      <c r="N338" s="304"/>
    </row>
    <row r="339" spans="1:14" ht="26.4">
      <c r="A339" s="219">
        <f t="shared" si="22"/>
        <v>332</v>
      </c>
      <c r="B339" s="209" t="s">
        <v>106</v>
      </c>
      <c r="C339" s="209" t="s">
        <v>76</v>
      </c>
      <c r="D339" s="221">
        <v>1493</v>
      </c>
      <c r="E339" s="229" t="s">
        <v>154</v>
      </c>
      <c r="F339" s="222">
        <f t="shared" si="23"/>
        <v>8.9440000000000008</v>
      </c>
      <c r="G339" s="206">
        <v>24</v>
      </c>
      <c r="H339" s="220">
        <v>42.93</v>
      </c>
      <c r="I339" s="206">
        <f t="shared" si="20"/>
        <v>10.130000000000001</v>
      </c>
      <c r="J339" s="206">
        <f t="shared" si="21"/>
        <v>53.06</v>
      </c>
      <c r="K339" s="244"/>
      <c r="M339" s="304"/>
      <c r="N339" s="304"/>
    </row>
    <row r="340" spans="1:14" ht="26.4">
      <c r="A340" s="219">
        <f t="shared" si="22"/>
        <v>333</v>
      </c>
      <c r="B340" s="209" t="s">
        <v>137</v>
      </c>
      <c r="C340" s="209" t="s">
        <v>76</v>
      </c>
      <c r="D340" s="221">
        <v>1385</v>
      </c>
      <c r="E340" s="229" t="s">
        <v>154</v>
      </c>
      <c r="F340" s="222">
        <f t="shared" si="23"/>
        <v>8.2970000000000006</v>
      </c>
      <c r="G340" s="206">
        <v>12</v>
      </c>
      <c r="H340" s="220">
        <v>19.91</v>
      </c>
      <c r="I340" s="206">
        <f t="shared" si="20"/>
        <v>4.7</v>
      </c>
      <c r="J340" s="206">
        <f t="shared" si="21"/>
        <v>24.61</v>
      </c>
      <c r="K340" s="244"/>
      <c r="M340" s="304"/>
      <c r="N340" s="304"/>
    </row>
    <row r="341" spans="1:14" ht="26.4">
      <c r="A341" s="219">
        <f t="shared" si="22"/>
        <v>334</v>
      </c>
      <c r="B341" s="209" t="s">
        <v>97</v>
      </c>
      <c r="C341" s="209" t="s">
        <v>76</v>
      </c>
      <c r="D341" s="221">
        <v>1385</v>
      </c>
      <c r="E341" s="229" t="s">
        <v>154</v>
      </c>
      <c r="F341" s="222">
        <f t="shared" si="23"/>
        <v>8.2970000000000006</v>
      </c>
      <c r="G341" s="206">
        <v>12</v>
      </c>
      <c r="H341" s="220">
        <v>19.91</v>
      </c>
      <c r="I341" s="206">
        <f t="shared" si="20"/>
        <v>4.7</v>
      </c>
      <c r="J341" s="206">
        <f t="shared" si="21"/>
        <v>24.61</v>
      </c>
      <c r="K341" s="244"/>
      <c r="M341" s="304"/>
      <c r="N341" s="304"/>
    </row>
    <row r="342" spans="1:14" ht="13.2">
      <c r="A342" s="219">
        <f t="shared" si="22"/>
        <v>335</v>
      </c>
      <c r="B342" s="209" t="s">
        <v>159</v>
      </c>
      <c r="C342" s="209" t="s">
        <v>77</v>
      </c>
      <c r="D342" s="221">
        <v>1390</v>
      </c>
      <c r="E342" s="229" t="s">
        <v>155</v>
      </c>
      <c r="F342" s="222">
        <f t="shared" si="23"/>
        <v>8.327</v>
      </c>
      <c r="G342" s="206">
        <v>2.5</v>
      </c>
      <c r="H342" s="220">
        <v>10.41</v>
      </c>
      <c r="I342" s="206">
        <f t="shared" si="20"/>
        <v>2.46</v>
      </c>
      <c r="J342" s="206">
        <f t="shared" si="21"/>
        <v>12.870000000000001</v>
      </c>
      <c r="K342" s="244"/>
      <c r="M342" s="304"/>
      <c r="N342" s="304"/>
    </row>
    <row r="343" spans="1:14" ht="13.2">
      <c r="A343" s="219">
        <f t="shared" si="22"/>
        <v>336</v>
      </c>
      <c r="B343" s="209" t="s">
        <v>159</v>
      </c>
      <c r="C343" s="209" t="s">
        <v>77</v>
      </c>
      <c r="D343" s="221">
        <v>1390</v>
      </c>
      <c r="E343" s="229" t="s">
        <v>154</v>
      </c>
      <c r="F343" s="222">
        <f t="shared" si="23"/>
        <v>8.327</v>
      </c>
      <c r="G343" s="206">
        <v>45.5</v>
      </c>
      <c r="H343" s="220">
        <v>75.78</v>
      </c>
      <c r="I343" s="206">
        <f t="shared" si="20"/>
        <v>17.88</v>
      </c>
      <c r="J343" s="206">
        <f t="shared" si="21"/>
        <v>93.66</v>
      </c>
      <c r="K343" s="244"/>
      <c r="M343" s="304"/>
      <c r="N343" s="304"/>
    </row>
    <row r="344" spans="1:14" ht="26.4">
      <c r="A344" s="219">
        <f t="shared" si="22"/>
        <v>337</v>
      </c>
      <c r="B344" s="209" t="s">
        <v>141</v>
      </c>
      <c r="C344" s="209" t="s">
        <v>77</v>
      </c>
      <c r="D344" s="221">
        <v>1410</v>
      </c>
      <c r="E344" s="229" t="s">
        <v>154</v>
      </c>
      <c r="F344" s="222">
        <f t="shared" si="23"/>
        <v>8.4469999999999992</v>
      </c>
      <c r="G344" s="206">
        <v>142</v>
      </c>
      <c r="H344" s="220">
        <v>239.89</v>
      </c>
      <c r="I344" s="206">
        <f t="shared" si="20"/>
        <v>56.59</v>
      </c>
      <c r="J344" s="206">
        <f t="shared" si="21"/>
        <v>296.48</v>
      </c>
      <c r="K344" s="244"/>
      <c r="M344" s="304"/>
      <c r="N344" s="304"/>
    </row>
    <row r="345" spans="1:14" ht="26.4">
      <c r="A345" s="219">
        <f t="shared" si="22"/>
        <v>338</v>
      </c>
      <c r="B345" s="209" t="s">
        <v>141</v>
      </c>
      <c r="C345" s="209" t="s">
        <v>77</v>
      </c>
      <c r="D345" s="221">
        <v>1410</v>
      </c>
      <c r="E345" s="229" t="s">
        <v>155</v>
      </c>
      <c r="F345" s="222">
        <f t="shared" si="23"/>
        <v>8.4469999999999992</v>
      </c>
      <c r="G345" s="206">
        <v>26</v>
      </c>
      <c r="H345" s="220">
        <v>109.81</v>
      </c>
      <c r="I345" s="206">
        <f t="shared" si="20"/>
        <v>25.9</v>
      </c>
      <c r="J345" s="206">
        <f t="shared" si="21"/>
        <v>135.71</v>
      </c>
      <c r="K345" s="244"/>
      <c r="M345" s="304"/>
      <c r="N345" s="304"/>
    </row>
    <row r="346" spans="1:14" ht="26.4">
      <c r="A346" s="219">
        <f t="shared" si="22"/>
        <v>339</v>
      </c>
      <c r="B346" s="209" t="s">
        <v>103</v>
      </c>
      <c r="C346" s="209" t="s">
        <v>76</v>
      </c>
      <c r="D346" s="221">
        <v>1385</v>
      </c>
      <c r="E346" s="229" t="s">
        <v>154</v>
      </c>
      <c r="F346" s="222">
        <f t="shared" si="23"/>
        <v>8.2970000000000006</v>
      </c>
      <c r="G346" s="206">
        <v>24</v>
      </c>
      <c r="H346" s="220">
        <v>39.83</v>
      </c>
      <c r="I346" s="206">
        <f t="shared" si="20"/>
        <v>9.4</v>
      </c>
      <c r="J346" s="206">
        <f t="shared" si="21"/>
        <v>49.23</v>
      </c>
      <c r="K346" s="244"/>
      <c r="M346" s="304"/>
      <c r="N346" s="304"/>
    </row>
    <row r="347" spans="1:14" ht="26.4">
      <c r="A347" s="219">
        <f t="shared" si="22"/>
        <v>340</v>
      </c>
      <c r="B347" s="209" t="s">
        <v>83</v>
      </c>
      <c r="C347" s="209" t="s">
        <v>76</v>
      </c>
      <c r="D347" s="221">
        <v>1385</v>
      </c>
      <c r="E347" s="229" t="s">
        <v>154</v>
      </c>
      <c r="F347" s="222">
        <f t="shared" si="23"/>
        <v>8.2970000000000006</v>
      </c>
      <c r="G347" s="206">
        <v>12</v>
      </c>
      <c r="H347" s="220">
        <v>19.91</v>
      </c>
      <c r="I347" s="206">
        <f t="shared" si="20"/>
        <v>4.7</v>
      </c>
      <c r="J347" s="206">
        <f t="shared" si="21"/>
        <v>24.61</v>
      </c>
      <c r="K347" s="244"/>
      <c r="M347" s="304"/>
      <c r="N347" s="304"/>
    </row>
    <row r="348" spans="1:14" ht="26.4">
      <c r="A348" s="219">
        <f t="shared" si="22"/>
        <v>341</v>
      </c>
      <c r="B348" s="209" t="s">
        <v>98</v>
      </c>
      <c r="C348" s="209" t="s">
        <v>76</v>
      </c>
      <c r="D348" s="221">
        <v>1385</v>
      </c>
      <c r="E348" s="229" t="s">
        <v>154</v>
      </c>
      <c r="F348" s="222">
        <f t="shared" si="23"/>
        <v>8.2970000000000006</v>
      </c>
      <c r="G348" s="206">
        <v>48</v>
      </c>
      <c r="H348" s="220">
        <v>79.650000000000006</v>
      </c>
      <c r="I348" s="206">
        <f t="shared" si="20"/>
        <v>18.79</v>
      </c>
      <c r="J348" s="206">
        <f t="shared" si="21"/>
        <v>98.44</v>
      </c>
      <c r="K348" s="244"/>
      <c r="M348" s="304"/>
      <c r="N348" s="304"/>
    </row>
    <row r="349" spans="1:14" ht="26.4">
      <c r="A349" s="219">
        <f t="shared" si="22"/>
        <v>342</v>
      </c>
      <c r="B349" s="209" t="s">
        <v>96</v>
      </c>
      <c r="C349" s="209" t="s">
        <v>76</v>
      </c>
      <c r="D349" s="221">
        <v>1412</v>
      </c>
      <c r="E349" s="229" t="s">
        <v>154</v>
      </c>
      <c r="F349" s="222">
        <f t="shared" si="23"/>
        <v>8.4589999999999996</v>
      </c>
      <c r="G349" s="206">
        <v>12</v>
      </c>
      <c r="H349" s="220">
        <v>20.3</v>
      </c>
      <c r="I349" s="206">
        <f t="shared" si="20"/>
        <v>4.79</v>
      </c>
      <c r="J349" s="206">
        <f t="shared" si="21"/>
        <v>25.09</v>
      </c>
      <c r="K349" s="244"/>
      <c r="M349" s="304"/>
      <c r="N349" s="304"/>
    </row>
    <row r="350" spans="1:14" ht="26.4">
      <c r="A350" s="219">
        <f t="shared" si="22"/>
        <v>343</v>
      </c>
      <c r="B350" s="209" t="s">
        <v>141</v>
      </c>
      <c r="C350" s="209" t="s">
        <v>77</v>
      </c>
      <c r="D350" s="221">
        <v>1410</v>
      </c>
      <c r="E350" s="229" t="s">
        <v>154</v>
      </c>
      <c r="F350" s="222">
        <f t="shared" si="23"/>
        <v>8.4469999999999992</v>
      </c>
      <c r="G350" s="206">
        <v>47</v>
      </c>
      <c r="H350" s="220">
        <v>79.400000000000006</v>
      </c>
      <c r="I350" s="206">
        <f t="shared" si="20"/>
        <v>18.73</v>
      </c>
      <c r="J350" s="206">
        <f t="shared" si="21"/>
        <v>98.13000000000001</v>
      </c>
      <c r="K350" s="244"/>
      <c r="M350" s="304"/>
      <c r="N350" s="304"/>
    </row>
    <row r="351" spans="1:14" ht="26.4">
      <c r="A351" s="219">
        <f t="shared" si="22"/>
        <v>344</v>
      </c>
      <c r="B351" s="209" t="s">
        <v>90</v>
      </c>
      <c r="C351" s="209" t="s">
        <v>76</v>
      </c>
      <c r="D351" s="221">
        <v>1385</v>
      </c>
      <c r="E351" s="229" t="s">
        <v>154</v>
      </c>
      <c r="F351" s="222">
        <f t="shared" si="23"/>
        <v>8.2970000000000006</v>
      </c>
      <c r="G351" s="206">
        <v>36</v>
      </c>
      <c r="H351" s="220">
        <v>59.74</v>
      </c>
      <c r="I351" s="206">
        <f t="shared" si="20"/>
        <v>14.09</v>
      </c>
      <c r="J351" s="206">
        <f t="shared" si="21"/>
        <v>73.83</v>
      </c>
      <c r="K351" s="244"/>
      <c r="M351" s="304"/>
      <c r="N351" s="304"/>
    </row>
    <row r="352" spans="1:14" ht="26.4">
      <c r="A352" s="219">
        <f t="shared" si="22"/>
        <v>345</v>
      </c>
      <c r="B352" s="209" t="s">
        <v>89</v>
      </c>
      <c r="C352" s="209" t="s">
        <v>76</v>
      </c>
      <c r="D352" s="221">
        <v>1385</v>
      </c>
      <c r="E352" s="229" t="s">
        <v>154</v>
      </c>
      <c r="F352" s="222">
        <f t="shared" si="23"/>
        <v>8.2970000000000006</v>
      </c>
      <c r="G352" s="206">
        <v>12</v>
      </c>
      <c r="H352" s="220">
        <v>19.91</v>
      </c>
      <c r="I352" s="206">
        <f t="shared" si="20"/>
        <v>4.7</v>
      </c>
      <c r="J352" s="206">
        <f t="shared" si="21"/>
        <v>24.61</v>
      </c>
      <c r="K352" s="244"/>
      <c r="M352" s="304"/>
      <c r="N352" s="304"/>
    </row>
    <row r="353" spans="1:14" ht="17.25" customHeight="1">
      <c r="A353" s="219">
        <f t="shared" si="22"/>
        <v>346</v>
      </c>
      <c r="B353" s="209" t="s">
        <v>80</v>
      </c>
      <c r="C353" s="209" t="s">
        <v>76</v>
      </c>
      <c r="D353" s="221">
        <v>1385</v>
      </c>
      <c r="E353" s="229" t="s">
        <v>154</v>
      </c>
      <c r="F353" s="222">
        <f t="shared" si="23"/>
        <v>8.2970000000000006</v>
      </c>
      <c r="G353" s="206">
        <v>12</v>
      </c>
      <c r="H353" s="220">
        <v>19.91</v>
      </c>
      <c r="I353" s="206">
        <f t="shared" si="20"/>
        <v>4.7</v>
      </c>
      <c r="J353" s="206">
        <f t="shared" si="21"/>
        <v>24.61</v>
      </c>
      <c r="K353" s="244"/>
      <c r="M353" s="304"/>
      <c r="N353" s="304"/>
    </row>
    <row r="354" spans="1:14" ht="26.4">
      <c r="A354" s="219">
        <f t="shared" si="22"/>
        <v>347</v>
      </c>
      <c r="B354" s="209" t="s">
        <v>104</v>
      </c>
      <c r="C354" s="209" t="s">
        <v>76</v>
      </c>
      <c r="D354" s="221">
        <v>1385</v>
      </c>
      <c r="E354" s="229" t="s">
        <v>154</v>
      </c>
      <c r="F354" s="222">
        <f t="shared" si="23"/>
        <v>8.2970000000000006</v>
      </c>
      <c r="G354" s="206">
        <v>12</v>
      </c>
      <c r="H354" s="220">
        <v>19.91</v>
      </c>
      <c r="I354" s="206">
        <f t="shared" si="20"/>
        <v>4.7</v>
      </c>
      <c r="J354" s="206">
        <f t="shared" si="21"/>
        <v>24.61</v>
      </c>
      <c r="K354" s="244"/>
      <c r="M354" s="304"/>
      <c r="N354" s="304"/>
    </row>
    <row r="355" spans="1:14" ht="26.4">
      <c r="A355" s="219">
        <f t="shared" si="22"/>
        <v>348</v>
      </c>
      <c r="B355" s="209" t="s">
        <v>83</v>
      </c>
      <c r="C355" s="209" t="s">
        <v>76</v>
      </c>
      <c r="D355" s="221">
        <v>1365</v>
      </c>
      <c r="E355" s="229" t="s">
        <v>154</v>
      </c>
      <c r="F355" s="222">
        <f t="shared" si="23"/>
        <v>8.1780000000000008</v>
      </c>
      <c r="G355" s="206">
        <v>12</v>
      </c>
      <c r="H355" s="220">
        <v>19.63</v>
      </c>
      <c r="I355" s="206">
        <f t="shared" si="20"/>
        <v>4.63</v>
      </c>
      <c r="J355" s="206">
        <f t="shared" si="21"/>
        <v>24.259999999999998</v>
      </c>
      <c r="K355" s="244"/>
      <c r="M355" s="304"/>
      <c r="N355" s="304"/>
    </row>
    <row r="356" spans="1:14" ht="26.4">
      <c r="A356" s="219">
        <f t="shared" si="22"/>
        <v>349</v>
      </c>
      <c r="B356" s="209" t="s">
        <v>91</v>
      </c>
      <c r="C356" s="209" t="s">
        <v>76</v>
      </c>
      <c r="D356" s="221">
        <v>1473</v>
      </c>
      <c r="E356" s="229" t="s">
        <v>154</v>
      </c>
      <c r="F356" s="222">
        <f t="shared" si="23"/>
        <v>8.8249999999999993</v>
      </c>
      <c r="G356" s="206">
        <v>12</v>
      </c>
      <c r="H356" s="220">
        <v>21.18</v>
      </c>
      <c r="I356" s="206">
        <f t="shared" si="20"/>
        <v>5</v>
      </c>
      <c r="J356" s="206">
        <f t="shared" si="21"/>
        <v>26.18</v>
      </c>
      <c r="K356" s="244"/>
      <c r="M356" s="304"/>
      <c r="N356" s="304"/>
    </row>
    <row r="357" spans="1:14" ht="26.4">
      <c r="A357" s="219">
        <f t="shared" si="22"/>
        <v>350</v>
      </c>
      <c r="B357" s="209" t="s">
        <v>141</v>
      </c>
      <c r="C357" s="209" t="s">
        <v>77</v>
      </c>
      <c r="D357" s="221">
        <v>1390</v>
      </c>
      <c r="E357" s="229" t="s">
        <v>154</v>
      </c>
      <c r="F357" s="222">
        <f t="shared" si="23"/>
        <v>8.327</v>
      </c>
      <c r="G357" s="206">
        <v>147</v>
      </c>
      <c r="H357" s="220">
        <v>244.81</v>
      </c>
      <c r="I357" s="206">
        <f t="shared" si="20"/>
        <v>57.75</v>
      </c>
      <c r="J357" s="206">
        <f t="shared" si="21"/>
        <v>302.56</v>
      </c>
      <c r="K357" s="244"/>
      <c r="M357" s="304"/>
      <c r="N357" s="304"/>
    </row>
    <row r="358" spans="1:14" ht="26.4">
      <c r="A358" s="219">
        <f t="shared" si="22"/>
        <v>351</v>
      </c>
      <c r="B358" s="209" t="s">
        <v>141</v>
      </c>
      <c r="C358" s="209" t="s">
        <v>77</v>
      </c>
      <c r="D358" s="221">
        <v>1390</v>
      </c>
      <c r="E358" s="229" t="s">
        <v>155</v>
      </c>
      <c r="F358" s="222">
        <f t="shared" si="23"/>
        <v>8.327</v>
      </c>
      <c r="G358" s="206">
        <v>21</v>
      </c>
      <c r="H358" s="220">
        <v>87.43</v>
      </c>
      <c r="I358" s="206">
        <f t="shared" si="20"/>
        <v>20.62</v>
      </c>
      <c r="J358" s="206">
        <f t="shared" si="21"/>
        <v>108.05000000000001</v>
      </c>
      <c r="K358" s="244"/>
      <c r="M358" s="304"/>
      <c r="N358" s="304"/>
    </row>
    <row r="359" spans="1:14" ht="26.4">
      <c r="A359" s="219">
        <f t="shared" si="22"/>
        <v>352</v>
      </c>
      <c r="B359" s="209" t="s">
        <v>137</v>
      </c>
      <c r="C359" s="209" t="s">
        <v>76</v>
      </c>
      <c r="D359" s="221">
        <v>1365</v>
      </c>
      <c r="E359" s="229" t="s">
        <v>154</v>
      </c>
      <c r="F359" s="222">
        <f t="shared" si="23"/>
        <v>8.1780000000000008</v>
      </c>
      <c r="G359" s="206">
        <v>36</v>
      </c>
      <c r="H359" s="220">
        <v>58.88</v>
      </c>
      <c r="I359" s="206">
        <f t="shared" si="20"/>
        <v>13.89</v>
      </c>
      <c r="J359" s="206">
        <f t="shared" si="21"/>
        <v>72.77000000000001</v>
      </c>
      <c r="K359" s="244"/>
      <c r="M359" s="304"/>
      <c r="N359" s="304"/>
    </row>
    <row r="360" spans="1:14" ht="26.4">
      <c r="A360" s="219">
        <f t="shared" si="22"/>
        <v>353</v>
      </c>
      <c r="B360" s="209" t="s">
        <v>103</v>
      </c>
      <c r="C360" s="209" t="s">
        <v>76</v>
      </c>
      <c r="D360" s="221">
        <v>1365</v>
      </c>
      <c r="E360" s="229" t="s">
        <v>154</v>
      </c>
      <c r="F360" s="222">
        <f t="shared" si="23"/>
        <v>8.1780000000000008</v>
      </c>
      <c r="G360" s="206">
        <v>12</v>
      </c>
      <c r="H360" s="220">
        <v>19.63</v>
      </c>
      <c r="I360" s="206">
        <f t="shared" si="20"/>
        <v>4.63</v>
      </c>
      <c r="J360" s="206">
        <f t="shared" si="21"/>
        <v>24.259999999999998</v>
      </c>
      <c r="K360" s="244"/>
      <c r="M360" s="304"/>
      <c r="N360" s="304"/>
    </row>
    <row r="361" spans="1:14" ht="26.4">
      <c r="A361" s="219">
        <f t="shared" si="22"/>
        <v>354</v>
      </c>
      <c r="B361" s="209" t="s">
        <v>96</v>
      </c>
      <c r="C361" s="209" t="s">
        <v>77</v>
      </c>
      <c r="D361" s="221">
        <v>1208</v>
      </c>
      <c r="E361" s="229" t="s">
        <v>154</v>
      </c>
      <c r="F361" s="222">
        <f t="shared" si="23"/>
        <v>7.2370000000000001</v>
      </c>
      <c r="G361" s="206">
        <v>12</v>
      </c>
      <c r="H361" s="220">
        <v>17.37</v>
      </c>
      <c r="I361" s="206">
        <f t="shared" si="20"/>
        <v>4.0999999999999996</v>
      </c>
      <c r="J361" s="206">
        <f t="shared" si="21"/>
        <v>21.47</v>
      </c>
      <c r="K361" s="244"/>
      <c r="M361" s="304"/>
      <c r="N361" s="304"/>
    </row>
    <row r="362" spans="1:14" ht="26.4">
      <c r="A362" s="219">
        <f t="shared" si="22"/>
        <v>355</v>
      </c>
      <c r="B362" s="209" t="s">
        <v>141</v>
      </c>
      <c r="C362" s="209" t="s">
        <v>77</v>
      </c>
      <c r="D362" s="221">
        <v>1390</v>
      </c>
      <c r="E362" s="229" t="s">
        <v>155</v>
      </c>
      <c r="F362" s="222">
        <f t="shared" si="23"/>
        <v>8.327</v>
      </c>
      <c r="G362" s="206">
        <v>7</v>
      </c>
      <c r="H362" s="220">
        <v>29.14</v>
      </c>
      <c r="I362" s="206">
        <f t="shared" si="20"/>
        <v>6.87</v>
      </c>
      <c r="J362" s="206">
        <f t="shared" si="21"/>
        <v>36.01</v>
      </c>
      <c r="K362" s="244"/>
      <c r="M362" s="304"/>
      <c r="N362" s="304"/>
    </row>
    <row r="363" spans="1:14" ht="26.4">
      <c r="A363" s="219">
        <f t="shared" si="22"/>
        <v>356</v>
      </c>
      <c r="B363" s="209" t="s">
        <v>141</v>
      </c>
      <c r="C363" s="209" t="s">
        <v>77</v>
      </c>
      <c r="D363" s="221">
        <v>1390</v>
      </c>
      <c r="E363" s="229" t="s">
        <v>154</v>
      </c>
      <c r="F363" s="222">
        <f t="shared" si="23"/>
        <v>8.327</v>
      </c>
      <c r="G363" s="206">
        <v>17</v>
      </c>
      <c r="H363" s="220">
        <v>28.31</v>
      </c>
      <c r="I363" s="206">
        <f t="shared" si="20"/>
        <v>6.68</v>
      </c>
      <c r="J363" s="206">
        <f t="shared" si="21"/>
        <v>34.989999999999995</v>
      </c>
      <c r="K363" s="244"/>
      <c r="M363" s="304"/>
      <c r="N363" s="304"/>
    </row>
    <row r="364" spans="1:14" ht="26.4">
      <c r="A364" s="219">
        <f t="shared" si="22"/>
        <v>357</v>
      </c>
      <c r="B364" s="209" t="s">
        <v>90</v>
      </c>
      <c r="C364" s="209" t="s">
        <v>74</v>
      </c>
      <c r="D364" s="221">
        <v>1443</v>
      </c>
      <c r="E364" s="229" t="s">
        <v>154</v>
      </c>
      <c r="F364" s="222">
        <f t="shared" si="23"/>
        <v>8.6449999999999996</v>
      </c>
      <c r="G364" s="206">
        <v>36</v>
      </c>
      <c r="H364" s="220">
        <v>62.24</v>
      </c>
      <c r="I364" s="206">
        <f t="shared" si="20"/>
        <v>14.68</v>
      </c>
      <c r="J364" s="206">
        <f t="shared" si="21"/>
        <v>76.92</v>
      </c>
      <c r="K364" s="244"/>
      <c r="M364" s="304"/>
      <c r="N364" s="304"/>
    </row>
    <row r="365" spans="1:14" ht="26.4">
      <c r="A365" s="219">
        <f t="shared" si="22"/>
        <v>358</v>
      </c>
      <c r="B365" s="209" t="s">
        <v>97</v>
      </c>
      <c r="C365" s="209" t="s">
        <v>76</v>
      </c>
      <c r="D365" s="221">
        <v>1365</v>
      </c>
      <c r="E365" s="229" t="s">
        <v>154</v>
      </c>
      <c r="F365" s="222">
        <f t="shared" si="23"/>
        <v>8.1780000000000008</v>
      </c>
      <c r="G365" s="206">
        <v>12</v>
      </c>
      <c r="H365" s="220">
        <v>19.63</v>
      </c>
      <c r="I365" s="206">
        <f t="shared" si="20"/>
        <v>4.63</v>
      </c>
      <c r="J365" s="206">
        <f t="shared" si="21"/>
        <v>24.259999999999998</v>
      </c>
      <c r="K365" s="244"/>
      <c r="M365" s="304"/>
      <c r="N365" s="304"/>
    </row>
    <row r="366" spans="1:14" ht="26.4">
      <c r="A366" s="219">
        <f t="shared" si="22"/>
        <v>359</v>
      </c>
      <c r="B366" s="209" t="s">
        <v>79</v>
      </c>
      <c r="C366" s="209" t="s">
        <v>76</v>
      </c>
      <c r="D366" s="221">
        <v>1365</v>
      </c>
      <c r="E366" s="229" t="s">
        <v>154</v>
      </c>
      <c r="F366" s="222">
        <f t="shared" si="23"/>
        <v>8.1780000000000008</v>
      </c>
      <c r="G366" s="206">
        <v>24</v>
      </c>
      <c r="H366" s="220">
        <v>39.25</v>
      </c>
      <c r="I366" s="206">
        <f t="shared" si="20"/>
        <v>9.26</v>
      </c>
      <c r="J366" s="206">
        <f t="shared" si="21"/>
        <v>48.51</v>
      </c>
      <c r="K366" s="244"/>
      <c r="M366" s="304"/>
      <c r="N366" s="304"/>
    </row>
    <row r="367" spans="1:14" ht="26.4">
      <c r="A367" s="219">
        <f t="shared" si="22"/>
        <v>360</v>
      </c>
      <c r="B367" s="209" t="s">
        <v>115</v>
      </c>
      <c r="C367" s="209" t="s">
        <v>76</v>
      </c>
      <c r="D367" s="221">
        <v>1365</v>
      </c>
      <c r="E367" s="229" t="s">
        <v>154</v>
      </c>
      <c r="F367" s="222">
        <f t="shared" si="23"/>
        <v>8.1780000000000008</v>
      </c>
      <c r="G367" s="206">
        <v>24</v>
      </c>
      <c r="H367" s="220">
        <v>39.25</v>
      </c>
      <c r="I367" s="206">
        <f t="shared" si="20"/>
        <v>9.26</v>
      </c>
      <c r="J367" s="206">
        <f t="shared" si="21"/>
        <v>48.51</v>
      </c>
      <c r="K367" s="244"/>
      <c r="M367" s="304"/>
      <c r="N367" s="304"/>
    </row>
    <row r="368" spans="1:14" ht="26.4">
      <c r="A368" s="219">
        <f t="shared" si="22"/>
        <v>361</v>
      </c>
      <c r="B368" s="209" t="s">
        <v>110</v>
      </c>
      <c r="C368" s="209" t="s">
        <v>76</v>
      </c>
      <c r="D368" s="221">
        <v>1365</v>
      </c>
      <c r="E368" s="229" t="s">
        <v>154</v>
      </c>
      <c r="F368" s="222">
        <f t="shared" si="23"/>
        <v>8.1780000000000008</v>
      </c>
      <c r="G368" s="206">
        <v>24</v>
      </c>
      <c r="H368" s="220">
        <v>39.25</v>
      </c>
      <c r="I368" s="206">
        <f t="shared" si="20"/>
        <v>9.26</v>
      </c>
      <c r="J368" s="206">
        <f t="shared" si="21"/>
        <v>48.51</v>
      </c>
      <c r="K368" s="244"/>
      <c r="M368" s="304"/>
      <c r="N368" s="304"/>
    </row>
    <row r="369" spans="1:14" ht="26.4">
      <c r="A369" s="219">
        <f t="shared" si="22"/>
        <v>362</v>
      </c>
      <c r="B369" s="209" t="s">
        <v>110</v>
      </c>
      <c r="C369" s="209" t="s">
        <v>76</v>
      </c>
      <c r="D369" s="221">
        <v>1365</v>
      </c>
      <c r="E369" s="229" t="s">
        <v>154</v>
      </c>
      <c r="F369" s="222">
        <f t="shared" si="23"/>
        <v>8.1780000000000008</v>
      </c>
      <c r="G369" s="206">
        <v>12</v>
      </c>
      <c r="H369" s="220">
        <v>19.63</v>
      </c>
      <c r="I369" s="206">
        <f t="shared" si="20"/>
        <v>4.63</v>
      </c>
      <c r="J369" s="206">
        <f t="shared" si="21"/>
        <v>24.259999999999998</v>
      </c>
      <c r="K369" s="244"/>
      <c r="M369" s="304"/>
      <c r="N369" s="304"/>
    </row>
    <row r="370" spans="1:14" ht="26.4">
      <c r="A370" s="219">
        <f t="shared" si="22"/>
        <v>363</v>
      </c>
      <c r="B370" s="209" t="s">
        <v>79</v>
      </c>
      <c r="C370" s="209" t="s">
        <v>76</v>
      </c>
      <c r="D370" s="221">
        <v>1365</v>
      </c>
      <c r="E370" s="229" t="s">
        <v>154</v>
      </c>
      <c r="F370" s="222">
        <f t="shared" si="23"/>
        <v>8.1780000000000008</v>
      </c>
      <c r="G370" s="206">
        <v>15</v>
      </c>
      <c r="H370" s="220">
        <v>24.53</v>
      </c>
      <c r="I370" s="206">
        <f t="shared" si="20"/>
        <v>5.79</v>
      </c>
      <c r="J370" s="206">
        <f t="shared" si="21"/>
        <v>30.32</v>
      </c>
      <c r="K370" s="244"/>
      <c r="M370" s="304"/>
      <c r="N370" s="304"/>
    </row>
    <row r="371" spans="1:14" ht="26.4">
      <c r="A371" s="219">
        <f t="shared" si="22"/>
        <v>364</v>
      </c>
      <c r="B371" s="209" t="s">
        <v>132</v>
      </c>
      <c r="C371" s="209" t="s">
        <v>76</v>
      </c>
      <c r="D371" s="221">
        <v>1501</v>
      </c>
      <c r="E371" s="229" t="s">
        <v>154</v>
      </c>
      <c r="F371" s="222">
        <f>ROUND(D371/$F$4,3)</f>
        <v>8.9920000000000009</v>
      </c>
      <c r="G371" s="206">
        <v>23.5</v>
      </c>
      <c r="H371" s="220">
        <v>42.26</v>
      </c>
      <c r="I371" s="206">
        <f t="shared" si="20"/>
        <v>9.9700000000000006</v>
      </c>
      <c r="J371" s="206">
        <f t="shared" si="21"/>
        <v>52.23</v>
      </c>
      <c r="K371" s="244"/>
      <c r="M371" s="304"/>
      <c r="N371" s="304"/>
    </row>
    <row r="372" spans="1:14" ht="26.4">
      <c r="A372" s="219">
        <f t="shared" si="22"/>
        <v>365</v>
      </c>
      <c r="B372" s="209" t="s">
        <v>75</v>
      </c>
      <c r="C372" s="209" t="s">
        <v>76</v>
      </c>
      <c r="D372" s="221">
        <v>1365</v>
      </c>
      <c r="E372" s="229" t="s">
        <v>154</v>
      </c>
      <c r="F372" s="222">
        <f t="shared" si="23"/>
        <v>8.1780000000000008</v>
      </c>
      <c r="G372" s="206">
        <v>24</v>
      </c>
      <c r="H372" s="220">
        <v>39.25</v>
      </c>
      <c r="I372" s="206">
        <f t="shared" si="20"/>
        <v>9.26</v>
      </c>
      <c r="J372" s="206">
        <f t="shared" si="21"/>
        <v>48.51</v>
      </c>
      <c r="K372" s="244"/>
      <c r="M372" s="304"/>
      <c r="N372" s="304"/>
    </row>
    <row r="373" spans="1:14" ht="18.75" customHeight="1">
      <c r="A373" s="219">
        <f t="shared" si="22"/>
        <v>366</v>
      </c>
      <c r="B373" s="209" t="s">
        <v>93</v>
      </c>
      <c r="C373" s="209" t="s">
        <v>76</v>
      </c>
      <c r="D373" s="221">
        <v>1265</v>
      </c>
      <c r="E373" s="229" t="s">
        <v>154</v>
      </c>
      <c r="F373" s="222">
        <f t="shared" si="23"/>
        <v>7.5780000000000003</v>
      </c>
      <c r="G373" s="206">
        <v>12</v>
      </c>
      <c r="H373" s="220">
        <v>18.190000000000001</v>
      </c>
      <c r="I373" s="206">
        <f t="shared" si="20"/>
        <v>4.29</v>
      </c>
      <c r="J373" s="206">
        <f t="shared" si="21"/>
        <v>22.48</v>
      </c>
      <c r="K373" s="244"/>
      <c r="M373" s="304"/>
      <c r="N373" s="304"/>
    </row>
    <row r="374" spans="1:14" ht="26.4">
      <c r="A374" s="219">
        <f t="shared" si="22"/>
        <v>367</v>
      </c>
      <c r="B374" s="209" t="s">
        <v>111</v>
      </c>
      <c r="C374" s="209" t="s">
        <v>77</v>
      </c>
      <c r="D374" s="221">
        <v>1162</v>
      </c>
      <c r="E374" s="229" t="s">
        <v>154</v>
      </c>
      <c r="F374" s="222">
        <f t="shared" si="23"/>
        <v>6.9610000000000003</v>
      </c>
      <c r="G374" s="206">
        <v>36</v>
      </c>
      <c r="H374" s="220">
        <v>50.12</v>
      </c>
      <c r="I374" s="206">
        <f t="shared" si="20"/>
        <v>11.82</v>
      </c>
      <c r="J374" s="206">
        <f t="shared" si="21"/>
        <v>61.94</v>
      </c>
      <c r="K374" s="244"/>
      <c r="M374" s="304"/>
      <c r="N374" s="304"/>
    </row>
    <row r="375" spans="1:14" ht="26.4">
      <c r="A375" s="219">
        <f t="shared" si="22"/>
        <v>368</v>
      </c>
      <c r="B375" s="209" t="s">
        <v>96</v>
      </c>
      <c r="C375" s="209" t="s">
        <v>76</v>
      </c>
      <c r="D375" s="221">
        <v>1365</v>
      </c>
      <c r="E375" s="229" t="s">
        <v>154</v>
      </c>
      <c r="F375" s="222">
        <f t="shared" si="23"/>
        <v>8.1780000000000008</v>
      </c>
      <c r="G375" s="206">
        <v>24</v>
      </c>
      <c r="H375" s="220">
        <v>39.25</v>
      </c>
      <c r="I375" s="206">
        <f t="shared" si="20"/>
        <v>9.26</v>
      </c>
      <c r="J375" s="206">
        <f t="shared" si="21"/>
        <v>48.51</v>
      </c>
      <c r="K375" s="244"/>
      <c r="M375" s="304"/>
      <c r="N375" s="304"/>
    </row>
    <row r="376" spans="1:14" ht="26.4">
      <c r="A376" s="219">
        <f t="shared" si="22"/>
        <v>369</v>
      </c>
      <c r="B376" s="209" t="s">
        <v>111</v>
      </c>
      <c r="C376" s="209" t="s">
        <v>76</v>
      </c>
      <c r="D376" s="221">
        <v>1365</v>
      </c>
      <c r="E376" s="229" t="s">
        <v>154</v>
      </c>
      <c r="F376" s="222">
        <f t="shared" si="23"/>
        <v>8.1780000000000008</v>
      </c>
      <c r="G376" s="206">
        <v>12</v>
      </c>
      <c r="H376" s="220">
        <v>19.63</v>
      </c>
      <c r="I376" s="206">
        <f t="shared" si="20"/>
        <v>4.63</v>
      </c>
      <c r="J376" s="206">
        <f t="shared" si="21"/>
        <v>24.259999999999998</v>
      </c>
      <c r="K376" s="244"/>
      <c r="M376" s="304"/>
      <c r="N376" s="304"/>
    </row>
    <row r="377" spans="1:14" ht="26.4">
      <c r="A377" s="219">
        <f t="shared" si="22"/>
        <v>370</v>
      </c>
      <c r="B377" s="209" t="s">
        <v>110</v>
      </c>
      <c r="C377" s="209" t="s">
        <v>76</v>
      </c>
      <c r="D377" s="221">
        <v>1365</v>
      </c>
      <c r="E377" s="229" t="s">
        <v>154</v>
      </c>
      <c r="F377" s="222">
        <f t="shared" si="23"/>
        <v>8.1780000000000008</v>
      </c>
      <c r="G377" s="206">
        <v>12</v>
      </c>
      <c r="H377" s="220">
        <v>19.63</v>
      </c>
      <c r="I377" s="206">
        <f t="shared" si="20"/>
        <v>4.63</v>
      </c>
      <c r="J377" s="206">
        <f t="shared" si="21"/>
        <v>24.259999999999998</v>
      </c>
      <c r="K377" s="244"/>
      <c r="M377" s="304"/>
      <c r="N377" s="304"/>
    </row>
    <row r="378" spans="1:14" ht="26.4">
      <c r="A378" s="219">
        <f t="shared" si="22"/>
        <v>371</v>
      </c>
      <c r="B378" s="209" t="s">
        <v>84</v>
      </c>
      <c r="C378" s="209" t="s">
        <v>76</v>
      </c>
      <c r="D378" s="221">
        <v>1365</v>
      </c>
      <c r="E378" s="229" t="s">
        <v>154</v>
      </c>
      <c r="F378" s="222">
        <f t="shared" si="23"/>
        <v>8.1780000000000008</v>
      </c>
      <c r="G378" s="206">
        <v>12</v>
      </c>
      <c r="H378" s="220">
        <v>19.63</v>
      </c>
      <c r="I378" s="206">
        <f t="shared" si="20"/>
        <v>4.63</v>
      </c>
      <c r="J378" s="206">
        <f t="shared" si="21"/>
        <v>24.259999999999998</v>
      </c>
      <c r="K378" s="244"/>
      <c r="M378" s="304"/>
      <c r="N378" s="304"/>
    </row>
    <row r="379" spans="1:14" ht="26.4">
      <c r="A379" s="219">
        <f t="shared" si="22"/>
        <v>372</v>
      </c>
      <c r="B379" s="209" t="s">
        <v>114</v>
      </c>
      <c r="C379" s="209" t="s">
        <v>76</v>
      </c>
      <c r="D379" s="221">
        <v>1365</v>
      </c>
      <c r="E379" s="229" t="s">
        <v>154</v>
      </c>
      <c r="F379" s="222">
        <f t="shared" si="23"/>
        <v>8.1780000000000008</v>
      </c>
      <c r="G379" s="206">
        <v>24</v>
      </c>
      <c r="H379" s="220">
        <v>39.25</v>
      </c>
      <c r="I379" s="206">
        <f t="shared" si="20"/>
        <v>9.26</v>
      </c>
      <c r="J379" s="206">
        <f t="shared" si="21"/>
        <v>48.51</v>
      </c>
      <c r="K379" s="244"/>
      <c r="M379" s="304"/>
      <c r="N379" s="304"/>
    </row>
    <row r="380" spans="1:14" ht="26.4">
      <c r="A380" s="219">
        <f t="shared" si="22"/>
        <v>373</v>
      </c>
      <c r="B380" s="209" t="s">
        <v>114</v>
      </c>
      <c r="C380" s="209" t="s">
        <v>76</v>
      </c>
      <c r="D380" s="221">
        <v>1365</v>
      </c>
      <c r="E380" s="229" t="s">
        <v>154</v>
      </c>
      <c r="F380" s="222">
        <f t="shared" si="23"/>
        <v>8.1780000000000008</v>
      </c>
      <c r="G380" s="206">
        <v>24</v>
      </c>
      <c r="H380" s="220">
        <v>39.25</v>
      </c>
      <c r="I380" s="206">
        <f t="shared" si="20"/>
        <v>9.26</v>
      </c>
      <c r="J380" s="206">
        <f t="shared" si="21"/>
        <v>48.51</v>
      </c>
      <c r="K380" s="244"/>
      <c r="M380" s="304"/>
      <c r="N380" s="304"/>
    </row>
    <row r="381" spans="1:14" ht="26.4">
      <c r="A381" s="219">
        <f t="shared" si="22"/>
        <v>374</v>
      </c>
      <c r="B381" s="209" t="s">
        <v>114</v>
      </c>
      <c r="C381" s="209" t="s">
        <v>76</v>
      </c>
      <c r="D381" s="221">
        <v>1365</v>
      </c>
      <c r="E381" s="229" t="s">
        <v>154</v>
      </c>
      <c r="F381" s="222">
        <f t="shared" si="23"/>
        <v>8.1780000000000008</v>
      </c>
      <c r="G381" s="206">
        <v>24</v>
      </c>
      <c r="H381" s="220">
        <v>39.25</v>
      </c>
      <c r="I381" s="206">
        <f t="shared" si="20"/>
        <v>9.26</v>
      </c>
      <c r="J381" s="206">
        <f t="shared" si="21"/>
        <v>48.51</v>
      </c>
      <c r="K381" s="244"/>
      <c r="M381" s="304"/>
      <c r="N381" s="304"/>
    </row>
    <row r="382" spans="1:14" ht="26.4">
      <c r="A382" s="219">
        <f t="shared" si="22"/>
        <v>375</v>
      </c>
      <c r="B382" s="209" t="s">
        <v>110</v>
      </c>
      <c r="C382" s="209" t="s">
        <v>76</v>
      </c>
      <c r="D382" s="221">
        <v>1365</v>
      </c>
      <c r="E382" s="229" t="s">
        <v>154</v>
      </c>
      <c r="F382" s="222">
        <f t="shared" si="23"/>
        <v>8.1780000000000008</v>
      </c>
      <c r="G382" s="206">
        <v>24</v>
      </c>
      <c r="H382" s="220">
        <v>39.25</v>
      </c>
      <c r="I382" s="206">
        <f t="shared" si="20"/>
        <v>9.26</v>
      </c>
      <c r="J382" s="206">
        <f t="shared" si="21"/>
        <v>48.51</v>
      </c>
      <c r="K382" s="244"/>
      <c r="M382" s="304"/>
      <c r="N382" s="304"/>
    </row>
    <row r="383" spans="1:14" ht="26.4">
      <c r="A383" s="219">
        <f t="shared" si="22"/>
        <v>376</v>
      </c>
      <c r="B383" s="209" t="s">
        <v>114</v>
      </c>
      <c r="C383" s="209" t="s">
        <v>76</v>
      </c>
      <c r="D383" s="221">
        <v>1365</v>
      </c>
      <c r="E383" s="229" t="s">
        <v>154</v>
      </c>
      <c r="F383" s="222">
        <f t="shared" si="23"/>
        <v>8.1780000000000008</v>
      </c>
      <c r="G383" s="206">
        <v>24</v>
      </c>
      <c r="H383" s="220">
        <v>39.25</v>
      </c>
      <c r="I383" s="206">
        <f t="shared" si="20"/>
        <v>9.26</v>
      </c>
      <c r="J383" s="206">
        <f t="shared" si="21"/>
        <v>48.51</v>
      </c>
      <c r="K383" s="244"/>
      <c r="M383" s="304"/>
      <c r="N383" s="304"/>
    </row>
    <row r="384" spans="1:14" ht="26.4">
      <c r="A384" s="219">
        <f t="shared" si="22"/>
        <v>377</v>
      </c>
      <c r="B384" s="209" t="s">
        <v>111</v>
      </c>
      <c r="C384" s="209" t="s">
        <v>76</v>
      </c>
      <c r="D384" s="221">
        <v>1365</v>
      </c>
      <c r="E384" s="229" t="s">
        <v>154</v>
      </c>
      <c r="F384" s="222">
        <f t="shared" si="23"/>
        <v>8.1780000000000008</v>
      </c>
      <c r="G384" s="206">
        <v>13</v>
      </c>
      <c r="H384" s="220">
        <v>21.26</v>
      </c>
      <c r="I384" s="206">
        <f t="shared" si="20"/>
        <v>5.0199999999999996</v>
      </c>
      <c r="J384" s="206">
        <f t="shared" si="21"/>
        <v>26.28</v>
      </c>
      <c r="K384" s="244"/>
      <c r="M384" s="304"/>
      <c r="N384" s="304"/>
    </row>
    <row r="385" spans="1:14" ht="17.25" customHeight="1">
      <c r="A385" s="219">
        <f t="shared" si="22"/>
        <v>378</v>
      </c>
      <c r="B385" s="209" t="s">
        <v>80</v>
      </c>
      <c r="C385" s="209" t="s">
        <v>76</v>
      </c>
      <c r="D385" s="221">
        <v>1392</v>
      </c>
      <c r="E385" s="229" t="s">
        <v>154</v>
      </c>
      <c r="F385" s="222">
        <f t="shared" si="23"/>
        <v>8.3390000000000004</v>
      </c>
      <c r="G385" s="206">
        <v>34</v>
      </c>
      <c r="H385" s="220">
        <v>56.71</v>
      </c>
      <c r="I385" s="206">
        <f t="shared" si="20"/>
        <v>13.38</v>
      </c>
      <c r="J385" s="206">
        <f t="shared" si="21"/>
        <v>70.09</v>
      </c>
      <c r="K385" s="244"/>
      <c r="M385" s="304"/>
      <c r="N385" s="304"/>
    </row>
    <row r="386" spans="1:14" ht="16.5" customHeight="1">
      <c r="A386" s="219">
        <f t="shared" si="22"/>
        <v>379</v>
      </c>
      <c r="B386" s="209" t="s">
        <v>100</v>
      </c>
      <c r="C386" s="209" t="s">
        <v>76</v>
      </c>
      <c r="D386" s="221">
        <v>1392</v>
      </c>
      <c r="E386" s="229" t="s">
        <v>154</v>
      </c>
      <c r="F386" s="222">
        <f t="shared" si="23"/>
        <v>8.3390000000000004</v>
      </c>
      <c r="G386" s="206">
        <v>12</v>
      </c>
      <c r="H386" s="220">
        <v>20.010000000000002</v>
      </c>
      <c r="I386" s="206">
        <f t="shared" si="20"/>
        <v>4.72</v>
      </c>
      <c r="J386" s="206">
        <f t="shared" si="21"/>
        <v>24.73</v>
      </c>
      <c r="K386" s="244"/>
      <c r="M386" s="304"/>
      <c r="N386" s="304"/>
    </row>
    <row r="387" spans="1:14" ht="26.4">
      <c r="A387" s="219">
        <f t="shared" si="22"/>
        <v>380</v>
      </c>
      <c r="B387" s="209" t="s">
        <v>134</v>
      </c>
      <c r="C387" s="209" t="s">
        <v>76</v>
      </c>
      <c r="D387" s="221">
        <v>1392</v>
      </c>
      <c r="E387" s="229" t="s">
        <v>154</v>
      </c>
      <c r="F387" s="222">
        <f t="shared" si="23"/>
        <v>8.3390000000000004</v>
      </c>
      <c r="G387" s="206">
        <v>48</v>
      </c>
      <c r="H387" s="220">
        <v>80.05</v>
      </c>
      <c r="I387" s="206">
        <f t="shared" si="20"/>
        <v>18.88</v>
      </c>
      <c r="J387" s="206">
        <f t="shared" si="21"/>
        <v>98.929999999999993</v>
      </c>
      <c r="K387" s="244"/>
      <c r="M387" s="304"/>
      <c r="N387" s="304"/>
    </row>
    <row r="388" spans="1:14" ht="26.4">
      <c r="A388" s="219">
        <f t="shared" si="22"/>
        <v>381</v>
      </c>
      <c r="B388" s="209" t="s">
        <v>136</v>
      </c>
      <c r="C388" s="209" t="s">
        <v>76</v>
      </c>
      <c r="D388" s="221">
        <v>1501</v>
      </c>
      <c r="E388" s="229" t="s">
        <v>154</v>
      </c>
      <c r="F388" s="278">
        <f t="shared" si="23"/>
        <v>8.9920000000000009</v>
      </c>
      <c r="G388" s="211">
        <v>12</v>
      </c>
      <c r="H388" s="220">
        <v>21.58</v>
      </c>
      <c r="I388" s="211">
        <f t="shared" si="20"/>
        <v>5.09</v>
      </c>
      <c r="J388" s="211">
        <f t="shared" si="21"/>
        <v>26.669999999999998</v>
      </c>
      <c r="K388" s="244"/>
      <c r="M388" s="304"/>
      <c r="N388" s="304"/>
    </row>
    <row r="389" spans="1:14" ht="26.4">
      <c r="A389" s="219">
        <f t="shared" si="22"/>
        <v>382</v>
      </c>
      <c r="B389" s="209" t="s">
        <v>141</v>
      </c>
      <c r="C389" s="336" t="s">
        <v>77</v>
      </c>
      <c r="D389" s="221">
        <v>1390</v>
      </c>
      <c r="E389" s="229" t="s">
        <v>155</v>
      </c>
      <c r="F389" s="278">
        <f t="shared" si="23"/>
        <v>8.327</v>
      </c>
      <c r="G389" s="211">
        <v>7</v>
      </c>
      <c r="H389" s="220">
        <v>29.14</v>
      </c>
      <c r="I389" s="211">
        <f t="shared" si="20"/>
        <v>6.87</v>
      </c>
      <c r="J389" s="211">
        <f t="shared" si="21"/>
        <v>36.01</v>
      </c>
      <c r="K389" s="244"/>
      <c r="M389" s="304"/>
      <c r="N389" s="304"/>
    </row>
    <row r="390" spans="1:14" ht="26.4">
      <c r="A390" s="219">
        <f t="shared" si="22"/>
        <v>383</v>
      </c>
      <c r="B390" s="227" t="s">
        <v>141</v>
      </c>
      <c r="C390" s="227" t="s">
        <v>77</v>
      </c>
      <c r="D390" s="208">
        <v>1390</v>
      </c>
      <c r="E390" s="208" t="s">
        <v>154</v>
      </c>
      <c r="F390" s="278">
        <f t="shared" si="23"/>
        <v>8.327</v>
      </c>
      <c r="G390" s="208">
        <v>17</v>
      </c>
      <c r="H390" s="243">
        <v>28.31</v>
      </c>
      <c r="I390" s="211">
        <f t="shared" si="20"/>
        <v>6.68</v>
      </c>
      <c r="J390" s="211">
        <f t="shared" si="21"/>
        <v>34.989999999999995</v>
      </c>
      <c r="M390" s="304"/>
      <c r="N390" s="207"/>
    </row>
    <row r="391" spans="1:14" ht="27" customHeight="1">
      <c r="A391" s="219">
        <f t="shared" si="22"/>
        <v>384</v>
      </c>
      <c r="B391" s="227" t="s">
        <v>97</v>
      </c>
      <c r="C391" s="227" t="s">
        <v>76</v>
      </c>
      <c r="D391" s="208">
        <v>1365</v>
      </c>
      <c r="E391" s="208" t="s">
        <v>154</v>
      </c>
      <c r="F391" s="278">
        <f t="shared" si="23"/>
        <v>8.1780000000000008</v>
      </c>
      <c r="G391" s="208">
        <v>12</v>
      </c>
      <c r="H391" s="243">
        <v>19.63</v>
      </c>
      <c r="I391" s="211">
        <f t="shared" si="20"/>
        <v>4.63</v>
      </c>
      <c r="J391" s="211">
        <f t="shared" si="21"/>
        <v>24.259999999999998</v>
      </c>
      <c r="M391" s="304"/>
      <c r="N391" s="207"/>
    </row>
    <row r="392" spans="1:14" ht="17.25" customHeight="1">
      <c r="A392" s="219">
        <f t="shared" si="22"/>
        <v>385</v>
      </c>
      <c r="B392" s="227" t="s">
        <v>80</v>
      </c>
      <c r="C392" s="227" t="s">
        <v>76</v>
      </c>
      <c r="D392" s="208">
        <v>1392</v>
      </c>
      <c r="E392" s="208" t="s">
        <v>154</v>
      </c>
      <c r="F392" s="278">
        <f t="shared" si="23"/>
        <v>8.3390000000000004</v>
      </c>
      <c r="G392" s="208">
        <v>24</v>
      </c>
      <c r="H392" s="243">
        <v>40.03</v>
      </c>
      <c r="I392" s="211">
        <f t="shared" ref="I392" si="24">ROUND(H392*23.59%,2)</f>
        <v>9.44</v>
      </c>
      <c r="J392" s="211">
        <f t="shared" ref="J392" si="25">H392+I392</f>
        <v>49.47</v>
      </c>
      <c r="M392" s="304"/>
      <c r="N392" s="207"/>
    </row>
    <row r="393" spans="1:14" ht="13.2">
      <c r="N393" s="207"/>
    </row>
    <row r="394" spans="1:14" ht="13.2">
      <c r="B394" s="167" t="s">
        <v>167</v>
      </c>
      <c r="N394" s="207"/>
    </row>
    <row r="395" spans="1:14" ht="13.2">
      <c r="N395" s="207"/>
    </row>
    <row r="396" spans="1:14" ht="13.2">
      <c r="N396" s="207"/>
    </row>
    <row r="397" spans="1:14" ht="13.2">
      <c r="N397" s="207"/>
    </row>
    <row r="398" spans="1:14" ht="13.2">
      <c r="N398" s="207"/>
    </row>
    <row r="399" spans="1:14" ht="13.2">
      <c r="N399" s="207"/>
    </row>
    <row r="400" spans="1:14" ht="13.2">
      <c r="N400" s="207"/>
    </row>
    <row r="401" spans="14:14" ht="13.2">
      <c r="N401" s="207"/>
    </row>
    <row r="402" spans="14:14" ht="13.2">
      <c r="N402" s="207"/>
    </row>
    <row r="403" spans="14:14" ht="13.2">
      <c r="N403" s="207"/>
    </row>
    <row r="404" spans="14:14" ht="13.2">
      <c r="N404" s="207"/>
    </row>
    <row r="405" spans="14:14" ht="13.2">
      <c r="N405" s="207"/>
    </row>
    <row r="406" spans="14:14" ht="13.2">
      <c r="N406" s="207"/>
    </row>
    <row r="407" spans="14:14" ht="13.2">
      <c r="N407" s="207"/>
    </row>
    <row r="408" spans="14:14" ht="13.2">
      <c r="N408" s="207"/>
    </row>
    <row r="409" spans="14:14" ht="13.2">
      <c r="N409" s="207"/>
    </row>
    <row r="410" spans="14:14" ht="13.2">
      <c r="N410" s="207"/>
    </row>
    <row r="411" spans="14:14" ht="13.2">
      <c r="N411" s="207"/>
    </row>
    <row r="412" spans="14:14" ht="13.2">
      <c r="N412" s="207"/>
    </row>
    <row r="413" spans="14:14" ht="13.2">
      <c r="N413" s="207"/>
    </row>
    <row r="414" spans="14:14" ht="13.2">
      <c r="N414" s="207"/>
    </row>
    <row r="415" spans="14:14" ht="13.2">
      <c r="N415" s="207"/>
    </row>
    <row r="416" spans="14:14" ht="13.2">
      <c r="N416" s="207"/>
    </row>
    <row r="417" spans="14:14" ht="13.2">
      <c r="N417" s="207"/>
    </row>
    <row r="418" spans="14:14" ht="13.2">
      <c r="N418" s="207"/>
    </row>
    <row r="419" spans="14:14" ht="13.2">
      <c r="N419" s="207"/>
    </row>
    <row r="420" spans="14:14" ht="13.2">
      <c r="N420" s="207"/>
    </row>
    <row r="421" spans="14:14" ht="13.2">
      <c r="N421" s="207"/>
    </row>
    <row r="422" spans="14:14" ht="13.2">
      <c r="N422" s="207"/>
    </row>
    <row r="423" spans="14:14" ht="13.2">
      <c r="N423" s="207"/>
    </row>
    <row r="424" spans="14:14" ht="13.2">
      <c r="N424" s="207"/>
    </row>
    <row r="425" spans="14:14" ht="13.2">
      <c r="N425" s="207"/>
    </row>
    <row r="426" spans="14:14" ht="13.2">
      <c r="N426" s="207"/>
    </row>
    <row r="427" spans="14:14" ht="13.2">
      <c r="N427" s="207"/>
    </row>
    <row r="428" spans="14:14" ht="13.2">
      <c r="N428" s="207"/>
    </row>
    <row r="429" spans="14:14" ht="13.2">
      <c r="N429" s="207"/>
    </row>
    <row r="430" spans="14:14" ht="13.2">
      <c r="N430" s="207"/>
    </row>
    <row r="431" spans="14:14" ht="13.2">
      <c r="N431" s="207"/>
    </row>
    <row r="432" spans="14:14" ht="13.2">
      <c r="N432" s="207"/>
    </row>
    <row r="433" spans="14:14" ht="13.2">
      <c r="N433" s="207"/>
    </row>
    <row r="434" spans="14:14" ht="13.2">
      <c r="N434" s="207"/>
    </row>
    <row r="435" spans="14:14" ht="13.2">
      <c r="N435" s="207"/>
    </row>
    <row r="436" spans="14:14" ht="13.2">
      <c r="N436" s="207"/>
    </row>
    <row r="437" spans="14:14" ht="13.2">
      <c r="N437" s="207"/>
    </row>
    <row r="438" spans="14:14" ht="13.2">
      <c r="N438" s="207"/>
    </row>
    <row r="439" spans="14:14" ht="13.2">
      <c r="N439" s="207"/>
    </row>
    <row r="440" spans="14:14" ht="13.2">
      <c r="N440" s="207"/>
    </row>
    <row r="441" spans="14:14" ht="13.2">
      <c r="N441" s="207"/>
    </row>
    <row r="442" spans="14:14" ht="13.2">
      <c r="N442" s="207"/>
    </row>
    <row r="443" spans="14:14" ht="13.2">
      <c r="N443" s="207"/>
    </row>
    <row r="444" spans="14:14" ht="13.2">
      <c r="N444" s="207"/>
    </row>
    <row r="445" spans="14:14" ht="13.2">
      <c r="N445" s="207"/>
    </row>
    <row r="446" spans="14:14" ht="13.2">
      <c r="N446" s="207"/>
    </row>
    <row r="447" spans="14:14" ht="13.2">
      <c r="N447" s="207"/>
    </row>
    <row r="448" spans="14:14" ht="13.2">
      <c r="N448" s="207"/>
    </row>
    <row r="449" spans="14:14" ht="13.2">
      <c r="N449" s="207"/>
    </row>
    <row r="450" spans="14:14" ht="13.2">
      <c r="N450" s="207"/>
    </row>
  </sheetData>
  <mergeCells count="12">
    <mergeCell ref="J5:J6"/>
    <mergeCell ref="A7:F7"/>
    <mergeCell ref="A3:J3"/>
    <mergeCell ref="A5:A6"/>
    <mergeCell ref="B5:B6"/>
    <mergeCell ref="C5:C6"/>
    <mergeCell ref="D5:D6"/>
    <mergeCell ref="E5:E6"/>
    <mergeCell ref="F5:F6"/>
    <mergeCell ref="G5:G6"/>
    <mergeCell ref="H5:H6"/>
    <mergeCell ref="I5:I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ignoredErrors>
    <ignoredError sqref="E8:E11"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F4ED2-BA97-4628-97F3-F2C72DF92AF7}">
  <sheetPr>
    <pageSetUpPr fitToPage="1"/>
  </sheetPr>
  <dimension ref="A1:I58"/>
  <sheetViews>
    <sheetView zoomScaleNormal="100" zoomScaleSheetLayoutView="85" workbookViewId="0">
      <pane ySplit="6" topLeftCell="A7" activePane="bottomLeft" state="frozen"/>
      <selection pane="bottomLeft" activeCell="C23" sqref="C23:C24"/>
    </sheetView>
  </sheetViews>
  <sheetFormatPr defaultColWidth="9.109375" defaultRowHeight="13.2"/>
  <cols>
    <col min="1" max="1" width="5.88671875" style="166" customWidth="1"/>
    <col min="2" max="2" width="58" style="167" customWidth="1"/>
    <col min="3" max="3" width="18.109375" style="166" customWidth="1"/>
    <col min="4" max="4" width="13.44140625" style="166" customWidth="1"/>
    <col min="5" max="5" width="9.6640625" style="168" customWidth="1"/>
    <col min="6" max="6" width="11.5546875" style="166" customWidth="1"/>
    <col min="7" max="7" width="13" style="166" customWidth="1"/>
    <col min="8" max="16384" width="9.109375" style="234"/>
  </cols>
  <sheetData>
    <row r="1" spans="1:7" ht="13.8">
      <c r="G1" s="233" t="s">
        <v>169</v>
      </c>
    </row>
    <row r="2" spans="1:7" ht="17.399999999999999">
      <c r="A2" s="235" t="s">
        <v>40</v>
      </c>
    </row>
    <row r="3" spans="1:7" ht="48" customHeight="1">
      <c r="A3" s="378" t="s">
        <v>180</v>
      </c>
      <c r="B3" s="378"/>
      <c r="C3" s="378"/>
      <c r="D3" s="378"/>
      <c r="E3" s="378"/>
      <c r="F3" s="378"/>
      <c r="G3" s="378"/>
    </row>
    <row r="4" spans="1:7" ht="15.6">
      <c r="A4" s="317"/>
      <c r="B4" s="317"/>
      <c r="C4" s="317"/>
      <c r="D4" s="327"/>
      <c r="E4" s="317"/>
      <c r="F4" s="317"/>
      <c r="G4" s="317"/>
    </row>
    <row r="5" spans="1:7" s="236" customFormat="1" ht="55.5" customHeight="1">
      <c r="A5" s="316" t="s">
        <v>16</v>
      </c>
      <c r="B5" s="313" t="s">
        <v>17</v>
      </c>
      <c r="C5" s="313" t="s">
        <v>18</v>
      </c>
      <c r="D5" s="315" t="s">
        <v>61</v>
      </c>
      <c r="E5" s="315" t="s">
        <v>60</v>
      </c>
      <c r="F5" s="314" t="s">
        <v>59</v>
      </c>
      <c r="G5" s="313" t="s">
        <v>58</v>
      </c>
    </row>
    <row r="6" spans="1:7" s="237" customFormat="1" ht="21.75" customHeight="1">
      <c r="A6" s="398" t="s">
        <v>57</v>
      </c>
      <c r="B6" s="399"/>
      <c r="C6" s="399"/>
      <c r="D6" s="399"/>
      <c r="E6" s="399"/>
      <c r="F6" s="400"/>
      <c r="G6" s="312">
        <f>SUM(G7:G58)</f>
        <v>1582.4</v>
      </c>
    </row>
    <row r="7" spans="1:7" s="169" customFormat="1" ht="12.9" customHeight="1">
      <c r="A7" s="390">
        <v>1</v>
      </c>
      <c r="B7" s="392" t="s">
        <v>108</v>
      </c>
      <c r="C7" s="394" t="s">
        <v>77</v>
      </c>
      <c r="D7" s="396" t="s">
        <v>170</v>
      </c>
      <c r="E7" s="329">
        <v>2</v>
      </c>
      <c r="F7" s="330">
        <v>8</v>
      </c>
      <c r="G7" s="330">
        <f t="shared" ref="G7:G58" si="0">ROUND(E7*F7,2)</f>
        <v>16</v>
      </c>
    </row>
    <row r="8" spans="1:7" s="169" customFormat="1" ht="12.9" customHeight="1">
      <c r="A8" s="391"/>
      <c r="B8" s="393"/>
      <c r="C8" s="395"/>
      <c r="D8" s="397"/>
      <c r="E8" s="329">
        <v>13</v>
      </c>
      <c r="F8" s="330">
        <v>2.4</v>
      </c>
      <c r="G8" s="330">
        <f t="shared" si="0"/>
        <v>31.2</v>
      </c>
    </row>
    <row r="9" spans="1:7" s="169" customFormat="1" ht="12.9" customHeight="1">
      <c r="A9" s="390">
        <v>2</v>
      </c>
      <c r="B9" s="392" t="s">
        <v>108</v>
      </c>
      <c r="C9" s="394" t="s">
        <v>77</v>
      </c>
      <c r="D9" s="396" t="s">
        <v>171</v>
      </c>
      <c r="E9" s="329">
        <v>2</v>
      </c>
      <c r="F9" s="330">
        <v>8</v>
      </c>
      <c r="G9" s="330">
        <f t="shared" si="0"/>
        <v>16</v>
      </c>
    </row>
    <row r="10" spans="1:7" s="169" customFormat="1">
      <c r="A10" s="391"/>
      <c r="B10" s="393"/>
      <c r="C10" s="395"/>
      <c r="D10" s="397"/>
      <c r="E10" s="329">
        <v>9</v>
      </c>
      <c r="F10" s="330">
        <v>2.4</v>
      </c>
      <c r="G10" s="330">
        <f>ROUND(E10*F10,2)</f>
        <v>21.6</v>
      </c>
    </row>
    <row r="11" spans="1:7" s="169" customFormat="1" ht="12.75" customHeight="1">
      <c r="A11" s="390">
        <v>3</v>
      </c>
      <c r="B11" s="392" t="s">
        <v>108</v>
      </c>
      <c r="C11" s="394" t="s">
        <v>77</v>
      </c>
      <c r="D11" s="396" t="s">
        <v>172</v>
      </c>
      <c r="E11" s="329">
        <v>2</v>
      </c>
      <c r="F11" s="330">
        <v>8</v>
      </c>
      <c r="G11" s="330">
        <f t="shared" si="0"/>
        <v>16</v>
      </c>
    </row>
    <row r="12" spans="1:7" s="169" customFormat="1">
      <c r="A12" s="391"/>
      <c r="B12" s="393"/>
      <c r="C12" s="395"/>
      <c r="D12" s="397"/>
      <c r="E12" s="329">
        <v>9</v>
      </c>
      <c r="F12" s="330">
        <v>2.4</v>
      </c>
      <c r="G12" s="330">
        <f t="shared" si="0"/>
        <v>21.6</v>
      </c>
    </row>
    <row r="13" spans="1:7" s="169" customFormat="1" ht="12.9" customHeight="1">
      <c r="A13" s="390">
        <v>4</v>
      </c>
      <c r="B13" s="392" t="s">
        <v>108</v>
      </c>
      <c r="C13" s="394" t="s">
        <v>77</v>
      </c>
      <c r="D13" s="396" t="s">
        <v>173</v>
      </c>
      <c r="E13" s="329">
        <v>2</v>
      </c>
      <c r="F13" s="330">
        <v>8</v>
      </c>
      <c r="G13" s="330">
        <f t="shared" si="0"/>
        <v>16</v>
      </c>
    </row>
    <row r="14" spans="1:7" s="169" customFormat="1" ht="12.9" customHeight="1">
      <c r="A14" s="391"/>
      <c r="B14" s="393"/>
      <c r="C14" s="395"/>
      <c r="D14" s="397"/>
      <c r="E14" s="329">
        <v>14</v>
      </c>
      <c r="F14" s="330">
        <v>2.4</v>
      </c>
      <c r="G14" s="330">
        <f t="shared" si="0"/>
        <v>33.6</v>
      </c>
    </row>
    <row r="15" spans="1:7" s="169" customFormat="1" ht="12.75" customHeight="1">
      <c r="A15" s="390">
        <v>5</v>
      </c>
      <c r="B15" s="392" t="s">
        <v>108</v>
      </c>
      <c r="C15" s="394" t="s">
        <v>77</v>
      </c>
      <c r="D15" s="396" t="s">
        <v>174</v>
      </c>
      <c r="E15" s="329">
        <v>2</v>
      </c>
      <c r="F15" s="330">
        <v>8</v>
      </c>
      <c r="G15" s="330">
        <f t="shared" si="0"/>
        <v>16</v>
      </c>
    </row>
    <row r="16" spans="1:7" s="169" customFormat="1">
      <c r="A16" s="391"/>
      <c r="B16" s="393"/>
      <c r="C16" s="395"/>
      <c r="D16" s="397"/>
      <c r="E16" s="329">
        <v>20</v>
      </c>
      <c r="F16" s="330">
        <v>2.4</v>
      </c>
      <c r="G16" s="330">
        <f t="shared" si="0"/>
        <v>48</v>
      </c>
    </row>
    <row r="17" spans="1:9" s="169" customFormat="1" ht="12.75" customHeight="1">
      <c r="A17" s="390">
        <v>6</v>
      </c>
      <c r="B17" s="392" t="s">
        <v>108</v>
      </c>
      <c r="C17" s="394" t="s">
        <v>77</v>
      </c>
      <c r="D17" s="396" t="s">
        <v>174</v>
      </c>
      <c r="E17" s="329">
        <v>2</v>
      </c>
      <c r="F17" s="330">
        <v>8</v>
      </c>
      <c r="G17" s="330">
        <f t="shared" si="0"/>
        <v>16</v>
      </c>
    </row>
    <row r="18" spans="1:9" s="169" customFormat="1" ht="14.25" customHeight="1">
      <c r="A18" s="391"/>
      <c r="B18" s="393"/>
      <c r="C18" s="395"/>
      <c r="D18" s="397"/>
      <c r="E18" s="329">
        <v>20</v>
      </c>
      <c r="F18" s="330">
        <v>2.4</v>
      </c>
      <c r="G18" s="330">
        <f t="shared" si="0"/>
        <v>48</v>
      </c>
    </row>
    <row r="19" spans="1:9" s="169" customFormat="1" ht="12.75" customHeight="1">
      <c r="A19" s="390">
        <v>7</v>
      </c>
      <c r="B19" s="392" t="s">
        <v>108</v>
      </c>
      <c r="C19" s="394" t="s">
        <v>77</v>
      </c>
      <c r="D19" s="396" t="s">
        <v>174</v>
      </c>
      <c r="E19" s="329">
        <v>2</v>
      </c>
      <c r="F19" s="330">
        <v>8</v>
      </c>
      <c r="G19" s="330">
        <f t="shared" si="0"/>
        <v>16</v>
      </c>
    </row>
    <row r="20" spans="1:9" s="169" customFormat="1">
      <c r="A20" s="391"/>
      <c r="B20" s="393"/>
      <c r="C20" s="395"/>
      <c r="D20" s="397"/>
      <c r="E20" s="329">
        <v>20</v>
      </c>
      <c r="F20" s="330">
        <v>2.4</v>
      </c>
      <c r="G20" s="330">
        <f t="shared" si="0"/>
        <v>48</v>
      </c>
    </row>
    <row r="21" spans="1:9" s="169" customFormat="1" ht="12.75" customHeight="1">
      <c r="A21" s="390">
        <v>8</v>
      </c>
      <c r="B21" s="392" t="s">
        <v>108</v>
      </c>
      <c r="C21" s="394" t="s">
        <v>161</v>
      </c>
      <c r="D21" s="396" t="s">
        <v>175</v>
      </c>
      <c r="E21" s="329">
        <v>2</v>
      </c>
      <c r="F21" s="330">
        <v>8</v>
      </c>
      <c r="G21" s="330">
        <f t="shared" si="0"/>
        <v>16</v>
      </c>
    </row>
    <row r="22" spans="1:9" s="169" customFormat="1" ht="15" customHeight="1">
      <c r="A22" s="391"/>
      <c r="B22" s="393"/>
      <c r="C22" s="395"/>
      <c r="D22" s="397"/>
      <c r="E22" s="329">
        <v>21</v>
      </c>
      <c r="F22" s="330">
        <v>2.4</v>
      </c>
      <c r="G22" s="330">
        <f t="shared" si="0"/>
        <v>50.4</v>
      </c>
    </row>
    <row r="23" spans="1:9" s="169" customFormat="1" ht="12.75" customHeight="1">
      <c r="A23" s="390">
        <v>9</v>
      </c>
      <c r="B23" s="392" t="s">
        <v>108</v>
      </c>
      <c r="C23" s="394" t="s">
        <v>161</v>
      </c>
      <c r="D23" s="396" t="s">
        <v>175</v>
      </c>
      <c r="E23" s="329">
        <v>2</v>
      </c>
      <c r="F23" s="330">
        <v>8</v>
      </c>
      <c r="G23" s="330">
        <f t="shared" si="0"/>
        <v>16</v>
      </c>
    </row>
    <row r="24" spans="1:9" s="169" customFormat="1">
      <c r="A24" s="391"/>
      <c r="B24" s="393"/>
      <c r="C24" s="395"/>
      <c r="D24" s="397"/>
      <c r="E24" s="329">
        <v>21</v>
      </c>
      <c r="F24" s="330">
        <v>2.4</v>
      </c>
      <c r="G24" s="330">
        <f t="shared" si="0"/>
        <v>50.4</v>
      </c>
    </row>
    <row r="25" spans="1:9" s="169" customFormat="1" ht="12.75" customHeight="1">
      <c r="A25" s="390">
        <v>10</v>
      </c>
      <c r="B25" s="392" t="s">
        <v>108</v>
      </c>
      <c r="C25" s="394" t="s">
        <v>77</v>
      </c>
      <c r="D25" s="396" t="s">
        <v>175</v>
      </c>
      <c r="E25" s="329">
        <v>2</v>
      </c>
      <c r="F25" s="330">
        <v>8</v>
      </c>
      <c r="G25" s="330">
        <f t="shared" si="0"/>
        <v>16</v>
      </c>
    </row>
    <row r="26" spans="1:9" s="169" customFormat="1">
      <c r="A26" s="391"/>
      <c r="B26" s="393"/>
      <c r="C26" s="395"/>
      <c r="D26" s="397"/>
      <c r="E26" s="329">
        <v>21</v>
      </c>
      <c r="F26" s="330">
        <v>2.4</v>
      </c>
      <c r="G26" s="330">
        <f t="shared" si="0"/>
        <v>50.4</v>
      </c>
    </row>
    <row r="27" spans="1:9" s="169" customFormat="1" ht="12.75" customHeight="1">
      <c r="A27" s="390">
        <v>11</v>
      </c>
      <c r="B27" s="392" t="s">
        <v>176</v>
      </c>
      <c r="C27" s="394" t="s">
        <v>85</v>
      </c>
      <c r="D27" s="396" t="s">
        <v>175</v>
      </c>
      <c r="E27" s="329">
        <v>2</v>
      </c>
      <c r="F27" s="330">
        <v>8</v>
      </c>
      <c r="G27" s="330">
        <f t="shared" si="0"/>
        <v>16</v>
      </c>
    </row>
    <row r="28" spans="1:9" s="169" customFormat="1">
      <c r="A28" s="391"/>
      <c r="B28" s="393"/>
      <c r="C28" s="395"/>
      <c r="D28" s="397"/>
      <c r="E28" s="329">
        <v>21</v>
      </c>
      <c r="F28" s="330">
        <v>2.4</v>
      </c>
      <c r="G28" s="330">
        <f t="shared" si="0"/>
        <v>50.4</v>
      </c>
    </row>
    <row r="29" spans="1:9" s="277" customFormat="1" ht="11.25" customHeight="1">
      <c r="A29" s="390">
        <v>12</v>
      </c>
      <c r="B29" s="392" t="s">
        <v>108</v>
      </c>
      <c r="C29" s="394" t="s">
        <v>123</v>
      </c>
      <c r="D29" s="396" t="s">
        <v>175</v>
      </c>
      <c r="E29" s="329">
        <v>2</v>
      </c>
      <c r="F29" s="330">
        <v>8</v>
      </c>
      <c r="G29" s="330">
        <f t="shared" si="0"/>
        <v>16</v>
      </c>
      <c r="I29" s="169"/>
    </row>
    <row r="30" spans="1:9" s="277" customFormat="1" ht="14.25" customHeight="1">
      <c r="A30" s="391"/>
      <c r="B30" s="393"/>
      <c r="C30" s="395"/>
      <c r="D30" s="397"/>
      <c r="E30" s="329">
        <v>21</v>
      </c>
      <c r="F30" s="330">
        <v>2.4</v>
      </c>
      <c r="G30" s="330">
        <f t="shared" si="0"/>
        <v>50.4</v>
      </c>
      <c r="I30" s="169"/>
    </row>
    <row r="31" spans="1:9" s="277" customFormat="1" ht="12.9" customHeight="1">
      <c r="A31" s="390">
        <v>13</v>
      </c>
      <c r="B31" s="392" t="s">
        <v>108</v>
      </c>
      <c r="C31" s="394" t="s">
        <v>77</v>
      </c>
      <c r="D31" s="396" t="s">
        <v>177</v>
      </c>
      <c r="E31" s="329">
        <v>2</v>
      </c>
      <c r="F31" s="330">
        <v>8</v>
      </c>
      <c r="G31" s="330">
        <f t="shared" si="0"/>
        <v>16</v>
      </c>
      <c r="I31" s="169"/>
    </row>
    <row r="32" spans="1:9" s="277" customFormat="1" ht="15" customHeight="1">
      <c r="A32" s="391"/>
      <c r="B32" s="393"/>
      <c r="C32" s="395"/>
      <c r="D32" s="397"/>
      <c r="E32" s="329">
        <v>18</v>
      </c>
      <c r="F32" s="330">
        <v>2.4</v>
      </c>
      <c r="G32" s="330">
        <f t="shared" si="0"/>
        <v>43.2</v>
      </c>
      <c r="I32" s="169"/>
    </row>
    <row r="33" spans="1:9" s="277" customFormat="1" ht="12.9" customHeight="1">
      <c r="A33" s="390">
        <v>14</v>
      </c>
      <c r="B33" s="392" t="s">
        <v>141</v>
      </c>
      <c r="C33" s="394" t="s">
        <v>120</v>
      </c>
      <c r="D33" s="396" t="s">
        <v>178</v>
      </c>
      <c r="E33" s="329">
        <v>2</v>
      </c>
      <c r="F33" s="330">
        <v>8</v>
      </c>
      <c r="G33" s="330">
        <f t="shared" si="0"/>
        <v>16</v>
      </c>
      <c r="H33" s="331"/>
      <c r="I33" s="169"/>
    </row>
    <row r="34" spans="1:9" s="277" customFormat="1" ht="15" customHeight="1">
      <c r="A34" s="391"/>
      <c r="B34" s="393"/>
      <c r="C34" s="395"/>
      <c r="D34" s="397"/>
      <c r="E34" s="329">
        <v>18</v>
      </c>
      <c r="F34" s="330">
        <v>2.4</v>
      </c>
      <c r="G34" s="330">
        <f t="shared" si="0"/>
        <v>43.2</v>
      </c>
      <c r="I34" s="169"/>
    </row>
    <row r="35" spans="1:9" s="277" customFormat="1" ht="13.5" customHeight="1">
      <c r="A35" s="390">
        <v>15</v>
      </c>
      <c r="B35" s="392" t="s">
        <v>109</v>
      </c>
      <c r="C35" s="394" t="s">
        <v>120</v>
      </c>
      <c r="D35" s="396" t="s">
        <v>179</v>
      </c>
      <c r="E35" s="329">
        <v>2</v>
      </c>
      <c r="F35" s="330">
        <v>8</v>
      </c>
      <c r="G35" s="330">
        <f t="shared" si="0"/>
        <v>16</v>
      </c>
      <c r="H35" s="331"/>
      <c r="I35" s="169"/>
    </row>
    <row r="36" spans="1:9" s="277" customFormat="1" ht="15" customHeight="1">
      <c r="A36" s="391"/>
      <c r="B36" s="393"/>
      <c r="C36" s="395"/>
      <c r="D36" s="397"/>
      <c r="E36" s="329">
        <v>20</v>
      </c>
      <c r="F36" s="330">
        <v>2.4</v>
      </c>
      <c r="G36" s="330">
        <f t="shared" si="0"/>
        <v>48</v>
      </c>
      <c r="I36" s="169"/>
    </row>
    <row r="37" spans="1:9" s="277" customFormat="1" ht="13.5" customHeight="1">
      <c r="A37" s="390">
        <v>16</v>
      </c>
      <c r="B37" s="392" t="s">
        <v>109</v>
      </c>
      <c r="C37" s="394" t="s">
        <v>77</v>
      </c>
      <c r="D37" s="396" t="s">
        <v>179</v>
      </c>
      <c r="E37" s="329">
        <v>2</v>
      </c>
      <c r="F37" s="330">
        <v>8</v>
      </c>
      <c r="G37" s="330">
        <f t="shared" si="0"/>
        <v>16</v>
      </c>
      <c r="H37" s="331"/>
      <c r="I37" s="169"/>
    </row>
    <row r="38" spans="1:9" s="277" customFormat="1" ht="15" customHeight="1">
      <c r="A38" s="391"/>
      <c r="B38" s="393"/>
      <c r="C38" s="395"/>
      <c r="D38" s="397"/>
      <c r="E38" s="329">
        <v>20</v>
      </c>
      <c r="F38" s="330">
        <v>2.4</v>
      </c>
      <c r="G38" s="330">
        <f t="shared" si="0"/>
        <v>48</v>
      </c>
      <c r="I38" s="169"/>
    </row>
    <row r="39" spans="1:9" s="277" customFormat="1" ht="13.5" customHeight="1">
      <c r="A39" s="390">
        <v>17</v>
      </c>
      <c r="B39" s="392" t="s">
        <v>141</v>
      </c>
      <c r="C39" s="394" t="s">
        <v>77</v>
      </c>
      <c r="D39" s="396" t="s">
        <v>179</v>
      </c>
      <c r="E39" s="329">
        <v>2</v>
      </c>
      <c r="F39" s="330">
        <v>8</v>
      </c>
      <c r="G39" s="330">
        <f t="shared" si="0"/>
        <v>16</v>
      </c>
      <c r="H39" s="331"/>
      <c r="I39" s="169"/>
    </row>
    <row r="40" spans="1:9" s="277" customFormat="1" ht="15" customHeight="1">
      <c r="A40" s="391"/>
      <c r="B40" s="393"/>
      <c r="C40" s="395"/>
      <c r="D40" s="397"/>
      <c r="E40" s="329">
        <v>20</v>
      </c>
      <c r="F40" s="330">
        <v>2.4</v>
      </c>
      <c r="G40" s="330">
        <f t="shared" si="0"/>
        <v>48</v>
      </c>
      <c r="I40" s="169"/>
    </row>
    <row r="41" spans="1:9" s="277" customFormat="1" ht="13.5" customHeight="1">
      <c r="A41" s="390">
        <v>18</v>
      </c>
      <c r="B41" s="392" t="s">
        <v>109</v>
      </c>
      <c r="C41" s="394" t="s">
        <v>77</v>
      </c>
      <c r="D41" s="396" t="s">
        <v>179</v>
      </c>
      <c r="E41" s="329">
        <v>2</v>
      </c>
      <c r="F41" s="330">
        <v>8</v>
      </c>
      <c r="G41" s="330">
        <f t="shared" si="0"/>
        <v>16</v>
      </c>
      <c r="H41" s="331"/>
      <c r="I41" s="169"/>
    </row>
    <row r="42" spans="1:9" s="277" customFormat="1" ht="15" customHeight="1">
      <c r="A42" s="391"/>
      <c r="B42" s="393"/>
      <c r="C42" s="395"/>
      <c r="D42" s="397"/>
      <c r="E42" s="329">
        <v>20</v>
      </c>
      <c r="F42" s="330">
        <v>2.4</v>
      </c>
      <c r="G42" s="330">
        <f t="shared" si="0"/>
        <v>48</v>
      </c>
      <c r="I42" s="169"/>
    </row>
    <row r="43" spans="1:9" s="277" customFormat="1" ht="13.5" customHeight="1">
      <c r="A43" s="390">
        <v>19</v>
      </c>
      <c r="B43" s="392" t="s">
        <v>141</v>
      </c>
      <c r="C43" s="394" t="s">
        <v>77</v>
      </c>
      <c r="D43" s="396" t="s">
        <v>179</v>
      </c>
      <c r="E43" s="329">
        <v>2</v>
      </c>
      <c r="F43" s="330">
        <v>8</v>
      </c>
      <c r="G43" s="330">
        <f t="shared" si="0"/>
        <v>16</v>
      </c>
      <c r="H43" s="331"/>
      <c r="I43" s="169"/>
    </row>
    <row r="44" spans="1:9" s="277" customFormat="1" ht="15" customHeight="1">
      <c r="A44" s="391"/>
      <c r="B44" s="393"/>
      <c r="C44" s="395"/>
      <c r="D44" s="397"/>
      <c r="E44" s="329">
        <v>20</v>
      </c>
      <c r="F44" s="330">
        <v>2.4</v>
      </c>
      <c r="G44" s="330">
        <f t="shared" si="0"/>
        <v>48</v>
      </c>
      <c r="I44" s="169"/>
    </row>
    <row r="45" spans="1:9" s="277" customFormat="1" ht="13.5" customHeight="1">
      <c r="A45" s="390">
        <v>20</v>
      </c>
      <c r="B45" s="392" t="s">
        <v>109</v>
      </c>
      <c r="C45" s="394" t="s">
        <v>77</v>
      </c>
      <c r="D45" s="396" t="s">
        <v>179</v>
      </c>
      <c r="E45" s="329">
        <v>2</v>
      </c>
      <c r="F45" s="330">
        <v>8</v>
      </c>
      <c r="G45" s="330">
        <f t="shared" si="0"/>
        <v>16</v>
      </c>
      <c r="H45" s="331"/>
      <c r="I45" s="169"/>
    </row>
    <row r="46" spans="1:9" s="277" customFormat="1" ht="15" customHeight="1">
      <c r="A46" s="391"/>
      <c r="B46" s="393"/>
      <c r="C46" s="395"/>
      <c r="D46" s="397"/>
      <c r="E46" s="329">
        <v>20</v>
      </c>
      <c r="F46" s="330">
        <v>2.4</v>
      </c>
      <c r="G46" s="330">
        <f t="shared" si="0"/>
        <v>48</v>
      </c>
      <c r="I46" s="169"/>
    </row>
    <row r="47" spans="1:9" s="277" customFormat="1" ht="13.5" customHeight="1">
      <c r="A47" s="390">
        <v>21</v>
      </c>
      <c r="B47" s="392" t="s">
        <v>109</v>
      </c>
      <c r="C47" s="394" t="s">
        <v>77</v>
      </c>
      <c r="D47" s="396" t="s">
        <v>179</v>
      </c>
      <c r="E47" s="329">
        <v>2</v>
      </c>
      <c r="F47" s="330">
        <v>8</v>
      </c>
      <c r="G47" s="330">
        <f t="shared" si="0"/>
        <v>16</v>
      </c>
      <c r="H47" s="331"/>
      <c r="I47" s="169"/>
    </row>
    <row r="48" spans="1:9" s="277" customFormat="1" ht="15" customHeight="1">
      <c r="A48" s="391"/>
      <c r="B48" s="393"/>
      <c r="C48" s="395"/>
      <c r="D48" s="397"/>
      <c r="E48" s="329">
        <v>20</v>
      </c>
      <c r="F48" s="330">
        <v>2.4</v>
      </c>
      <c r="G48" s="330">
        <f t="shared" si="0"/>
        <v>48</v>
      </c>
      <c r="I48" s="169"/>
    </row>
    <row r="49" spans="1:9" s="277" customFormat="1" ht="13.5" customHeight="1">
      <c r="A49" s="390">
        <v>22</v>
      </c>
      <c r="B49" s="392" t="s">
        <v>109</v>
      </c>
      <c r="C49" s="394" t="s">
        <v>123</v>
      </c>
      <c r="D49" s="396" t="s">
        <v>179</v>
      </c>
      <c r="E49" s="329">
        <v>2</v>
      </c>
      <c r="F49" s="330">
        <v>8</v>
      </c>
      <c r="G49" s="330">
        <f t="shared" si="0"/>
        <v>16</v>
      </c>
      <c r="H49" s="331"/>
      <c r="I49" s="169"/>
    </row>
    <row r="50" spans="1:9" s="277" customFormat="1" ht="15" customHeight="1">
      <c r="A50" s="391"/>
      <c r="B50" s="393"/>
      <c r="C50" s="395"/>
      <c r="D50" s="397"/>
      <c r="E50" s="329">
        <v>20</v>
      </c>
      <c r="F50" s="330">
        <v>2.4</v>
      </c>
      <c r="G50" s="330">
        <f t="shared" si="0"/>
        <v>48</v>
      </c>
      <c r="I50" s="169"/>
    </row>
    <row r="51" spans="1:9" s="277" customFormat="1" ht="13.5" customHeight="1">
      <c r="A51" s="390">
        <v>23</v>
      </c>
      <c r="B51" s="392" t="s">
        <v>141</v>
      </c>
      <c r="C51" s="394" t="s">
        <v>77</v>
      </c>
      <c r="D51" s="396" t="s">
        <v>179</v>
      </c>
      <c r="E51" s="329">
        <v>2</v>
      </c>
      <c r="F51" s="330">
        <v>8</v>
      </c>
      <c r="G51" s="330">
        <f t="shared" si="0"/>
        <v>16</v>
      </c>
      <c r="H51" s="331"/>
      <c r="I51" s="169"/>
    </row>
    <row r="52" spans="1:9" s="277" customFormat="1" ht="15" customHeight="1">
      <c r="A52" s="391"/>
      <c r="B52" s="393"/>
      <c r="C52" s="395"/>
      <c r="D52" s="397"/>
      <c r="E52" s="329">
        <v>20</v>
      </c>
      <c r="F52" s="330">
        <v>2.4</v>
      </c>
      <c r="G52" s="330">
        <f t="shared" si="0"/>
        <v>48</v>
      </c>
      <c r="I52" s="169"/>
    </row>
    <row r="53" spans="1:9" s="277" customFormat="1" ht="13.5" customHeight="1">
      <c r="A53" s="390">
        <v>24</v>
      </c>
      <c r="B53" s="392" t="s">
        <v>109</v>
      </c>
      <c r="C53" s="394" t="s">
        <v>77</v>
      </c>
      <c r="D53" s="396" t="s">
        <v>179</v>
      </c>
      <c r="E53" s="329">
        <v>2</v>
      </c>
      <c r="F53" s="330">
        <v>8</v>
      </c>
      <c r="G53" s="330">
        <f t="shared" si="0"/>
        <v>16</v>
      </c>
      <c r="H53" s="331"/>
      <c r="I53" s="169"/>
    </row>
    <row r="54" spans="1:9" s="277" customFormat="1" ht="15" customHeight="1">
      <c r="A54" s="391"/>
      <c r="B54" s="393"/>
      <c r="C54" s="395"/>
      <c r="D54" s="397"/>
      <c r="E54" s="329">
        <v>20</v>
      </c>
      <c r="F54" s="330">
        <v>2.4</v>
      </c>
      <c r="G54" s="330">
        <f t="shared" si="0"/>
        <v>48</v>
      </c>
      <c r="I54" s="169"/>
    </row>
    <row r="55" spans="1:9" s="277" customFormat="1" ht="13.5" customHeight="1">
      <c r="A55" s="390">
        <v>25</v>
      </c>
      <c r="B55" s="392" t="s">
        <v>141</v>
      </c>
      <c r="C55" s="394" t="s">
        <v>77</v>
      </c>
      <c r="D55" s="396" t="s">
        <v>179</v>
      </c>
      <c r="E55" s="329">
        <v>2</v>
      </c>
      <c r="F55" s="330">
        <v>8</v>
      </c>
      <c r="G55" s="330">
        <f t="shared" si="0"/>
        <v>16</v>
      </c>
      <c r="H55" s="331"/>
      <c r="I55" s="169"/>
    </row>
    <row r="56" spans="1:9" s="277" customFormat="1" ht="15" customHeight="1">
      <c r="A56" s="391"/>
      <c r="B56" s="393"/>
      <c r="C56" s="395"/>
      <c r="D56" s="397"/>
      <c r="E56" s="329">
        <v>20</v>
      </c>
      <c r="F56" s="330">
        <v>2.4</v>
      </c>
      <c r="G56" s="330">
        <f t="shared" si="0"/>
        <v>48</v>
      </c>
      <c r="I56" s="169"/>
    </row>
    <row r="57" spans="1:9" s="277" customFormat="1" ht="13.5" customHeight="1">
      <c r="A57" s="390">
        <v>26</v>
      </c>
      <c r="B57" s="392" t="s">
        <v>141</v>
      </c>
      <c r="C57" s="394" t="s">
        <v>77</v>
      </c>
      <c r="D57" s="396" t="s">
        <v>179</v>
      </c>
      <c r="E57" s="329">
        <v>2</v>
      </c>
      <c r="F57" s="330">
        <v>8</v>
      </c>
      <c r="G57" s="330">
        <f t="shared" si="0"/>
        <v>16</v>
      </c>
      <c r="H57" s="331"/>
      <c r="I57" s="169"/>
    </row>
    <row r="58" spans="1:9" s="277" customFormat="1" ht="15" customHeight="1">
      <c r="A58" s="391"/>
      <c r="B58" s="393"/>
      <c r="C58" s="395"/>
      <c r="D58" s="397"/>
      <c r="E58" s="329">
        <v>20</v>
      </c>
      <c r="F58" s="330">
        <v>2.4</v>
      </c>
      <c r="G58" s="330">
        <f t="shared" si="0"/>
        <v>48</v>
      </c>
      <c r="I58" s="169"/>
    </row>
  </sheetData>
  <mergeCells count="106">
    <mergeCell ref="A9:A10"/>
    <mergeCell ref="B9:B10"/>
    <mergeCell ref="C9:C10"/>
    <mergeCell ref="D9:D10"/>
    <mergeCell ref="A11:A12"/>
    <mergeCell ref="B11:B12"/>
    <mergeCell ref="C11:C12"/>
    <mergeCell ref="D11:D12"/>
    <mergeCell ref="A3:G3"/>
    <mergeCell ref="A6:F6"/>
    <mergeCell ref="A7:A8"/>
    <mergeCell ref="B7:B8"/>
    <mergeCell ref="C7:C8"/>
    <mergeCell ref="D7:D8"/>
    <mergeCell ref="A17:A18"/>
    <mergeCell ref="B17:B18"/>
    <mergeCell ref="C17:C18"/>
    <mergeCell ref="D17:D18"/>
    <mergeCell ref="A19:A20"/>
    <mergeCell ref="B19:B20"/>
    <mergeCell ref="C19:C20"/>
    <mergeCell ref="D19:D20"/>
    <mergeCell ref="A13:A14"/>
    <mergeCell ref="B13:B14"/>
    <mergeCell ref="C13:C14"/>
    <mergeCell ref="D13:D14"/>
    <mergeCell ref="A15:A16"/>
    <mergeCell ref="B15:B16"/>
    <mergeCell ref="C15:C16"/>
    <mergeCell ref="D15:D16"/>
    <mergeCell ref="A25:A26"/>
    <mergeCell ref="B25:B26"/>
    <mergeCell ref="C25:C26"/>
    <mergeCell ref="D25:D26"/>
    <mergeCell ref="A27:A28"/>
    <mergeCell ref="B27:B28"/>
    <mergeCell ref="C27:C28"/>
    <mergeCell ref="D27:D28"/>
    <mergeCell ref="A21:A22"/>
    <mergeCell ref="B21:B22"/>
    <mergeCell ref="C21:C22"/>
    <mergeCell ref="D21:D22"/>
    <mergeCell ref="A23:A24"/>
    <mergeCell ref="B23:B24"/>
    <mergeCell ref="C23:C24"/>
    <mergeCell ref="D23:D24"/>
    <mergeCell ref="A33:A34"/>
    <mergeCell ref="B33:B34"/>
    <mergeCell ref="C33:C34"/>
    <mergeCell ref="D33:D34"/>
    <mergeCell ref="A35:A36"/>
    <mergeCell ref="B35:B36"/>
    <mergeCell ref="C35:C36"/>
    <mergeCell ref="D35:D36"/>
    <mergeCell ref="A29:A30"/>
    <mergeCell ref="B29:B30"/>
    <mergeCell ref="C29:C30"/>
    <mergeCell ref="D29:D30"/>
    <mergeCell ref="A31:A32"/>
    <mergeCell ref="B31:B32"/>
    <mergeCell ref="C31:C32"/>
    <mergeCell ref="D31:D32"/>
    <mergeCell ref="A41:A42"/>
    <mergeCell ref="B41:B42"/>
    <mergeCell ref="C41:C42"/>
    <mergeCell ref="D41:D42"/>
    <mergeCell ref="A43:A44"/>
    <mergeCell ref="B43:B44"/>
    <mergeCell ref="C43:C44"/>
    <mergeCell ref="D43:D44"/>
    <mergeCell ref="A37:A38"/>
    <mergeCell ref="B37:B38"/>
    <mergeCell ref="C37:C38"/>
    <mergeCell ref="D37:D38"/>
    <mergeCell ref="A39:A40"/>
    <mergeCell ref="B39:B40"/>
    <mergeCell ref="C39:C40"/>
    <mergeCell ref="D39:D40"/>
    <mergeCell ref="A49:A50"/>
    <mergeCell ref="B49:B50"/>
    <mergeCell ref="C49:C50"/>
    <mergeCell ref="D49:D50"/>
    <mergeCell ref="A51:A52"/>
    <mergeCell ref="B51:B52"/>
    <mergeCell ref="C51:C52"/>
    <mergeCell ref="D51:D52"/>
    <mergeCell ref="A45:A46"/>
    <mergeCell ref="B45:B46"/>
    <mergeCell ref="C45:C46"/>
    <mergeCell ref="D45:D46"/>
    <mergeCell ref="A47:A48"/>
    <mergeCell ref="B47:B48"/>
    <mergeCell ref="C47:C48"/>
    <mergeCell ref="D47:D48"/>
    <mergeCell ref="A57:A58"/>
    <mergeCell ref="B57:B58"/>
    <mergeCell ref="C57:C58"/>
    <mergeCell ref="D57:D58"/>
    <mergeCell ref="A53:A54"/>
    <mergeCell ref="B53:B54"/>
    <mergeCell ref="C53:C54"/>
    <mergeCell ref="D53:D54"/>
    <mergeCell ref="A55:A56"/>
    <mergeCell ref="B55:B56"/>
    <mergeCell ref="C55:C56"/>
    <mergeCell ref="D55:D56"/>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CE127-847E-4E1A-9A35-95FA7340E842}">
  <sheetPr>
    <pageSetUpPr fitToPage="1"/>
  </sheetPr>
  <dimension ref="A1:F54"/>
  <sheetViews>
    <sheetView zoomScaleNormal="100" workbookViewId="0">
      <pane ySplit="6" topLeftCell="A15" activePane="bottomLeft" state="frozen"/>
      <selection pane="bottomLeft" activeCell="G38" sqref="G38"/>
    </sheetView>
  </sheetViews>
  <sheetFormatPr defaultColWidth="12.5546875" defaultRowHeight="13.8"/>
  <cols>
    <col min="1" max="1" width="13.33203125" style="173" customWidth="1"/>
    <col min="2" max="2" width="25.5546875" style="174" customWidth="1"/>
    <col min="3" max="3" width="18.88671875" style="173" customWidth="1"/>
    <col min="4" max="4" width="18" style="173" customWidth="1"/>
    <col min="5" max="5" width="18.109375" style="174" customWidth="1"/>
    <col min="6" max="6" width="19.109375" style="174" customWidth="1"/>
    <col min="7" max="7" width="27.44140625" style="174" customWidth="1"/>
    <col min="8" max="8" width="18" style="174" customWidth="1"/>
    <col min="9" max="16384" width="12.5546875" style="174"/>
  </cols>
  <sheetData>
    <row r="1" spans="1:6" ht="19.5" customHeight="1">
      <c r="F1" s="193" t="s">
        <v>62</v>
      </c>
    </row>
    <row r="2" spans="1:6" ht="21" customHeight="1">
      <c r="A2" s="194" t="s">
        <v>40</v>
      </c>
      <c r="F2" s="193"/>
    </row>
    <row r="3" spans="1:6" ht="51.75" customHeight="1">
      <c r="A3" s="401" t="s">
        <v>182</v>
      </c>
      <c r="B3" s="401"/>
      <c r="C3" s="401"/>
      <c r="D3" s="401"/>
      <c r="E3" s="401"/>
      <c r="F3" s="401"/>
    </row>
    <row r="4" spans="1:6" ht="15.75" customHeight="1"/>
    <row r="5" spans="1:6" s="173" customFormat="1" ht="39.75" customHeight="1">
      <c r="A5" s="175" t="s">
        <v>26</v>
      </c>
      <c r="B5" s="175" t="s">
        <v>27</v>
      </c>
      <c r="C5" s="176" t="s">
        <v>28</v>
      </c>
      <c r="D5" s="176" t="s">
        <v>29</v>
      </c>
      <c r="E5" s="177" t="s">
        <v>30</v>
      </c>
      <c r="F5" s="176" t="s">
        <v>31</v>
      </c>
    </row>
    <row r="6" spans="1:6" s="173" customFormat="1">
      <c r="A6" s="402" t="s">
        <v>32</v>
      </c>
      <c r="B6" s="403"/>
      <c r="C6" s="190">
        <f>ROUNDUP(SUM(C8:C54),2)</f>
        <v>58</v>
      </c>
      <c r="D6" s="191">
        <f>ROUNDUP(SUM(D8:D54),2)</f>
        <v>83999</v>
      </c>
      <c r="E6" s="192">
        <f>ROUNDUP(SUM(E8:E54),2)</f>
        <v>5818.33</v>
      </c>
      <c r="F6" s="192">
        <f>ROUNDUP(SUM(F8:F54),2)</f>
        <v>8304.1</v>
      </c>
    </row>
    <row r="7" spans="1:6" s="173" customFormat="1" hidden="1">
      <c r="A7" s="250" t="s">
        <v>43</v>
      </c>
      <c r="B7" s="249"/>
      <c r="C7" s="249"/>
      <c r="D7" s="178"/>
      <c r="E7" s="178"/>
      <c r="F7" s="179"/>
    </row>
    <row r="8" spans="1:6" s="183" customFormat="1" hidden="1">
      <c r="A8" s="180"/>
      <c r="B8" s="181"/>
      <c r="C8" s="182"/>
      <c r="D8" s="197"/>
      <c r="E8" s="238"/>
      <c r="F8" s="239"/>
    </row>
    <row r="9" spans="1:6" s="183" customFormat="1" hidden="1">
      <c r="A9" s="184"/>
      <c r="B9" s="181"/>
      <c r="C9" s="185"/>
      <c r="D9" s="198"/>
      <c r="E9" s="240"/>
      <c r="F9" s="241"/>
    </row>
    <row r="10" spans="1:6" s="183" customFormat="1" hidden="1">
      <c r="A10" s="184"/>
      <c r="B10" s="181"/>
      <c r="C10" s="185"/>
      <c r="D10" s="198"/>
      <c r="E10" s="240"/>
      <c r="F10" s="241"/>
    </row>
    <row r="11" spans="1:6" s="183" customFormat="1" ht="14.25" hidden="1" customHeight="1">
      <c r="A11" s="184"/>
      <c r="B11" s="181"/>
      <c r="C11" s="185"/>
      <c r="D11" s="198"/>
      <c r="E11" s="240"/>
      <c r="F11" s="241"/>
    </row>
    <row r="12" spans="1:6" s="183" customFormat="1" ht="14.25" hidden="1" customHeight="1">
      <c r="A12" s="184"/>
      <c r="B12" s="181"/>
      <c r="C12" s="185"/>
      <c r="D12" s="198"/>
      <c r="E12" s="240"/>
      <c r="F12" s="241"/>
    </row>
    <row r="13" spans="1:6" s="183" customFormat="1" hidden="1">
      <c r="A13" s="184"/>
      <c r="B13" s="181"/>
      <c r="C13" s="185"/>
      <c r="D13" s="198"/>
      <c r="E13" s="240"/>
      <c r="F13" s="241"/>
    </row>
    <row r="14" spans="1:6" s="183" customFormat="1" hidden="1">
      <c r="A14" s="184"/>
      <c r="B14" s="181"/>
      <c r="C14" s="185"/>
      <c r="D14" s="198"/>
      <c r="E14" s="240"/>
      <c r="F14" s="241"/>
    </row>
    <row r="15" spans="1:6">
      <c r="A15" s="250" t="s">
        <v>33</v>
      </c>
      <c r="B15" s="249"/>
      <c r="C15" s="249"/>
      <c r="D15" s="178"/>
      <c r="E15" s="178"/>
      <c r="F15" s="179"/>
    </row>
    <row r="16" spans="1:6">
      <c r="A16" s="186">
        <v>1</v>
      </c>
      <c r="B16" s="187" t="s">
        <v>143</v>
      </c>
      <c r="C16" s="188">
        <v>1</v>
      </c>
      <c r="D16" s="199">
        <v>1315</v>
      </c>
      <c r="E16" s="200">
        <v>72.33</v>
      </c>
      <c r="F16" s="201">
        <v>102.7</v>
      </c>
    </row>
    <row r="17" spans="1:6">
      <c r="A17" s="186">
        <f>A16+1</f>
        <v>2</v>
      </c>
      <c r="B17" s="189" t="s">
        <v>144</v>
      </c>
      <c r="C17" s="188">
        <v>1</v>
      </c>
      <c r="D17" s="199">
        <v>2845</v>
      </c>
      <c r="E17" s="200">
        <v>284.5</v>
      </c>
      <c r="F17" s="201">
        <v>403.99</v>
      </c>
    </row>
    <row r="18" spans="1:6">
      <c r="A18" s="186">
        <f t="shared" ref="A18:A36" si="0">A17+1</f>
        <v>3</v>
      </c>
      <c r="B18" s="189" t="s">
        <v>181</v>
      </c>
      <c r="C18" s="188">
        <v>1</v>
      </c>
      <c r="D18" s="199">
        <v>160</v>
      </c>
      <c r="E18" s="200">
        <v>10.88</v>
      </c>
      <c r="F18" s="201">
        <v>15.88</v>
      </c>
    </row>
    <row r="19" spans="1:6">
      <c r="A19" s="186">
        <f t="shared" si="0"/>
        <v>4</v>
      </c>
      <c r="B19" s="189" t="s">
        <v>145</v>
      </c>
      <c r="C19" s="188">
        <v>3</v>
      </c>
      <c r="D19" s="199">
        <v>739</v>
      </c>
      <c r="E19" s="200">
        <v>43.19</v>
      </c>
      <c r="F19" s="201">
        <v>64.28</v>
      </c>
    </row>
    <row r="20" spans="1:6">
      <c r="A20" s="186">
        <f t="shared" si="0"/>
        <v>5</v>
      </c>
      <c r="B20" s="189" t="s">
        <v>146</v>
      </c>
      <c r="C20" s="188">
        <v>30</v>
      </c>
      <c r="D20" s="199">
        <v>39764</v>
      </c>
      <c r="E20" s="200">
        <v>2478.5500000000002</v>
      </c>
      <c r="F20" s="201">
        <v>3544.83</v>
      </c>
    </row>
    <row r="21" spans="1:6" ht="16.5" customHeight="1">
      <c r="A21" s="186">
        <f t="shared" si="0"/>
        <v>6</v>
      </c>
      <c r="B21" s="189" t="s">
        <v>147</v>
      </c>
      <c r="C21" s="188">
        <v>1</v>
      </c>
      <c r="D21" s="199">
        <v>5815</v>
      </c>
      <c r="E21" s="200">
        <v>395.42</v>
      </c>
      <c r="F21" s="201">
        <v>561.49</v>
      </c>
    </row>
    <row r="22" spans="1:6" ht="16.5" customHeight="1">
      <c r="A22" s="186">
        <f t="shared" si="0"/>
        <v>7</v>
      </c>
      <c r="B22" s="189" t="s">
        <v>148</v>
      </c>
      <c r="C22" s="188">
        <v>3</v>
      </c>
      <c r="D22" s="199">
        <v>1149</v>
      </c>
      <c r="E22" s="200">
        <v>64.180000000000007</v>
      </c>
      <c r="F22" s="201">
        <v>93.18</v>
      </c>
    </row>
    <row r="23" spans="1:6" ht="16.5" customHeight="1">
      <c r="A23" s="186">
        <f t="shared" si="0"/>
        <v>8</v>
      </c>
      <c r="B23" s="189" t="s">
        <v>149</v>
      </c>
      <c r="C23" s="188">
        <v>6</v>
      </c>
      <c r="D23" s="199">
        <v>16649</v>
      </c>
      <c r="E23" s="200">
        <v>1135.8900000000001</v>
      </c>
      <c r="F23" s="201">
        <v>1618.1</v>
      </c>
    </row>
    <row r="24" spans="1:6" ht="16.5" customHeight="1">
      <c r="A24" s="186">
        <f t="shared" si="0"/>
        <v>9</v>
      </c>
      <c r="B24" s="189" t="s">
        <v>150</v>
      </c>
      <c r="C24" s="188">
        <v>1</v>
      </c>
      <c r="D24" s="199">
        <v>949</v>
      </c>
      <c r="E24" s="200">
        <v>54.09</v>
      </c>
      <c r="F24" s="201">
        <v>77.34</v>
      </c>
    </row>
    <row r="25" spans="1:6" ht="16.5" customHeight="1">
      <c r="A25" s="186">
        <f t="shared" si="0"/>
        <v>10</v>
      </c>
      <c r="B25" s="189" t="s">
        <v>69</v>
      </c>
      <c r="C25" s="188">
        <v>3</v>
      </c>
      <c r="D25" s="199">
        <v>2963</v>
      </c>
      <c r="E25" s="200">
        <v>248.79</v>
      </c>
      <c r="F25" s="201">
        <v>353.65</v>
      </c>
    </row>
    <row r="26" spans="1:6" ht="16.5" customHeight="1">
      <c r="A26" s="186">
        <f t="shared" si="0"/>
        <v>11</v>
      </c>
      <c r="B26" s="189" t="s">
        <v>151</v>
      </c>
      <c r="C26" s="188">
        <v>1</v>
      </c>
      <c r="D26" s="199">
        <v>780</v>
      </c>
      <c r="E26" s="200">
        <v>47.58</v>
      </c>
      <c r="F26" s="201">
        <v>70.41</v>
      </c>
    </row>
    <row r="27" spans="1:6" ht="16.5" hidden="1" customHeight="1">
      <c r="A27" s="186">
        <f t="shared" si="0"/>
        <v>12</v>
      </c>
      <c r="B27" s="189"/>
      <c r="C27" s="188"/>
      <c r="D27" s="199"/>
      <c r="E27" s="200"/>
      <c r="F27" s="201"/>
    </row>
    <row r="28" spans="1:6" ht="16.5" hidden="1" customHeight="1">
      <c r="A28" s="186">
        <f t="shared" si="0"/>
        <v>13</v>
      </c>
      <c r="B28" s="271"/>
      <c r="C28" s="188"/>
      <c r="D28" s="199"/>
      <c r="E28" s="200"/>
      <c r="F28" s="201"/>
    </row>
    <row r="29" spans="1:6" ht="16.5" hidden="1" customHeight="1">
      <c r="A29" s="186">
        <f t="shared" si="0"/>
        <v>14</v>
      </c>
      <c r="B29" s="271"/>
      <c r="C29" s="188"/>
      <c r="D29" s="199"/>
      <c r="E29" s="200"/>
      <c r="F29" s="201"/>
    </row>
    <row r="30" spans="1:6" ht="16.5" hidden="1" customHeight="1">
      <c r="A30" s="186">
        <f t="shared" si="0"/>
        <v>15</v>
      </c>
      <c r="B30" s="319"/>
      <c r="C30" s="284"/>
      <c r="D30" s="268"/>
      <c r="E30" s="269"/>
      <c r="F30" s="270"/>
    </row>
    <row r="31" spans="1:6" ht="16.5" hidden="1" customHeight="1">
      <c r="A31" s="186">
        <f t="shared" si="0"/>
        <v>16</v>
      </c>
      <c r="B31" s="271"/>
      <c r="C31" s="320"/>
      <c r="D31" s="321"/>
      <c r="E31" s="322"/>
      <c r="F31" s="323"/>
    </row>
    <row r="32" spans="1:6" ht="16.5" hidden="1" customHeight="1">
      <c r="A32" s="186">
        <f t="shared" si="0"/>
        <v>17</v>
      </c>
      <c r="B32" s="272"/>
      <c r="C32" s="242"/>
      <c r="D32" s="199"/>
      <c r="E32" s="200"/>
      <c r="F32" s="201"/>
    </row>
    <row r="33" spans="1:6" ht="16.5" hidden="1" customHeight="1">
      <c r="A33" s="186">
        <f t="shared" si="0"/>
        <v>18</v>
      </c>
      <c r="B33" s="189"/>
      <c r="C33" s="242"/>
      <c r="D33" s="199"/>
      <c r="E33" s="200"/>
      <c r="F33" s="201"/>
    </row>
    <row r="34" spans="1:6" ht="16.5" hidden="1" customHeight="1">
      <c r="A34" s="186">
        <f t="shared" si="0"/>
        <v>19</v>
      </c>
      <c r="B34" s="272"/>
      <c r="C34" s="242"/>
      <c r="D34" s="199"/>
      <c r="E34" s="200"/>
      <c r="F34" s="201"/>
    </row>
    <row r="35" spans="1:6" ht="16.5" hidden="1" customHeight="1">
      <c r="A35" s="186">
        <f t="shared" si="0"/>
        <v>20</v>
      </c>
      <c r="B35" s="273"/>
      <c r="C35" s="242"/>
      <c r="D35" s="199"/>
      <c r="E35" s="200"/>
      <c r="F35" s="201"/>
    </row>
    <row r="36" spans="1:6" ht="16.5" hidden="1" customHeight="1">
      <c r="A36" s="186">
        <f t="shared" si="0"/>
        <v>21</v>
      </c>
      <c r="B36" s="283"/>
      <c r="C36" s="284"/>
      <c r="D36" s="268"/>
      <c r="E36" s="269"/>
      <c r="F36" s="270"/>
    </row>
    <row r="37" spans="1:6" ht="15" customHeight="1">
      <c r="A37" s="250" t="s">
        <v>44</v>
      </c>
      <c r="B37" s="251"/>
      <c r="C37" s="251"/>
      <c r="D37" s="178"/>
      <c r="E37" s="178"/>
      <c r="F37" s="179"/>
    </row>
    <row r="38" spans="1:6">
      <c r="A38" s="180">
        <v>12</v>
      </c>
      <c r="B38" s="181" t="s">
        <v>69</v>
      </c>
      <c r="C38" s="182">
        <v>1</v>
      </c>
      <c r="D38" s="197">
        <v>3340</v>
      </c>
      <c r="E38" s="238">
        <v>252</v>
      </c>
      <c r="F38" s="239">
        <v>358.28</v>
      </c>
    </row>
    <row r="39" spans="1:6">
      <c r="A39" s="180">
        <v>13</v>
      </c>
      <c r="B39" s="181" t="s">
        <v>67</v>
      </c>
      <c r="C39" s="182">
        <v>2</v>
      </c>
      <c r="D39" s="197">
        <v>3266</v>
      </c>
      <c r="E39" s="238">
        <v>309</v>
      </c>
      <c r="F39" s="239">
        <v>439.71</v>
      </c>
    </row>
    <row r="40" spans="1:6">
      <c r="A40" s="180">
        <v>14</v>
      </c>
      <c r="B40" s="181" t="s">
        <v>70</v>
      </c>
      <c r="C40" s="182">
        <v>1</v>
      </c>
      <c r="D40" s="197">
        <v>453</v>
      </c>
      <c r="E40" s="238">
        <v>52.69</v>
      </c>
      <c r="F40" s="239">
        <v>75.400000000000006</v>
      </c>
    </row>
    <row r="41" spans="1:6" hidden="1">
      <c r="A41" s="180"/>
      <c r="B41" s="181"/>
      <c r="C41" s="182"/>
      <c r="D41" s="197"/>
      <c r="E41" s="238"/>
      <c r="F41" s="239"/>
    </row>
    <row r="42" spans="1:6" hidden="1">
      <c r="A42" s="180"/>
      <c r="B42" s="181"/>
      <c r="C42" s="182"/>
      <c r="D42" s="197"/>
      <c r="E42" s="238"/>
      <c r="F42" s="239"/>
    </row>
    <row r="43" spans="1:6">
      <c r="A43" s="250" t="s">
        <v>50</v>
      </c>
      <c r="B43" s="251"/>
      <c r="C43" s="251"/>
      <c r="D43" s="178"/>
      <c r="E43" s="178"/>
      <c r="F43" s="179"/>
    </row>
    <row r="44" spans="1:6">
      <c r="A44" s="180">
        <v>15</v>
      </c>
      <c r="B44" s="255" t="s">
        <v>67</v>
      </c>
      <c r="C44" s="188">
        <v>2</v>
      </c>
      <c r="D44" s="199">
        <v>2907</v>
      </c>
      <c r="E44" s="200">
        <v>267.88</v>
      </c>
      <c r="F44" s="201">
        <v>380.93</v>
      </c>
    </row>
    <row r="45" spans="1:6" ht="15.75" customHeight="1">
      <c r="A45" s="318">
        <v>16</v>
      </c>
      <c r="B45" s="319" t="s">
        <v>68</v>
      </c>
      <c r="C45" s="267">
        <v>1</v>
      </c>
      <c r="D45" s="268">
        <v>905</v>
      </c>
      <c r="E45" s="269">
        <v>101.36</v>
      </c>
      <c r="F45" s="270">
        <v>143.93</v>
      </c>
    </row>
    <row r="46" spans="1:6" hidden="1">
      <c r="A46" s="180"/>
      <c r="B46" s="332"/>
      <c r="C46" s="333"/>
      <c r="D46" s="321"/>
      <c r="E46" s="322"/>
      <c r="F46" s="323"/>
    </row>
    <row r="47" spans="1:6" ht="15.75" hidden="1" customHeight="1">
      <c r="A47" s="318"/>
      <c r="B47" s="319"/>
      <c r="C47" s="267"/>
      <c r="D47" s="268"/>
      <c r="E47" s="269"/>
      <c r="F47" s="270"/>
    </row>
    <row r="48" spans="1:6" hidden="1">
      <c r="A48" s="252" t="s">
        <v>25</v>
      </c>
      <c r="B48" s="252"/>
      <c r="C48" s="252"/>
      <c r="D48" s="247"/>
      <c r="E48" s="248"/>
      <c r="F48" s="248"/>
    </row>
    <row r="49" spans="1:6" ht="15.75" hidden="1" customHeight="1">
      <c r="A49" s="246"/>
      <c r="B49" s="255"/>
      <c r="C49" s="256"/>
      <c r="D49" s="257"/>
      <c r="E49" s="258"/>
      <c r="F49" s="259"/>
    </row>
    <row r="50" spans="1:6" ht="15.75" hidden="1" customHeight="1">
      <c r="A50" s="245"/>
      <c r="B50" s="255"/>
      <c r="C50" s="260"/>
      <c r="D50" s="261"/>
      <c r="E50" s="262"/>
      <c r="F50" s="263"/>
    </row>
    <row r="51" spans="1:6" hidden="1">
      <c r="A51" s="264"/>
      <c r="B51" s="255"/>
      <c r="C51" s="260"/>
      <c r="D51" s="261"/>
      <c r="E51" s="262"/>
      <c r="F51" s="263"/>
    </row>
    <row r="52" spans="1:6" hidden="1">
      <c r="A52" s="264"/>
      <c r="B52" s="255"/>
      <c r="C52" s="260"/>
      <c r="D52" s="261"/>
      <c r="E52" s="262"/>
      <c r="F52" s="263"/>
    </row>
    <row r="53" spans="1:6" hidden="1">
      <c r="A53" s="264"/>
      <c r="B53" s="255"/>
      <c r="C53" s="260"/>
      <c r="D53" s="261"/>
      <c r="E53" s="262"/>
      <c r="F53" s="263"/>
    </row>
    <row r="54" spans="1:6" hidden="1">
      <c r="A54" s="265"/>
      <c r="B54" s="266"/>
      <c r="C54" s="267"/>
      <c r="D54" s="268"/>
      <c r="E54" s="269"/>
      <c r="F54" s="270"/>
    </row>
  </sheetData>
  <mergeCells count="2">
    <mergeCell ref="A3:F3"/>
    <mergeCell ref="A6:B6"/>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A2B28-5390-4EC8-B5E4-B1E1EB617FB3}">
  <sheetPr>
    <pageSetUpPr fitToPage="1"/>
  </sheetPr>
  <dimension ref="A1:M608"/>
  <sheetViews>
    <sheetView zoomScaleNormal="100" zoomScaleSheetLayoutView="90" workbookViewId="0">
      <selection activeCell="L10" sqref="L10"/>
    </sheetView>
  </sheetViews>
  <sheetFormatPr defaultColWidth="9.109375" defaultRowHeight="13.2"/>
  <cols>
    <col min="1" max="1" width="5.6640625" style="34" customWidth="1"/>
    <col min="2" max="2" width="56.109375" style="35" customWidth="1"/>
    <col min="3" max="3" width="25.44140625" style="122" customWidth="1"/>
    <col min="4" max="4" width="13.44140625" style="34" customWidth="1"/>
    <col min="5" max="6" width="10.109375" style="34" customWidth="1"/>
    <col min="7" max="7" width="12.109375" style="36" customWidth="1"/>
    <col min="8" max="8" width="12.6640625" style="34" customWidth="1"/>
    <col min="9" max="9" width="13" style="34" customWidth="1"/>
    <col min="10" max="10" width="9.109375" style="64"/>
    <col min="11" max="11" width="9.109375" style="77"/>
    <col min="12" max="12" width="11.6640625" style="77" customWidth="1"/>
    <col min="13" max="16384" width="9.109375" style="77"/>
  </cols>
  <sheetData>
    <row r="1" spans="1:13" ht="13.8">
      <c r="F1" s="131"/>
      <c r="I1" s="76" t="s">
        <v>47</v>
      </c>
    </row>
    <row r="2" spans="1:13" ht="17.399999999999999">
      <c r="A2" s="78" t="s">
        <v>40</v>
      </c>
      <c r="F2" s="132"/>
      <c r="G2" s="113"/>
      <c r="H2" s="113"/>
      <c r="I2" s="113"/>
    </row>
    <row r="3" spans="1:13" ht="48" customHeight="1">
      <c r="A3" s="378" t="s">
        <v>65</v>
      </c>
      <c r="B3" s="378"/>
      <c r="C3" s="378"/>
      <c r="D3" s="378"/>
      <c r="E3" s="378"/>
      <c r="F3" s="378"/>
      <c r="G3" s="378"/>
      <c r="H3" s="378"/>
      <c r="I3" s="378"/>
    </row>
    <row r="4" spans="1:13" ht="22.5" customHeight="1">
      <c r="A4" s="114"/>
      <c r="B4" s="114"/>
      <c r="C4" s="123"/>
      <c r="D4" s="114"/>
      <c r="E4" s="133">
        <v>166.92</v>
      </c>
      <c r="F4" s="115"/>
      <c r="G4" s="115"/>
      <c r="H4" s="115"/>
      <c r="I4" s="115"/>
    </row>
    <row r="5" spans="1:13" s="79" customFormat="1" ht="61.5" customHeight="1">
      <c r="A5" s="107" t="s">
        <v>16</v>
      </c>
      <c r="B5" s="116" t="s">
        <v>17</v>
      </c>
      <c r="C5" s="116" t="s">
        <v>18</v>
      </c>
      <c r="D5" s="116" t="s">
        <v>19</v>
      </c>
      <c r="E5" s="116" t="s">
        <v>20</v>
      </c>
      <c r="F5" s="116" t="s">
        <v>21</v>
      </c>
      <c r="G5" s="108" t="s">
        <v>45</v>
      </c>
      <c r="H5" s="109" t="s">
        <v>23</v>
      </c>
      <c r="I5" s="117" t="s">
        <v>3</v>
      </c>
      <c r="J5" s="34"/>
    </row>
    <row r="6" spans="1:13" s="80" customFormat="1" ht="18.75" customHeight="1">
      <c r="A6" s="379" t="s">
        <v>24</v>
      </c>
      <c r="B6" s="379"/>
      <c r="C6" s="379"/>
      <c r="D6" s="379"/>
      <c r="E6" s="379"/>
      <c r="F6" s="86">
        <f>SUM(F7:F608)</f>
        <v>0</v>
      </c>
      <c r="G6" s="86">
        <f t="shared" ref="G6:I6" si="0">SUM(G7:G608)</f>
        <v>0</v>
      </c>
      <c r="H6" s="86">
        <f t="shared" si="0"/>
        <v>0</v>
      </c>
      <c r="I6" s="86">
        <f t="shared" si="0"/>
        <v>0</v>
      </c>
      <c r="J6" s="63"/>
    </row>
    <row r="7" spans="1:13" s="64" customFormat="1">
      <c r="A7" s="65">
        <v>1</v>
      </c>
      <c r="B7" s="66"/>
      <c r="C7" s="66"/>
      <c r="D7" s="82"/>
      <c r="E7" s="121">
        <f>ROUND(D7/$E$4,3)</f>
        <v>0</v>
      </c>
      <c r="F7" s="67"/>
      <c r="G7" s="67"/>
      <c r="H7" s="119">
        <f>ROUND(G7*0.2359,2)</f>
        <v>0</v>
      </c>
      <c r="I7" s="67">
        <f>G7+H7</f>
        <v>0</v>
      </c>
      <c r="L7" s="118"/>
      <c r="M7" s="118"/>
    </row>
    <row r="8" spans="1:13" s="64" customFormat="1">
      <c r="A8" s="65">
        <f>A7+1</f>
        <v>2</v>
      </c>
      <c r="B8" s="66"/>
      <c r="C8" s="66"/>
      <c r="D8" s="82"/>
      <c r="E8" s="121">
        <f t="shared" ref="E8:E71" si="1">ROUND(D8/$E$4,3)</f>
        <v>0</v>
      </c>
      <c r="F8" s="119"/>
      <c r="G8" s="67"/>
      <c r="H8" s="119">
        <f t="shared" ref="H8:H71" si="2">ROUND(G8*0.2359,2)</f>
        <v>0</v>
      </c>
      <c r="I8" s="67">
        <f t="shared" ref="I8:I71" si="3">G8+H8</f>
        <v>0</v>
      </c>
      <c r="L8" s="118"/>
      <c r="M8" s="118"/>
    </row>
    <row r="9" spans="1:13">
      <c r="A9" s="65">
        <f t="shared" ref="A9:A72" si="4">A8+1</f>
        <v>3</v>
      </c>
      <c r="B9" s="75"/>
      <c r="C9" s="72"/>
      <c r="D9" s="65"/>
      <c r="E9" s="121">
        <f t="shared" si="1"/>
        <v>0</v>
      </c>
      <c r="F9" s="65"/>
      <c r="G9" s="82"/>
      <c r="H9" s="119">
        <f t="shared" si="2"/>
        <v>0</v>
      </c>
      <c r="I9" s="67">
        <f t="shared" si="3"/>
        <v>0</v>
      </c>
      <c r="M9" s="118"/>
    </row>
    <row r="10" spans="1:13">
      <c r="A10" s="65">
        <f t="shared" si="4"/>
        <v>4</v>
      </c>
      <c r="B10" s="71"/>
      <c r="C10" s="72"/>
      <c r="D10" s="65"/>
      <c r="E10" s="121">
        <f t="shared" si="1"/>
        <v>0</v>
      </c>
      <c r="F10" s="65"/>
      <c r="G10" s="82"/>
      <c r="H10" s="119">
        <f t="shared" si="2"/>
        <v>0</v>
      </c>
      <c r="I10" s="67">
        <f t="shared" si="3"/>
        <v>0</v>
      </c>
      <c r="M10" s="118"/>
    </row>
    <row r="11" spans="1:13">
      <c r="A11" s="65">
        <f t="shared" si="4"/>
        <v>5</v>
      </c>
      <c r="B11" s="71"/>
      <c r="C11" s="72"/>
      <c r="D11" s="65"/>
      <c r="E11" s="121">
        <f t="shared" si="1"/>
        <v>0</v>
      </c>
      <c r="F11" s="65"/>
      <c r="G11" s="82"/>
      <c r="H11" s="119">
        <f t="shared" si="2"/>
        <v>0</v>
      </c>
      <c r="I11" s="67">
        <f t="shared" si="3"/>
        <v>0</v>
      </c>
      <c r="M11" s="118"/>
    </row>
    <row r="12" spans="1:13">
      <c r="A12" s="65">
        <f t="shared" si="4"/>
        <v>6</v>
      </c>
      <c r="B12" s="71"/>
      <c r="C12" s="72"/>
      <c r="D12" s="65"/>
      <c r="E12" s="121">
        <f t="shared" si="1"/>
        <v>0</v>
      </c>
      <c r="F12" s="65"/>
      <c r="G12" s="82"/>
      <c r="H12" s="119">
        <f t="shared" si="2"/>
        <v>0</v>
      </c>
      <c r="I12" s="67">
        <f t="shared" si="3"/>
        <v>0</v>
      </c>
      <c r="M12" s="118"/>
    </row>
    <row r="13" spans="1:13">
      <c r="A13" s="65">
        <f t="shared" si="4"/>
        <v>7</v>
      </c>
      <c r="B13" s="71"/>
      <c r="C13" s="72"/>
      <c r="D13" s="65"/>
      <c r="E13" s="121">
        <f t="shared" si="1"/>
        <v>0</v>
      </c>
      <c r="F13" s="65"/>
      <c r="G13" s="82"/>
      <c r="H13" s="119">
        <f t="shared" si="2"/>
        <v>0</v>
      </c>
      <c r="I13" s="67">
        <f t="shared" si="3"/>
        <v>0</v>
      </c>
      <c r="M13" s="118"/>
    </row>
    <row r="14" spans="1:13">
      <c r="A14" s="65">
        <f t="shared" si="4"/>
        <v>8</v>
      </c>
      <c r="B14" s="71"/>
      <c r="C14" s="72"/>
      <c r="D14" s="65"/>
      <c r="E14" s="121">
        <f t="shared" si="1"/>
        <v>0</v>
      </c>
      <c r="F14" s="65"/>
      <c r="G14" s="82"/>
      <c r="H14" s="119">
        <f t="shared" si="2"/>
        <v>0</v>
      </c>
      <c r="I14" s="67">
        <f t="shared" si="3"/>
        <v>0</v>
      </c>
      <c r="M14" s="118"/>
    </row>
    <row r="15" spans="1:13">
      <c r="A15" s="65">
        <f t="shared" si="4"/>
        <v>9</v>
      </c>
      <c r="B15" s="71"/>
      <c r="C15" s="72"/>
      <c r="D15" s="65"/>
      <c r="E15" s="121">
        <f t="shared" si="1"/>
        <v>0</v>
      </c>
      <c r="F15" s="65"/>
      <c r="G15" s="82"/>
      <c r="H15" s="119">
        <f t="shared" si="2"/>
        <v>0</v>
      </c>
      <c r="I15" s="67">
        <f t="shared" si="3"/>
        <v>0</v>
      </c>
      <c r="M15" s="118"/>
    </row>
    <row r="16" spans="1:13">
      <c r="A16" s="65">
        <f t="shared" si="4"/>
        <v>10</v>
      </c>
      <c r="B16" s="71"/>
      <c r="C16" s="72"/>
      <c r="D16" s="65"/>
      <c r="E16" s="121">
        <f t="shared" si="1"/>
        <v>0</v>
      </c>
      <c r="F16" s="65"/>
      <c r="G16" s="82"/>
      <c r="H16" s="119">
        <f t="shared" si="2"/>
        <v>0</v>
      </c>
      <c r="I16" s="67">
        <f t="shared" si="3"/>
        <v>0</v>
      </c>
      <c r="M16" s="118"/>
    </row>
    <row r="17" spans="1:13">
      <c r="A17" s="65">
        <f t="shared" si="4"/>
        <v>11</v>
      </c>
      <c r="B17" s="71"/>
      <c r="C17" s="72"/>
      <c r="D17" s="65"/>
      <c r="E17" s="121">
        <f t="shared" si="1"/>
        <v>0</v>
      </c>
      <c r="F17" s="65"/>
      <c r="G17" s="82"/>
      <c r="H17" s="119">
        <f t="shared" si="2"/>
        <v>0</v>
      </c>
      <c r="I17" s="67">
        <f t="shared" si="3"/>
        <v>0</v>
      </c>
      <c r="M17" s="118"/>
    </row>
    <row r="18" spans="1:13">
      <c r="A18" s="65">
        <f t="shared" si="4"/>
        <v>12</v>
      </c>
      <c r="B18" s="71"/>
      <c r="C18" s="72"/>
      <c r="D18" s="65"/>
      <c r="E18" s="121">
        <f t="shared" si="1"/>
        <v>0</v>
      </c>
      <c r="F18" s="65"/>
      <c r="G18" s="82"/>
      <c r="H18" s="119">
        <f t="shared" si="2"/>
        <v>0</v>
      </c>
      <c r="I18" s="67">
        <f t="shared" si="3"/>
        <v>0</v>
      </c>
      <c r="M18" s="118"/>
    </row>
    <row r="19" spans="1:13">
      <c r="A19" s="65">
        <f t="shared" si="4"/>
        <v>13</v>
      </c>
      <c r="B19" s="71"/>
      <c r="C19" s="72"/>
      <c r="D19" s="65"/>
      <c r="E19" s="121">
        <f t="shared" si="1"/>
        <v>0</v>
      </c>
      <c r="F19" s="65"/>
      <c r="G19" s="82"/>
      <c r="H19" s="119">
        <f t="shared" si="2"/>
        <v>0</v>
      </c>
      <c r="I19" s="67">
        <f t="shared" si="3"/>
        <v>0</v>
      </c>
      <c r="M19" s="118"/>
    </row>
    <row r="20" spans="1:13">
      <c r="A20" s="65">
        <f t="shared" si="4"/>
        <v>14</v>
      </c>
      <c r="B20" s="71"/>
      <c r="C20" s="72"/>
      <c r="D20" s="65"/>
      <c r="E20" s="121">
        <f t="shared" si="1"/>
        <v>0</v>
      </c>
      <c r="F20" s="65"/>
      <c r="G20" s="82"/>
      <c r="H20" s="119">
        <f t="shared" si="2"/>
        <v>0</v>
      </c>
      <c r="I20" s="67">
        <f t="shared" si="3"/>
        <v>0</v>
      </c>
      <c r="M20" s="118"/>
    </row>
    <row r="21" spans="1:13">
      <c r="A21" s="65">
        <f t="shared" si="4"/>
        <v>15</v>
      </c>
      <c r="B21" s="71"/>
      <c r="C21" s="72"/>
      <c r="D21" s="65"/>
      <c r="E21" s="121">
        <f t="shared" si="1"/>
        <v>0</v>
      </c>
      <c r="F21" s="65"/>
      <c r="G21" s="82"/>
      <c r="H21" s="119">
        <f t="shared" si="2"/>
        <v>0</v>
      </c>
      <c r="I21" s="67">
        <f t="shared" si="3"/>
        <v>0</v>
      </c>
      <c r="M21" s="118"/>
    </row>
    <row r="22" spans="1:13">
      <c r="A22" s="65">
        <f t="shared" si="4"/>
        <v>16</v>
      </c>
      <c r="B22" s="71"/>
      <c r="C22" s="72"/>
      <c r="D22" s="65"/>
      <c r="E22" s="121">
        <f t="shared" si="1"/>
        <v>0</v>
      </c>
      <c r="F22" s="65"/>
      <c r="G22" s="82"/>
      <c r="H22" s="119">
        <f t="shared" si="2"/>
        <v>0</v>
      </c>
      <c r="I22" s="67">
        <f t="shared" si="3"/>
        <v>0</v>
      </c>
      <c r="M22" s="118"/>
    </row>
    <row r="23" spans="1:13">
      <c r="A23" s="65">
        <f t="shared" si="4"/>
        <v>17</v>
      </c>
      <c r="B23" s="71"/>
      <c r="C23" s="72"/>
      <c r="D23" s="65"/>
      <c r="E23" s="121">
        <f t="shared" si="1"/>
        <v>0</v>
      </c>
      <c r="F23" s="65"/>
      <c r="G23" s="82"/>
      <c r="H23" s="119">
        <f t="shared" si="2"/>
        <v>0</v>
      </c>
      <c r="I23" s="67">
        <f t="shared" si="3"/>
        <v>0</v>
      </c>
      <c r="M23" s="118"/>
    </row>
    <row r="24" spans="1:13">
      <c r="A24" s="65">
        <f t="shared" si="4"/>
        <v>18</v>
      </c>
      <c r="B24" s="71"/>
      <c r="C24" s="72"/>
      <c r="D24" s="65"/>
      <c r="E24" s="121">
        <f t="shared" si="1"/>
        <v>0</v>
      </c>
      <c r="F24" s="65"/>
      <c r="G24" s="82"/>
      <c r="H24" s="119">
        <f t="shared" si="2"/>
        <v>0</v>
      </c>
      <c r="I24" s="67">
        <f t="shared" si="3"/>
        <v>0</v>
      </c>
      <c r="M24" s="118"/>
    </row>
    <row r="25" spans="1:13">
      <c r="A25" s="65">
        <f t="shared" si="4"/>
        <v>19</v>
      </c>
      <c r="B25" s="71"/>
      <c r="C25" s="72"/>
      <c r="D25" s="65"/>
      <c r="E25" s="121">
        <f t="shared" si="1"/>
        <v>0</v>
      </c>
      <c r="F25" s="65"/>
      <c r="G25" s="82"/>
      <c r="H25" s="119">
        <f t="shared" si="2"/>
        <v>0</v>
      </c>
      <c r="I25" s="67">
        <f t="shared" si="3"/>
        <v>0</v>
      </c>
      <c r="M25" s="118"/>
    </row>
    <row r="26" spans="1:13">
      <c r="A26" s="65">
        <f t="shared" si="4"/>
        <v>20</v>
      </c>
      <c r="B26" s="71"/>
      <c r="C26" s="72"/>
      <c r="D26" s="65"/>
      <c r="E26" s="121">
        <f t="shared" si="1"/>
        <v>0</v>
      </c>
      <c r="F26" s="65"/>
      <c r="G26" s="82"/>
      <c r="H26" s="119">
        <f t="shared" si="2"/>
        <v>0</v>
      </c>
      <c r="I26" s="67">
        <f t="shared" si="3"/>
        <v>0</v>
      </c>
      <c r="M26" s="118"/>
    </row>
    <row r="27" spans="1:13">
      <c r="A27" s="65">
        <f t="shared" si="4"/>
        <v>21</v>
      </c>
      <c r="B27" s="71"/>
      <c r="C27" s="72"/>
      <c r="D27" s="65"/>
      <c r="E27" s="121">
        <f t="shared" si="1"/>
        <v>0</v>
      </c>
      <c r="F27" s="65"/>
      <c r="G27" s="82"/>
      <c r="H27" s="119">
        <f t="shared" si="2"/>
        <v>0</v>
      </c>
      <c r="I27" s="67">
        <f t="shared" si="3"/>
        <v>0</v>
      </c>
      <c r="M27" s="118"/>
    </row>
    <row r="28" spans="1:13">
      <c r="A28" s="65">
        <f t="shared" si="4"/>
        <v>22</v>
      </c>
      <c r="B28" s="71"/>
      <c r="C28" s="72"/>
      <c r="D28" s="65"/>
      <c r="E28" s="121">
        <f t="shared" si="1"/>
        <v>0</v>
      </c>
      <c r="F28" s="65"/>
      <c r="G28" s="82"/>
      <c r="H28" s="119">
        <f t="shared" si="2"/>
        <v>0</v>
      </c>
      <c r="I28" s="67">
        <f t="shared" si="3"/>
        <v>0</v>
      </c>
      <c r="M28" s="118"/>
    </row>
    <row r="29" spans="1:13">
      <c r="A29" s="65">
        <f t="shared" si="4"/>
        <v>23</v>
      </c>
      <c r="B29" s="71"/>
      <c r="C29" s="72"/>
      <c r="D29" s="65"/>
      <c r="E29" s="121">
        <f t="shared" si="1"/>
        <v>0</v>
      </c>
      <c r="F29" s="65"/>
      <c r="G29" s="82"/>
      <c r="H29" s="119">
        <f t="shared" si="2"/>
        <v>0</v>
      </c>
      <c r="I29" s="67">
        <f t="shared" si="3"/>
        <v>0</v>
      </c>
      <c r="M29" s="118"/>
    </row>
    <row r="30" spans="1:13">
      <c r="A30" s="65">
        <f t="shared" si="4"/>
        <v>24</v>
      </c>
      <c r="B30" s="71"/>
      <c r="C30" s="72"/>
      <c r="D30" s="65"/>
      <c r="E30" s="121">
        <f t="shared" si="1"/>
        <v>0</v>
      </c>
      <c r="F30" s="65"/>
      <c r="G30" s="82"/>
      <c r="H30" s="119">
        <f t="shared" si="2"/>
        <v>0</v>
      </c>
      <c r="I30" s="67">
        <f t="shared" si="3"/>
        <v>0</v>
      </c>
      <c r="M30" s="118"/>
    </row>
    <row r="31" spans="1:13">
      <c r="A31" s="65">
        <f t="shared" si="4"/>
        <v>25</v>
      </c>
      <c r="B31" s="71"/>
      <c r="C31" s="72"/>
      <c r="D31" s="65"/>
      <c r="E31" s="121">
        <f t="shared" si="1"/>
        <v>0</v>
      </c>
      <c r="F31" s="65"/>
      <c r="G31" s="82"/>
      <c r="H31" s="119">
        <f t="shared" si="2"/>
        <v>0</v>
      </c>
      <c r="I31" s="67">
        <f t="shared" si="3"/>
        <v>0</v>
      </c>
      <c r="M31" s="118"/>
    </row>
    <row r="32" spans="1:13">
      <c r="A32" s="65">
        <f t="shared" si="4"/>
        <v>26</v>
      </c>
      <c r="B32" s="71"/>
      <c r="C32" s="72"/>
      <c r="D32" s="65"/>
      <c r="E32" s="121">
        <f t="shared" si="1"/>
        <v>0</v>
      </c>
      <c r="F32" s="65"/>
      <c r="G32" s="82"/>
      <c r="H32" s="119">
        <f t="shared" si="2"/>
        <v>0</v>
      </c>
      <c r="I32" s="67">
        <f t="shared" si="3"/>
        <v>0</v>
      </c>
      <c r="M32" s="118"/>
    </row>
    <row r="33" spans="1:13">
      <c r="A33" s="65">
        <f t="shared" si="4"/>
        <v>27</v>
      </c>
      <c r="B33" s="71"/>
      <c r="C33" s="72"/>
      <c r="D33" s="65"/>
      <c r="E33" s="121">
        <f t="shared" si="1"/>
        <v>0</v>
      </c>
      <c r="F33" s="65"/>
      <c r="G33" s="82"/>
      <c r="H33" s="119">
        <f t="shared" si="2"/>
        <v>0</v>
      </c>
      <c r="I33" s="67">
        <f t="shared" si="3"/>
        <v>0</v>
      </c>
      <c r="M33" s="118"/>
    </row>
    <row r="34" spans="1:13" ht="15.75" customHeight="1">
      <c r="A34" s="65">
        <f t="shared" si="4"/>
        <v>28</v>
      </c>
      <c r="B34" s="71"/>
      <c r="C34" s="72"/>
      <c r="D34" s="65"/>
      <c r="E34" s="121">
        <f t="shared" si="1"/>
        <v>0</v>
      </c>
      <c r="F34" s="65"/>
      <c r="G34" s="82"/>
      <c r="H34" s="119">
        <f t="shared" si="2"/>
        <v>0</v>
      </c>
      <c r="I34" s="67">
        <f t="shared" si="3"/>
        <v>0</v>
      </c>
      <c r="M34" s="118"/>
    </row>
    <row r="35" spans="1:13">
      <c r="A35" s="65">
        <f t="shared" si="4"/>
        <v>29</v>
      </c>
      <c r="B35" s="71"/>
      <c r="C35" s="72"/>
      <c r="D35" s="65"/>
      <c r="E35" s="121">
        <f t="shared" si="1"/>
        <v>0</v>
      </c>
      <c r="F35" s="65"/>
      <c r="G35" s="82"/>
      <c r="H35" s="119">
        <f t="shared" si="2"/>
        <v>0</v>
      </c>
      <c r="I35" s="67">
        <f t="shared" si="3"/>
        <v>0</v>
      </c>
      <c r="M35" s="118"/>
    </row>
    <row r="36" spans="1:13">
      <c r="A36" s="65">
        <f t="shared" si="4"/>
        <v>30</v>
      </c>
      <c r="B36" s="71"/>
      <c r="C36" s="72"/>
      <c r="D36" s="65"/>
      <c r="E36" s="121">
        <f t="shared" si="1"/>
        <v>0</v>
      </c>
      <c r="F36" s="65"/>
      <c r="G36" s="82"/>
      <c r="H36" s="119">
        <f t="shared" si="2"/>
        <v>0</v>
      </c>
      <c r="I36" s="67">
        <f t="shared" si="3"/>
        <v>0</v>
      </c>
      <c r="M36" s="118"/>
    </row>
    <row r="37" spans="1:13">
      <c r="A37" s="65">
        <f t="shared" si="4"/>
        <v>31</v>
      </c>
      <c r="B37" s="71"/>
      <c r="C37" s="72"/>
      <c r="D37" s="65"/>
      <c r="E37" s="121">
        <f t="shared" si="1"/>
        <v>0</v>
      </c>
      <c r="F37" s="65"/>
      <c r="G37" s="82"/>
      <c r="H37" s="119">
        <f t="shared" si="2"/>
        <v>0</v>
      </c>
      <c r="I37" s="67">
        <f t="shared" si="3"/>
        <v>0</v>
      </c>
      <c r="M37" s="118"/>
    </row>
    <row r="38" spans="1:13">
      <c r="A38" s="65">
        <f t="shared" si="4"/>
        <v>32</v>
      </c>
      <c r="B38" s="71"/>
      <c r="C38" s="72"/>
      <c r="D38" s="65"/>
      <c r="E38" s="121">
        <f t="shared" si="1"/>
        <v>0</v>
      </c>
      <c r="F38" s="65"/>
      <c r="G38" s="82"/>
      <c r="H38" s="119">
        <f t="shared" si="2"/>
        <v>0</v>
      </c>
      <c r="I38" s="67">
        <f t="shared" si="3"/>
        <v>0</v>
      </c>
      <c r="M38" s="118"/>
    </row>
    <row r="39" spans="1:13">
      <c r="A39" s="65">
        <f t="shared" si="4"/>
        <v>33</v>
      </c>
      <c r="B39" s="71"/>
      <c r="C39" s="72"/>
      <c r="D39" s="65"/>
      <c r="E39" s="121">
        <f t="shared" si="1"/>
        <v>0</v>
      </c>
      <c r="F39" s="65"/>
      <c r="G39" s="82"/>
      <c r="H39" s="119">
        <f t="shared" si="2"/>
        <v>0</v>
      </c>
      <c r="I39" s="67">
        <f t="shared" si="3"/>
        <v>0</v>
      </c>
      <c r="M39" s="118"/>
    </row>
    <row r="40" spans="1:13">
      <c r="A40" s="65">
        <f t="shared" si="4"/>
        <v>34</v>
      </c>
      <c r="B40" s="71"/>
      <c r="C40" s="72"/>
      <c r="D40" s="65"/>
      <c r="E40" s="121">
        <f t="shared" si="1"/>
        <v>0</v>
      </c>
      <c r="F40" s="65"/>
      <c r="G40" s="82"/>
      <c r="H40" s="119">
        <f t="shared" si="2"/>
        <v>0</v>
      </c>
      <c r="I40" s="67">
        <f t="shared" si="3"/>
        <v>0</v>
      </c>
      <c r="M40" s="118"/>
    </row>
    <row r="41" spans="1:13">
      <c r="A41" s="65">
        <f t="shared" si="4"/>
        <v>35</v>
      </c>
      <c r="B41" s="71"/>
      <c r="C41" s="72"/>
      <c r="D41" s="65"/>
      <c r="E41" s="121">
        <f t="shared" si="1"/>
        <v>0</v>
      </c>
      <c r="F41" s="65"/>
      <c r="G41" s="82"/>
      <c r="H41" s="119">
        <f t="shared" si="2"/>
        <v>0</v>
      </c>
      <c r="I41" s="67">
        <f t="shared" si="3"/>
        <v>0</v>
      </c>
      <c r="M41" s="118"/>
    </row>
    <row r="42" spans="1:13">
      <c r="A42" s="65">
        <f t="shared" si="4"/>
        <v>36</v>
      </c>
      <c r="B42" s="71"/>
      <c r="C42" s="72"/>
      <c r="D42" s="65"/>
      <c r="E42" s="121">
        <f t="shared" si="1"/>
        <v>0</v>
      </c>
      <c r="F42" s="65"/>
      <c r="G42" s="82"/>
      <c r="H42" s="119">
        <f t="shared" si="2"/>
        <v>0</v>
      </c>
      <c r="I42" s="67">
        <f t="shared" si="3"/>
        <v>0</v>
      </c>
      <c r="M42" s="118"/>
    </row>
    <row r="43" spans="1:13">
      <c r="A43" s="65">
        <f t="shared" si="4"/>
        <v>37</v>
      </c>
      <c r="B43" s="71"/>
      <c r="C43" s="72"/>
      <c r="D43" s="65"/>
      <c r="E43" s="121">
        <f t="shared" si="1"/>
        <v>0</v>
      </c>
      <c r="F43" s="65"/>
      <c r="G43" s="82"/>
      <c r="H43" s="119">
        <f t="shared" si="2"/>
        <v>0</v>
      </c>
      <c r="I43" s="67">
        <f t="shared" si="3"/>
        <v>0</v>
      </c>
      <c r="M43" s="118"/>
    </row>
    <row r="44" spans="1:13">
      <c r="A44" s="65">
        <f t="shared" si="4"/>
        <v>38</v>
      </c>
      <c r="B44" s="71"/>
      <c r="C44" s="72"/>
      <c r="D44" s="65"/>
      <c r="E44" s="121">
        <f t="shared" si="1"/>
        <v>0</v>
      </c>
      <c r="F44" s="65"/>
      <c r="G44" s="82"/>
      <c r="H44" s="119">
        <f t="shared" si="2"/>
        <v>0</v>
      </c>
      <c r="I44" s="67">
        <f t="shared" si="3"/>
        <v>0</v>
      </c>
      <c r="M44" s="118"/>
    </row>
    <row r="45" spans="1:13">
      <c r="A45" s="65">
        <f t="shared" si="4"/>
        <v>39</v>
      </c>
      <c r="B45" s="71"/>
      <c r="C45" s="72"/>
      <c r="D45" s="65"/>
      <c r="E45" s="121">
        <f t="shared" si="1"/>
        <v>0</v>
      </c>
      <c r="F45" s="65"/>
      <c r="G45" s="82"/>
      <c r="H45" s="119">
        <f t="shared" si="2"/>
        <v>0</v>
      </c>
      <c r="I45" s="67">
        <f t="shared" si="3"/>
        <v>0</v>
      </c>
      <c r="M45" s="118"/>
    </row>
    <row r="46" spans="1:13">
      <c r="A46" s="65">
        <f t="shared" si="4"/>
        <v>40</v>
      </c>
      <c r="B46" s="71"/>
      <c r="C46" s="72"/>
      <c r="D46" s="65"/>
      <c r="E46" s="121">
        <f t="shared" si="1"/>
        <v>0</v>
      </c>
      <c r="F46" s="65"/>
      <c r="G46" s="82"/>
      <c r="H46" s="119">
        <f t="shared" si="2"/>
        <v>0</v>
      </c>
      <c r="I46" s="67">
        <f t="shared" si="3"/>
        <v>0</v>
      </c>
      <c r="M46" s="118"/>
    </row>
    <row r="47" spans="1:13">
      <c r="A47" s="65">
        <f t="shared" si="4"/>
        <v>41</v>
      </c>
      <c r="B47" s="71"/>
      <c r="C47" s="72"/>
      <c r="D47" s="65"/>
      <c r="E47" s="121">
        <f t="shared" si="1"/>
        <v>0</v>
      </c>
      <c r="F47" s="65"/>
      <c r="G47" s="82"/>
      <c r="H47" s="119">
        <f t="shared" si="2"/>
        <v>0</v>
      </c>
      <c r="I47" s="67">
        <f t="shared" si="3"/>
        <v>0</v>
      </c>
      <c r="M47" s="118"/>
    </row>
    <row r="48" spans="1:13">
      <c r="A48" s="65">
        <f t="shared" si="4"/>
        <v>42</v>
      </c>
      <c r="B48" s="71"/>
      <c r="C48" s="72"/>
      <c r="D48" s="65"/>
      <c r="E48" s="121">
        <f t="shared" si="1"/>
        <v>0</v>
      </c>
      <c r="F48" s="65"/>
      <c r="G48" s="82"/>
      <c r="H48" s="119">
        <f t="shared" si="2"/>
        <v>0</v>
      </c>
      <c r="I48" s="67">
        <f t="shared" si="3"/>
        <v>0</v>
      </c>
      <c r="M48" s="118"/>
    </row>
    <row r="49" spans="1:13">
      <c r="A49" s="65">
        <f t="shared" si="4"/>
        <v>43</v>
      </c>
      <c r="B49" s="71"/>
      <c r="C49" s="72"/>
      <c r="D49" s="65"/>
      <c r="E49" s="121">
        <f t="shared" si="1"/>
        <v>0</v>
      </c>
      <c r="F49" s="65"/>
      <c r="G49" s="82"/>
      <c r="H49" s="119">
        <f t="shared" si="2"/>
        <v>0</v>
      </c>
      <c r="I49" s="67">
        <f t="shared" si="3"/>
        <v>0</v>
      </c>
      <c r="M49" s="118"/>
    </row>
    <row r="50" spans="1:13">
      <c r="A50" s="65">
        <f t="shared" si="4"/>
        <v>44</v>
      </c>
      <c r="B50" s="71"/>
      <c r="C50" s="72"/>
      <c r="D50" s="65"/>
      <c r="E50" s="121">
        <f t="shared" si="1"/>
        <v>0</v>
      </c>
      <c r="F50" s="65"/>
      <c r="G50" s="82"/>
      <c r="H50" s="119">
        <f t="shared" si="2"/>
        <v>0</v>
      </c>
      <c r="I50" s="67">
        <f t="shared" si="3"/>
        <v>0</v>
      </c>
      <c r="M50" s="118"/>
    </row>
    <row r="51" spans="1:13">
      <c r="A51" s="65">
        <f t="shared" si="4"/>
        <v>45</v>
      </c>
      <c r="B51" s="71"/>
      <c r="C51" s="72"/>
      <c r="D51" s="65"/>
      <c r="E51" s="121">
        <f t="shared" si="1"/>
        <v>0</v>
      </c>
      <c r="F51" s="65"/>
      <c r="G51" s="82"/>
      <c r="H51" s="119">
        <f t="shared" si="2"/>
        <v>0</v>
      </c>
      <c r="I51" s="67">
        <f t="shared" si="3"/>
        <v>0</v>
      </c>
      <c r="M51" s="118"/>
    </row>
    <row r="52" spans="1:13">
      <c r="A52" s="65">
        <f t="shared" si="4"/>
        <v>46</v>
      </c>
      <c r="B52" s="71"/>
      <c r="C52" s="72"/>
      <c r="D52" s="65"/>
      <c r="E52" s="121">
        <f t="shared" si="1"/>
        <v>0</v>
      </c>
      <c r="F52" s="65"/>
      <c r="G52" s="82"/>
      <c r="H52" s="119">
        <f t="shared" si="2"/>
        <v>0</v>
      </c>
      <c r="I52" s="67">
        <f t="shared" si="3"/>
        <v>0</v>
      </c>
      <c r="M52" s="118"/>
    </row>
    <row r="53" spans="1:13">
      <c r="A53" s="65">
        <f t="shared" si="4"/>
        <v>47</v>
      </c>
      <c r="B53" s="71"/>
      <c r="C53" s="72"/>
      <c r="D53" s="65"/>
      <c r="E53" s="121">
        <f t="shared" si="1"/>
        <v>0</v>
      </c>
      <c r="F53" s="65"/>
      <c r="G53" s="82"/>
      <c r="H53" s="119">
        <f t="shared" si="2"/>
        <v>0</v>
      </c>
      <c r="I53" s="67">
        <f t="shared" si="3"/>
        <v>0</v>
      </c>
      <c r="M53" s="118"/>
    </row>
    <row r="54" spans="1:13">
      <c r="A54" s="65">
        <f t="shared" si="4"/>
        <v>48</v>
      </c>
      <c r="B54" s="71"/>
      <c r="C54" s="72"/>
      <c r="D54" s="65"/>
      <c r="E54" s="121">
        <f t="shared" si="1"/>
        <v>0</v>
      </c>
      <c r="F54" s="65"/>
      <c r="G54" s="82"/>
      <c r="H54" s="119">
        <f t="shared" si="2"/>
        <v>0</v>
      </c>
      <c r="I54" s="67">
        <f t="shared" si="3"/>
        <v>0</v>
      </c>
      <c r="M54" s="118"/>
    </row>
    <row r="55" spans="1:13">
      <c r="A55" s="65">
        <f t="shared" si="4"/>
        <v>49</v>
      </c>
      <c r="B55" s="71"/>
      <c r="C55" s="72"/>
      <c r="D55" s="65"/>
      <c r="E55" s="121">
        <f t="shared" si="1"/>
        <v>0</v>
      </c>
      <c r="F55" s="65"/>
      <c r="G55" s="82"/>
      <c r="H55" s="119">
        <f t="shared" si="2"/>
        <v>0</v>
      </c>
      <c r="I55" s="67">
        <f t="shared" si="3"/>
        <v>0</v>
      </c>
      <c r="M55" s="118"/>
    </row>
    <row r="56" spans="1:13">
      <c r="A56" s="65">
        <f t="shared" si="4"/>
        <v>50</v>
      </c>
      <c r="B56" s="71"/>
      <c r="C56" s="72"/>
      <c r="D56" s="65"/>
      <c r="E56" s="121">
        <f t="shared" si="1"/>
        <v>0</v>
      </c>
      <c r="F56" s="65"/>
      <c r="G56" s="82"/>
      <c r="H56" s="119">
        <f t="shared" si="2"/>
        <v>0</v>
      </c>
      <c r="I56" s="67">
        <f t="shared" si="3"/>
        <v>0</v>
      </c>
      <c r="M56" s="118"/>
    </row>
    <row r="57" spans="1:13">
      <c r="A57" s="65">
        <f t="shared" si="4"/>
        <v>51</v>
      </c>
      <c r="B57" s="71"/>
      <c r="C57" s="72"/>
      <c r="D57" s="65"/>
      <c r="E57" s="121">
        <f t="shared" si="1"/>
        <v>0</v>
      </c>
      <c r="F57" s="65"/>
      <c r="G57" s="82"/>
      <c r="H57" s="119">
        <f t="shared" si="2"/>
        <v>0</v>
      </c>
      <c r="I57" s="67">
        <f t="shared" si="3"/>
        <v>0</v>
      </c>
      <c r="M57" s="118"/>
    </row>
    <row r="58" spans="1:13">
      <c r="A58" s="65">
        <f t="shared" si="4"/>
        <v>52</v>
      </c>
      <c r="B58" s="71"/>
      <c r="C58" s="72"/>
      <c r="D58" s="65"/>
      <c r="E58" s="121">
        <f t="shared" si="1"/>
        <v>0</v>
      </c>
      <c r="F58" s="65"/>
      <c r="G58" s="82"/>
      <c r="H58" s="119">
        <f t="shared" si="2"/>
        <v>0</v>
      </c>
      <c r="I58" s="67">
        <f t="shared" si="3"/>
        <v>0</v>
      </c>
      <c r="M58" s="118"/>
    </row>
    <row r="59" spans="1:13">
      <c r="A59" s="65">
        <f t="shared" si="4"/>
        <v>53</v>
      </c>
      <c r="B59" s="71"/>
      <c r="C59" s="72"/>
      <c r="D59" s="65"/>
      <c r="E59" s="121">
        <f t="shared" si="1"/>
        <v>0</v>
      </c>
      <c r="F59" s="65"/>
      <c r="G59" s="82"/>
      <c r="H59" s="119">
        <f t="shared" si="2"/>
        <v>0</v>
      </c>
      <c r="I59" s="67">
        <f t="shared" si="3"/>
        <v>0</v>
      </c>
      <c r="M59" s="118"/>
    </row>
    <row r="60" spans="1:13">
      <c r="A60" s="65">
        <f t="shared" si="4"/>
        <v>54</v>
      </c>
      <c r="B60" s="71"/>
      <c r="C60" s="72"/>
      <c r="D60" s="65"/>
      <c r="E60" s="121">
        <f t="shared" si="1"/>
        <v>0</v>
      </c>
      <c r="F60" s="65"/>
      <c r="G60" s="82"/>
      <c r="H60" s="119">
        <f t="shared" si="2"/>
        <v>0</v>
      </c>
      <c r="I60" s="67">
        <f t="shared" si="3"/>
        <v>0</v>
      </c>
      <c r="M60" s="118"/>
    </row>
    <row r="61" spans="1:13">
      <c r="A61" s="65">
        <f t="shared" si="4"/>
        <v>55</v>
      </c>
      <c r="B61" s="71"/>
      <c r="C61" s="72"/>
      <c r="D61" s="65"/>
      <c r="E61" s="121">
        <f t="shared" si="1"/>
        <v>0</v>
      </c>
      <c r="F61" s="65"/>
      <c r="G61" s="82"/>
      <c r="H61" s="119">
        <f t="shared" si="2"/>
        <v>0</v>
      </c>
      <c r="I61" s="67">
        <f t="shared" si="3"/>
        <v>0</v>
      </c>
      <c r="M61" s="118"/>
    </row>
    <row r="62" spans="1:13">
      <c r="A62" s="65">
        <f t="shared" si="4"/>
        <v>56</v>
      </c>
      <c r="B62" s="71"/>
      <c r="C62" s="72"/>
      <c r="D62" s="65"/>
      <c r="E62" s="121">
        <f t="shared" si="1"/>
        <v>0</v>
      </c>
      <c r="F62" s="65"/>
      <c r="G62" s="82"/>
      <c r="H62" s="119">
        <f t="shared" si="2"/>
        <v>0</v>
      </c>
      <c r="I62" s="67">
        <f t="shared" si="3"/>
        <v>0</v>
      </c>
      <c r="M62" s="118"/>
    </row>
    <row r="63" spans="1:13">
      <c r="A63" s="65">
        <f t="shared" si="4"/>
        <v>57</v>
      </c>
      <c r="B63" s="71"/>
      <c r="C63" s="72"/>
      <c r="D63" s="65"/>
      <c r="E63" s="121">
        <f t="shared" si="1"/>
        <v>0</v>
      </c>
      <c r="F63" s="65"/>
      <c r="G63" s="82"/>
      <c r="H63" s="119">
        <f t="shared" si="2"/>
        <v>0</v>
      </c>
      <c r="I63" s="67">
        <f t="shared" si="3"/>
        <v>0</v>
      </c>
      <c r="M63" s="118"/>
    </row>
    <row r="64" spans="1:13">
      <c r="A64" s="65">
        <f t="shared" si="4"/>
        <v>58</v>
      </c>
      <c r="B64" s="71"/>
      <c r="C64" s="72"/>
      <c r="D64" s="65"/>
      <c r="E64" s="121">
        <f t="shared" si="1"/>
        <v>0</v>
      </c>
      <c r="F64" s="65"/>
      <c r="G64" s="82"/>
      <c r="H64" s="119">
        <f t="shared" si="2"/>
        <v>0</v>
      </c>
      <c r="I64" s="67">
        <f t="shared" si="3"/>
        <v>0</v>
      </c>
      <c r="M64" s="118"/>
    </row>
    <row r="65" spans="1:13">
      <c r="A65" s="65">
        <f t="shared" si="4"/>
        <v>59</v>
      </c>
      <c r="B65" s="71"/>
      <c r="C65" s="72"/>
      <c r="D65" s="65"/>
      <c r="E65" s="121">
        <f t="shared" si="1"/>
        <v>0</v>
      </c>
      <c r="F65" s="65"/>
      <c r="G65" s="82"/>
      <c r="H65" s="119">
        <f t="shared" si="2"/>
        <v>0</v>
      </c>
      <c r="I65" s="67">
        <f t="shared" si="3"/>
        <v>0</v>
      </c>
      <c r="M65" s="118"/>
    </row>
    <row r="66" spans="1:13">
      <c r="A66" s="65">
        <f t="shared" si="4"/>
        <v>60</v>
      </c>
      <c r="B66" s="71"/>
      <c r="C66" s="72"/>
      <c r="D66" s="65"/>
      <c r="E66" s="121">
        <f t="shared" si="1"/>
        <v>0</v>
      </c>
      <c r="F66" s="65"/>
      <c r="G66" s="82"/>
      <c r="H66" s="119">
        <f t="shared" si="2"/>
        <v>0</v>
      </c>
      <c r="I66" s="67">
        <f t="shared" si="3"/>
        <v>0</v>
      </c>
      <c r="M66" s="118"/>
    </row>
    <row r="67" spans="1:13">
      <c r="A67" s="65">
        <f t="shared" si="4"/>
        <v>61</v>
      </c>
      <c r="B67" s="71"/>
      <c r="C67" s="72"/>
      <c r="D67" s="65"/>
      <c r="E67" s="121">
        <f t="shared" si="1"/>
        <v>0</v>
      </c>
      <c r="F67" s="65"/>
      <c r="G67" s="82"/>
      <c r="H67" s="119">
        <f t="shared" si="2"/>
        <v>0</v>
      </c>
      <c r="I67" s="67">
        <f t="shared" si="3"/>
        <v>0</v>
      </c>
      <c r="M67" s="118"/>
    </row>
    <row r="68" spans="1:13">
      <c r="A68" s="65">
        <f t="shared" si="4"/>
        <v>62</v>
      </c>
      <c r="B68" s="71"/>
      <c r="C68" s="72"/>
      <c r="D68" s="65"/>
      <c r="E68" s="121">
        <f t="shared" si="1"/>
        <v>0</v>
      </c>
      <c r="F68" s="65"/>
      <c r="G68" s="82"/>
      <c r="H68" s="119">
        <f t="shared" si="2"/>
        <v>0</v>
      </c>
      <c r="I68" s="67">
        <f t="shared" si="3"/>
        <v>0</v>
      </c>
      <c r="M68" s="118"/>
    </row>
    <row r="69" spans="1:13">
      <c r="A69" s="65">
        <f t="shared" si="4"/>
        <v>63</v>
      </c>
      <c r="B69" s="71"/>
      <c r="C69" s="72"/>
      <c r="D69" s="65"/>
      <c r="E69" s="121">
        <f t="shared" si="1"/>
        <v>0</v>
      </c>
      <c r="F69" s="65"/>
      <c r="G69" s="82"/>
      <c r="H69" s="119">
        <f t="shared" si="2"/>
        <v>0</v>
      </c>
      <c r="I69" s="67">
        <f t="shared" si="3"/>
        <v>0</v>
      </c>
      <c r="M69" s="118"/>
    </row>
    <row r="70" spans="1:13">
      <c r="A70" s="65">
        <f t="shared" si="4"/>
        <v>64</v>
      </c>
      <c r="B70" s="71"/>
      <c r="C70" s="72"/>
      <c r="D70" s="65"/>
      <c r="E70" s="121">
        <f t="shared" si="1"/>
        <v>0</v>
      </c>
      <c r="F70" s="65"/>
      <c r="G70" s="82"/>
      <c r="H70" s="119">
        <f t="shared" si="2"/>
        <v>0</v>
      </c>
      <c r="I70" s="67">
        <f t="shared" si="3"/>
        <v>0</v>
      </c>
      <c r="M70" s="118"/>
    </row>
    <row r="71" spans="1:13">
      <c r="A71" s="65">
        <f t="shared" si="4"/>
        <v>65</v>
      </c>
      <c r="B71" s="71"/>
      <c r="C71" s="72"/>
      <c r="D71" s="65"/>
      <c r="E71" s="121">
        <f t="shared" si="1"/>
        <v>0</v>
      </c>
      <c r="F71" s="65"/>
      <c r="G71" s="82"/>
      <c r="H71" s="119">
        <f t="shared" si="2"/>
        <v>0</v>
      </c>
      <c r="I71" s="67">
        <f t="shared" si="3"/>
        <v>0</v>
      </c>
      <c r="M71" s="118"/>
    </row>
    <row r="72" spans="1:13">
      <c r="A72" s="65">
        <f t="shared" si="4"/>
        <v>66</v>
      </c>
      <c r="B72" s="71"/>
      <c r="C72" s="72"/>
      <c r="D72" s="65"/>
      <c r="E72" s="121">
        <f t="shared" ref="E72:E135" si="5">ROUND(D72/$E$4,3)</f>
        <v>0</v>
      </c>
      <c r="F72" s="65"/>
      <c r="G72" s="82"/>
      <c r="H72" s="119">
        <f t="shared" ref="H72:H135" si="6">ROUND(G72*0.2359,2)</f>
        <v>0</v>
      </c>
      <c r="I72" s="67">
        <f t="shared" ref="I72:I135" si="7">G72+H72</f>
        <v>0</v>
      </c>
      <c r="M72" s="118"/>
    </row>
    <row r="73" spans="1:13">
      <c r="A73" s="65">
        <f t="shared" ref="A73:A136" si="8">A72+1</f>
        <v>67</v>
      </c>
      <c r="B73" s="71"/>
      <c r="C73" s="72"/>
      <c r="D73" s="65"/>
      <c r="E73" s="121">
        <f t="shared" si="5"/>
        <v>0</v>
      </c>
      <c r="F73" s="65"/>
      <c r="G73" s="82"/>
      <c r="H73" s="119">
        <f t="shared" si="6"/>
        <v>0</v>
      </c>
      <c r="I73" s="67">
        <f t="shared" si="7"/>
        <v>0</v>
      </c>
      <c r="M73" s="118"/>
    </row>
    <row r="74" spans="1:13">
      <c r="A74" s="65">
        <f t="shared" si="8"/>
        <v>68</v>
      </c>
      <c r="B74" s="71"/>
      <c r="C74" s="72"/>
      <c r="D74" s="65"/>
      <c r="E74" s="121">
        <f t="shared" si="5"/>
        <v>0</v>
      </c>
      <c r="F74" s="65"/>
      <c r="G74" s="82"/>
      <c r="H74" s="119">
        <f t="shared" si="6"/>
        <v>0</v>
      </c>
      <c r="I74" s="67">
        <f t="shared" si="7"/>
        <v>0</v>
      </c>
      <c r="M74" s="118"/>
    </row>
    <row r="75" spans="1:13">
      <c r="A75" s="65">
        <f t="shared" si="8"/>
        <v>69</v>
      </c>
      <c r="B75" s="71"/>
      <c r="C75" s="72"/>
      <c r="D75" s="65"/>
      <c r="E75" s="121">
        <f t="shared" si="5"/>
        <v>0</v>
      </c>
      <c r="F75" s="65"/>
      <c r="G75" s="82"/>
      <c r="H75" s="119">
        <f t="shared" si="6"/>
        <v>0</v>
      </c>
      <c r="I75" s="67">
        <f t="shared" si="7"/>
        <v>0</v>
      </c>
      <c r="M75" s="118"/>
    </row>
    <row r="76" spans="1:13">
      <c r="A76" s="65">
        <f t="shared" si="8"/>
        <v>70</v>
      </c>
      <c r="B76" s="71"/>
      <c r="C76" s="72"/>
      <c r="D76" s="65"/>
      <c r="E76" s="121">
        <f t="shared" si="5"/>
        <v>0</v>
      </c>
      <c r="F76" s="65"/>
      <c r="G76" s="82"/>
      <c r="H76" s="119">
        <f t="shared" si="6"/>
        <v>0</v>
      </c>
      <c r="I76" s="67">
        <f t="shared" si="7"/>
        <v>0</v>
      </c>
      <c r="M76" s="118"/>
    </row>
    <row r="77" spans="1:13">
      <c r="A77" s="65">
        <f t="shared" si="8"/>
        <v>71</v>
      </c>
      <c r="B77" s="71"/>
      <c r="C77" s="72"/>
      <c r="D77" s="65"/>
      <c r="E77" s="121">
        <f t="shared" si="5"/>
        <v>0</v>
      </c>
      <c r="F77" s="65"/>
      <c r="G77" s="82"/>
      <c r="H77" s="119">
        <f t="shared" si="6"/>
        <v>0</v>
      </c>
      <c r="I77" s="67">
        <f t="shared" si="7"/>
        <v>0</v>
      </c>
      <c r="M77" s="118"/>
    </row>
    <row r="78" spans="1:13">
      <c r="A78" s="65">
        <f t="shared" si="8"/>
        <v>72</v>
      </c>
      <c r="B78" s="71"/>
      <c r="C78" s="72"/>
      <c r="D78" s="65"/>
      <c r="E78" s="121">
        <f t="shared" si="5"/>
        <v>0</v>
      </c>
      <c r="F78" s="65"/>
      <c r="G78" s="82"/>
      <c r="H78" s="119">
        <f t="shared" si="6"/>
        <v>0</v>
      </c>
      <c r="I78" s="67">
        <f t="shared" si="7"/>
        <v>0</v>
      </c>
      <c r="M78" s="118"/>
    </row>
    <row r="79" spans="1:13">
      <c r="A79" s="65">
        <f t="shared" si="8"/>
        <v>73</v>
      </c>
      <c r="B79" s="71"/>
      <c r="C79" s="72"/>
      <c r="D79" s="65"/>
      <c r="E79" s="121">
        <f t="shared" si="5"/>
        <v>0</v>
      </c>
      <c r="F79" s="65"/>
      <c r="G79" s="82"/>
      <c r="H79" s="119">
        <f t="shared" si="6"/>
        <v>0</v>
      </c>
      <c r="I79" s="67">
        <f t="shared" si="7"/>
        <v>0</v>
      </c>
      <c r="M79" s="118"/>
    </row>
    <row r="80" spans="1:13">
      <c r="A80" s="65">
        <f t="shared" si="8"/>
        <v>74</v>
      </c>
      <c r="B80" s="71"/>
      <c r="C80" s="72"/>
      <c r="D80" s="65"/>
      <c r="E80" s="121">
        <f t="shared" si="5"/>
        <v>0</v>
      </c>
      <c r="F80" s="65"/>
      <c r="G80" s="82"/>
      <c r="H80" s="119">
        <f t="shared" si="6"/>
        <v>0</v>
      </c>
      <c r="I80" s="67">
        <f t="shared" si="7"/>
        <v>0</v>
      </c>
      <c r="M80" s="118"/>
    </row>
    <row r="81" spans="1:13">
      <c r="A81" s="65">
        <f t="shared" si="8"/>
        <v>75</v>
      </c>
      <c r="B81" s="71"/>
      <c r="C81" s="72"/>
      <c r="D81" s="65"/>
      <c r="E81" s="121">
        <f t="shared" si="5"/>
        <v>0</v>
      </c>
      <c r="F81" s="65"/>
      <c r="G81" s="82"/>
      <c r="H81" s="119">
        <f t="shared" si="6"/>
        <v>0</v>
      </c>
      <c r="I81" s="67">
        <f t="shared" si="7"/>
        <v>0</v>
      </c>
      <c r="M81" s="118"/>
    </row>
    <row r="82" spans="1:13">
      <c r="A82" s="65">
        <f t="shared" si="8"/>
        <v>76</v>
      </c>
      <c r="B82" s="71"/>
      <c r="C82" s="72"/>
      <c r="D82" s="65"/>
      <c r="E82" s="121">
        <f t="shared" si="5"/>
        <v>0</v>
      </c>
      <c r="F82" s="65"/>
      <c r="G82" s="82"/>
      <c r="H82" s="119">
        <f t="shared" si="6"/>
        <v>0</v>
      </c>
      <c r="I82" s="67">
        <f t="shared" si="7"/>
        <v>0</v>
      </c>
      <c r="M82" s="118"/>
    </row>
    <row r="83" spans="1:13">
      <c r="A83" s="65">
        <f t="shared" si="8"/>
        <v>77</v>
      </c>
      <c r="B83" s="71"/>
      <c r="C83" s="72"/>
      <c r="D83" s="65"/>
      <c r="E83" s="121">
        <f t="shared" si="5"/>
        <v>0</v>
      </c>
      <c r="F83" s="65"/>
      <c r="G83" s="82"/>
      <c r="H83" s="119">
        <f t="shared" si="6"/>
        <v>0</v>
      </c>
      <c r="I83" s="67">
        <f t="shared" si="7"/>
        <v>0</v>
      </c>
      <c r="M83" s="118"/>
    </row>
    <row r="84" spans="1:13">
      <c r="A84" s="65">
        <f t="shared" si="8"/>
        <v>78</v>
      </c>
      <c r="B84" s="71"/>
      <c r="C84" s="72"/>
      <c r="D84" s="65"/>
      <c r="E84" s="121">
        <f t="shared" si="5"/>
        <v>0</v>
      </c>
      <c r="F84" s="65"/>
      <c r="G84" s="82"/>
      <c r="H84" s="119">
        <f t="shared" si="6"/>
        <v>0</v>
      </c>
      <c r="I84" s="67">
        <f t="shared" si="7"/>
        <v>0</v>
      </c>
      <c r="M84" s="118"/>
    </row>
    <row r="85" spans="1:13">
      <c r="A85" s="65">
        <f t="shared" si="8"/>
        <v>79</v>
      </c>
      <c r="B85" s="71"/>
      <c r="C85" s="72"/>
      <c r="D85" s="65"/>
      <c r="E85" s="121">
        <f t="shared" si="5"/>
        <v>0</v>
      </c>
      <c r="F85" s="65"/>
      <c r="G85" s="82"/>
      <c r="H85" s="119">
        <f t="shared" si="6"/>
        <v>0</v>
      </c>
      <c r="I85" s="67">
        <f t="shared" si="7"/>
        <v>0</v>
      </c>
      <c r="M85" s="118"/>
    </row>
    <row r="86" spans="1:13">
      <c r="A86" s="65">
        <f t="shared" si="8"/>
        <v>80</v>
      </c>
      <c r="B86" s="71"/>
      <c r="C86" s="72"/>
      <c r="D86" s="65"/>
      <c r="E86" s="121">
        <f t="shared" si="5"/>
        <v>0</v>
      </c>
      <c r="F86" s="65"/>
      <c r="G86" s="82"/>
      <c r="H86" s="119">
        <f t="shared" si="6"/>
        <v>0</v>
      </c>
      <c r="I86" s="67">
        <f t="shared" si="7"/>
        <v>0</v>
      </c>
      <c r="M86" s="118"/>
    </row>
    <row r="87" spans="1:13">
      <c r="A87" s="65">
        <f t="shared" si="8"/>
        <v>81</v>
      </c>
      <c r="B87" s="71"/>
      <c r="C87" s="72"/>
      <c r="D87" s="65"/>
      <c r="E87" s="121">
        <f t="shared" si="5"/>
        <v>0</v>
      </c>
      <c r="F87" s="65"/>
      <c r="G87" s="82"/>
      <c r="H87" s="119">
        <f t="shared" si="6"/>
        <v>0</v>
      </c>
      <c r="I87" s="67">
        <f t="shared" si="7"/>
        <v>0</v>
      </c>
      <c r="M87" s="118"/>
    </row>
    <row r="88" spans="1:13">
      <c r="A88" s="65">
        <f t="shared" si="8"/>
        <v>82</v>
      </c>
      <c r="B88" s="71"/>
      <c r="C88" s="72"/>
      <c r="D88" s="65"/>
      <c r="E88" s="121">
        <f t="shared" si="5"/>
        <v>0</v>
      </c>
      <c r="F88" s="65"/>
      <c r="G88" s="82"/>
      <c r="H88" s="119">
        <f t="shared" si="6"/>
        <v>0</v>
      </c>
      <c r="I88" s="67">
        <f t="shared" si="7"/>
        <v>0</v>
      </c>
      <c r="M88" s="118"/>
    </row>
    <row r="89" spans="1:13">
      <c r="A89" s="65">
        <f t="shared" si="8"/>
        <v>83</v>
      </c>
      <c r="B89" s="71"/>
      <c r="C89" s="72"/>
      <c r="D89" s="65"/>
      <c r="E89" s="121">
        <f t="shared" si="5"/>
        <v>0</v>
      </c>
      <c r="F89" s="65"/>
      <c r="G89" s="82"/>
      <c r="H89" s="119">
        <f t="shared" si="6"/>
        <v>0</v>
      </c>
      <c r="I89" s="67">
        <f t="shared" si="7"/>
        <v>0</v>
      </c>
      <c r="M89" s="118"/>
    </row>
    <row r="90" spans="1:13">
      <c r="A90" s="65">
        <f t="shared" si="8"/>
        <v>84</v>
      </c>
      <c r="B90" s="71"/>
      <c r="C90" s="72"/>
      <c r="D90" s="65"/>
      <c r="E90" s="121">
        <f t="shared" si="5"/>
        <v>0</v>
      </c>
      <c r="F90" s="65"/>
      <c r="G90" s="82"/>
      <c r="H90" s="119">
        <f t="shared" si="6"/>
        <v>0</v>
      </c>
      <c r="I90" s="67">
        <f t="shared" si="7"/>
        <v>0</v>
      </c>
      <c r="M90" s="118"/>
    </row>
    <row r="91" spans="1:13">
      <c r="A91" s="65">
        <f t="shared" si="8"/>
        <v>85</v>
      </c>
      <c r="B91" s="71"/>
      <c r="C91" s="72"/>
      <c r="D91" s="65"/>
      <c r="E91" s="121">
        <f t="shared" si="5"/>
        <v>0</v>
      </c>
      <c r="F91" s="65"/>
      <c r="G91" s="82"/>
      <c r="H91" s="119">
        <f t="shared" si="6"/>
        <v>0</v>
      </c>
      <c r="I91" s="67">
        <f t="shared" si="7"/>
        <v>0</v>
      </c>
      <c r="M91" s="118"/>
    </row>
    <row r="92" spans="1:13">
      <c r="A92" s="65">
        <f t="shared" si="8"/>
        <v>86</v>
      </c>
      <c r="B92" s="71"/>
      <c r="C92" s="72"/>
      <c r="D92" s="65"/>
      <c r="E92" s="121">
        <f t="shared" si="5"/>
        <v>0</v>
      </c>
      <c r="F92" s="65"/>
      <c r="G92" s="82"/>
      <c r="H92" s="119">
        <f t="shared" si="6"/>
        <v>0</v>
      </c>
      <c r="I92" s="67">
        <f t="shared" si="7"/>
        <v>0</v>
      </c>
      <c r="M92" s="118"/>
    </row>
    <row r="93" spans="1:13">
      <c r="A93" s="65">
        <f t="shared" si="8"/>
        <v>87</v>
      </c>
      <c r="B93" s="71"/>
      <c r="C93" s="72"/>
      <c r="D93" s="65"/>
      <c r="E93" s="121">
        <f t="shared" si="5"/>
        <v>0</v>
      </c>
      <c r="F93" s="65"/>
      <c r="G93" s="82"/>
      <c r="H93" s="119">
        <f t="shared" si="6"/>
        <v>0</v>
      </c>
      <c r="I93" s="67">
        <f t="shared" si="7"/>
        <v>0</v>
      </c>
      <c r="M93" s="118"/>
    </row>
    <row r="94" spans="1:13">
      <c r="A94" s="65">
        <f t="shared" si="8"/>
        <v>88</v>
      </c>
      <c r="B94" s="71"/>
      <c r="C94" s="72"/>
      <c r="D94" s="65"/>
      <c r="E94" s="121">
        <f t="shared" si="5"/>
        <v>0</v>
      </c>
      <c r="F94" s="65"/>
      <c r="G94" s="82"/>
      <c r="H94" s="119">
        <f t="shared" si="6"/>
        <v>0</v>
      </c>
      <c r="I94" s="67">
        <f t="shared" si="7"/>
        <v>0</v>
      </c>
      <c r="M94" s="118"/>
    </row>
    <row r="95" spans="1:13">
      <c r="A95" s="65">
        <f t="shared" si="8"/>
        <v>89</v>
      </c>
      <c r="B95" s="71"/>
      <c r="C95" s="72"/>
      <c r="D95" s="65"/>
      <c r="E95" s="121">
        <f t="shared" si="5"/>
        <v>0</v>
      </c>
      <c r="F95" s="65"/>
      <c r="G95" s="82"/>
      <c r="H95" s="119">
        <f t="shared" si="6"/>
        <v>0</v>
      </c>
      <c r="I95" s="67">
        <f t="shared" si="7"/>
        <v>0</v>
      </c>
      <c r="M95" s="118"/>
    </row>
    <row r="96" spans="1:13">
      <c r="A96" s="65">
        <f t="shared" si="8"/>
        <v>90</v>
      </c>
      <c r="B96" s="71"/>
      <c r="C96" s="72"/>
      <c r="D96" s="65"/>
      <c r="E96" s="121">
        <f t="shared" si="5"/>
        <v>0</v>
      </c>
      <c r="F96" s="65"/>
      <c r="G96" s="82"/>
      <c r="H96" s="119">
        <f t="shared" si="6"/>
        <v>0</v>
      </c>
      <c r="I96" s="67">
        <f t="shared" si="7"/>
        <v>0</v>
      </c>
      <c r="M96" s="118"/>
    </row>
    <row r="97" spans="1:13">
      <c r="A97" s="65">
        <f t="shared" si="8"/>
        <v>91</v>
      </c>
      <c r="B97" s="71"/>
      <c r="C97" s="72"/>
      <c r="D97" s="65"/>
      <c r="E97" s="121">
        <f t="shared" si="5"/>
        <v>0</v>
      </c>
      <c r="F97" s="65"/>
      <c r="G97" s="82"/>
      <c r="H97" s="119">
        <f t="shared" si="6"/>
        <v>0</v>
      </c>
      <c r="I97" s="67">
        <f t="shared" si="7"/>
        <v>0</v>
      </c>
      <c r="M97" s="118"/>
    </row>
    <row r="98" spans="1:13">
      <c r="A98" s="65">
        <f t="shared" si="8"/>
        <v>92</v>
      </c>
      <c r="B98" s="71"/>
      <c r="C98" s="72"/>
      <c r="D98" s="65"/>
      <c r="E98" s="121">
        <f t="shared" si="5"/>
        <v>0</v>
      </c>
      <c r="F98" s="65"/>
      <c r="G98" s="82"/>
      <c r="H98" s="119">
        <f t="shared" si="6"/>
        <v>0</v>
      </c>
      <c r="I98" s="67">
        <f t="shared" si="7"/>
        <v>0</v>
      </c>
      <c r="M98" s="118"/>
    </row>
    <row r="99" spans="1:13">
      <c r="A99" s="65">
        <f t="shared" si="8"/>
        <v>93</v>
      </c>
      <c r="B99" s="71"/>
      <c r="C99" s="72"/>
      <c r="D99" s="65"/>
      <c r="E99" s="121">
        <f t="shared" si="5"/>
        <v>0</v>
      </c>
      <c r="F99" s="65"/>
      <c r="G99" s="82"/>
      <c r="H99" s="119">
        <f t="shared" si="6"/>
        <v>0</v>
      </c>
      <c r="I99" s="67">
        <f t="shared" si="7"/>
        <v>0</v>
      </c>
      <c r="M99" s="118"/>
    </row>
    <row r="100" spans="1:13">
      <c r="A100" s="65">
        <f t="shared" si="8"/>
        <v>94</v>
      </c>
      <c r="B100" s="71"/>
      <c r="C100" s="72"/>
      <c r="D100" s="65"/>
      <c r="E100" s="121">
        <f t="shared" si="5"/>
        <v>0</v>
      </c>
      <c r="F100" s="65"/>
      <c r="G100" s="82"/>
      <c r="H100" s="119">
        <f t="shared" si="6"/>
        <v>0</v>
      </c>
      <c r="I100" s="67">
        <f t="shared" si="7"/>
        <v>0</v>
      </c>
      <c r="M100" s="118"/>
    </row>
    <row r="101" spans="1:13">
      <c r="A101" s="65">
        <f t="shared" si="8"/>
        <v>95</v>
      </c>
      <c r="B101" s="71"/>
      <c r="C101" s="72"/>
      <c r="D101" s="65"/>
      <c r="E101" s="121">
        <f t="shared" si="5"/>
        <v>0</v>
      </c>
      <c r="F101" s="65"/>
      <c r="G101" s="82"/>
      <c r="H101" s="119">
        <f t="shared" si="6"/>
        <v>0</v>
      </c>
      <c r="I101" s="67">
        <f t="shared" si="7"/>
        <v>0</v>
      </c>
      <c r="M101" s="118"/>
    </row>
    <row r="102" spans="1:13">
      <c r="A102" s="65">
        <f t="shared" si="8"/>
        <v>96</v>
      </c>
      <c r="B102" s="71"/>
      <c r="C102" s="72"/>
      <c r="D102" s="65"/>
      <c r="E102" s="121">
        <f t="shared" si="5"/>
        <v>0</v>
      </c>
      <c r="F102" s="65"/>
      <c r="G102" s="82"/>
      <c r="H102" s="119">
        <f t="shared" si="6"/>
        <v>0</v>
      </c>
      <c r="I102" s="67">
        <f t="shared" si="7"/>
        <v>0</v>
      </c>
      <c r="M102" s="118"/>
    </row>
    <row r="103" spans="1:13">
      <c r="A103" s="65">
        <f t="shared" si="8"/>
        <v>97</v>
      </c>
      <c r="B103" s="71"/>
      <c r="C103" s="72"/>
      <c r="D103" s="65"/>
      <c r="E103" s="121">
        <f t="shared" si="5"/>
        <v>0</v>
      </c>
      <c r="F103" s="65"/>
      <c r="G103" s="82"/>
      <c r="H103" s="119">
        <f t="shared" si="6"/>
        <v>0</v>
      </c>
      <c r="I103" s="67">
        <f t="shared" si="7"/>
        <v>0</v>
      </c>
      <c r="M103" s="118"/>
    </row>
    <row r="104" spans="1:13">
      <c r="A104" s="65">
        <f t="shared" si="8"/>
        <v>98</v>
      </c>
      <c r="B104" s="71"/>
      <c r="C104" s="72"/>
      <c r="D104" s="65"/>
      <c r="E104" s="121">
        <f t="shared" si="5"/>
        <v>0</v>
      </c>
      <c r="F104" s="65"/>
      <c r="G104" s="82"/>
      <c r="H104" s="119">
        <f t="shared" si="6"/>
        <v>0</v>
      </c>
      <c r="I104" s="67">
        <f t="shared" si="7"/>
        <v>0</v>
      </c>
      <c r="M104" s="118"/>
    </row>
    <row r="105" spans="1:13">
      <c r="A105" s="65">
        <f t="shared" si="8"/>
        <v>99</v>
      </c>
      <c r="B105" s="71"/>
      <c r="C105" s="72"/>
      <c r="D105" s="65"/>
      <c r="E105" s="121">
        <f t="shared" si="5"/>
        <v>0</v>
      </c>
      <c r="F105" s="65"/>
      <c r="G105" s="82"/>
      <c r="H105" s="119">
        <f t="shared" si="6"/>
        <v>0</v>
      </c>
      <c r="I105" s="67">
        <f t="shared" si="7"/>
        <v>0</v>
      </c>
      <c r="M105" s="118"/>
    </row>
    <row r="106" spans="1:13">
      <c r="A106" s="65">
        <f t="shared" si="8"/>
        <v>100</v>
      </c>
      <c r="B106" s="71"/>
      <c r="C106" s="72"/>
      <c r="D106" s="65"/>
      <c r="E106" s="121">
        <f t="shared" si="5"/>
        <v>0</v>
      </c>
      <c r="F106" s="65"/>
      <c r="G106" s="82"/>
      <c r="H106" s="119">
        <f t="shared" si="6"/>
        <v>0</v>
      </c>
      <c r="I106" s="67">
        <f t="shared" si="7"/>
        <v>0</v>
      </c>
      <c r="M106" s="118"/>
    </row>
    <row r="107" spans="1:13">
      <c r="A107" s="65">
        <f t="shared" si="8"/>
        <v>101</v>
      </c>
      <c r="B107" s="71"/>
      <c r="C107" s="72"/>
      <c r="D107" s="65"/>
      <c r="E107" s="121">
        <f t="shared" si="5"/>
        <v>0</v>
      </c>
      <c r="F107" s="65"/>
      <c r="G107" s="82"/>
      <c r="H107" s="119">
        <f t="shared" si="6"/>
        <v>0</v>
      </c>
      <c r="I107" s="67">
        <f t="shared" si="7"/>
        <v>0</v>
      </c>
      <c r="M107" s="118"/>
    </row>
    <row r="108" spans="1:13">
      <c r="A108" s="65">
        <f t="shared" si="8"/>
        <v>102</v>
      </c>
      <c r="B108" s="71"/>
      <c r="C108" s="72"/>
      <c r="D108" s="65"/>
      <c r="E108" s="121">
        <f t="shared" si="5"/>
        <v>0</v>
      </c>
      <c r="F108" s="65"/>
      <c r="G108" s="82"/>
      <c r="H108" s="119">
        <f t="shared" si="6"/>
        <v>0</v>
      </c>
      <c r="I108" s="67">
        <f t="shared" si="7"/>
        <v>0</v>
      </c>
      <c r="M108" s="118"/>
    </row>
    <row r="109" spans="1:13">
      <c r="A109" s="65">
        <f t="shared" si="8"/>
        <v>103</v>
      </c>
      <c r="B109" s="71"/>
      <c r="C109" s="72"/>
      <c r="D109" s="65"/>
      <c r="E109" s="121">
        <f t="shared" si="5"/>
        <v>0</v>
      </c>
      <c r="F109" s="65"/>
      <c r="G109" s="82"/>
      <c r="H109" s="119">
        <f t="shared" si="6"/>
        <v>0</v>
      </c>
      <c r="I109" s="67">
        <f t="shared" si="7"/>
        <v>0</v>
      </c>
      <c r="M109" s="118"/>
    </row>
    <row r="110" spans="1:13">
      <c r="A110" s="65">
        <f t="shared" si="8"/>
        <v>104</v>
      </c>
      <c r="B110" s="71"/>
      <c r="C110" s="72"/>
      <c r="D110" s="65"/>
      <c r="E110" s="121">
        <f t="shared" si="5"/>
        <v>0</v>
      </c>
      <c r="F110" s="65"/>
      <c r="G110" s="82"/>
      <c r="H110" s="119">
        <f t="shared" si="6"/>
        <v>0</v>
      </c>
      <c r="I110" s="67">
        <f t="shared" si="7"/>
        <v>0</v>
      </c>
      <c r="M110" s="118"/>
    </row>
    <row r="111" spans="1:13">
      <c r="A111" s="65">
        <f t="shared" si="8"/>
        <v>105</v>
      </c>
      <c r="B111" s="71"/>
      <c r="C111" s="72"/>
      <c r="D111" s="65"/>
      <c r="E111" s="121">
        <f t="shared" si="5"/>
        <v>0</v>
      </c>
      <c r="F111" s="65"/>
      <c r="G111" s="82"/>
      <c r="H111" s="119">
        <f t="shared" si="6"/>
        <v>0</v>
      </c>
      <c r="I111" s="67">
        <f t="shared" si="7"/>
        <v>0</v>
      </c>
      <c r="M111" s="118"/>
    </row>
    <row r="112" spans="1:13">
      <c r="A112" s="65">
        <f t="shared" si="8"/>
        <v>106</v>
      </c>
      <c r="B112" s="71"/>
      <c r="C112" s="72"/>
      <c r="D112" s="65"/>
      <c r="E112" s="121">
        <f t="shared" si="5"/>
        <v>0</v>
      </c>
      <c r="F112" s="65"/>
      <c r="G112" s="82"/>
      <c r="H112" s="119">
        <f t="shared" si="6"/>
        <v>0</v>
      </c>
      <c r="I112" s="67">
        <f t="shared" si="7"/>
        <v>0</v>
      </c>
      <c r="M112" s="118"/>
    </row>
    <row r="113" spans="1:13">
      <c r="A113" s="65">
        <f t="shared" si="8"/>
        <v>107</v>
      </c>
      <c r="B113" s="71"/>
      <c r="C113" s="72"/>
      <c r="D113" s="65"/>
      <c r="E113" s="121">
        <f t="shared" si="5"/>
        <v>0</v>
      </c>
      <c r="F113" s="65"/>
      <c r="G113" s="82"/>
      <c r="H113" s="119">
        <f t="shared" si="6"/>
        <v>0</v>
      </c>
      <c r="I113" s="67">
        <f t="shared" si="7"/>
        <v>0</v>
      </c>
      <c r="M113" s="118"/>
    </row>
    <row r="114" spans="1:13">
      <c r="A114" s="65">
        <f t="shared" si="8"/>
        <v>108</v>
      </c>
      <c r="B114" s="71"/>
      <c r="C114" s="72"/>
      <c r="D114" s="65"/>
      <c r="E114" s="121">
        <f t="shared" si="5"/>
        <v>0</v>
      </c>
      <c r="F114" s="65"/>
      <c r="G114" s="82"/>
      <c r="H114" s="119">
        <f t="shared" si="6"/>
        <v>0</v>
      </c>
      <c r="I114" s="67">
        <f t="shared" si="7"/>
        <v>0</v>
      </c>
      <c r="M114" s="118"/>
    </row>
    <row r="115" spans="1:13">
      <c r="A115" s="65">
        <f t="shared" si="8"/>
        <v>109</v>
      </c>
      <c r="B115" s="71"/>
      <c r="C115" s="72"/>
      <c r="D115" s="65"/>
      <c r="E115" s="121">
        <f t="shared" si="5"/>
        <v>0</v>
      </c>
      <c r="F115" s="65"/>
      <c r="G115" s="82"/>
      <c r="H115" s="119">
        <f t="shared" si="6"/>
        <v>0</v>
      </c>
      <c r="I115" s="67">
        <f t="shared" si="7"/>
        <v>0</v>
      </c>
      <c r="M115" s="118"/>
    </row>
    <row r="116" spans="1:13">
      <c r="A116" s="65">
        <f t="shared" si="8"/>
        <v>110</v>
      </c>
      <c r="B116" s="71"/>
      <c r="C116" s="72"/>
      <c r="D116" s="65"/>
      <c r="E116" s="121">
        <f t="shared" si="5"/>
        <v>0</v>
      </c>
      <c r="F116" s="65"/>
      <c r="G116" s="82"/>
      <c r="H116" s="119">
        <f t="shared" si="6"/>
        <v>0</v>
      </c>
      <c r="I116" s="67">
        <f t="shared" si="7"/>
        <v>0</v>
      </c>
      <c r="M116" s="118"/>
    </row>
    <row r="117" spans="1:13">
      <c r="A117" s="65">
        <f t="shared" si="8"/>
        <v>111</v>
      </c>
      <c r="B117" s="71"/>
      <c r="C117" s="72"/>
      <c r="D117" s="65"/>
      <c r="E117" s="121">
        <f t="shared" si="5"/>
        <v>0</v>
      </c>
      <c r="F117" s="65"/>
      <c r="G117" s="82"/>
      <c r="H117" s="119">
        <f t="shared" si="6"/>
        <v>0</v>
      </c>
      <c r="I117" s="67">
        <f t="shared" si="7"/>
        <v>0</v>
      </c>
      <c r="M117" s="118"/>
    </row>
    <row r="118" spans="1:13">
      <c r="A118" s="65">
        <f t="shared" si="8"/>
        <v>112</v>
      </c>
      <c r="B118" s="71"/>
      <c r="C118" s="72"/>
      <c r="D118" s="65"/>
      <c r="E118" s="121">
        <f t="shared" si="5"/>
        <v>0</v>
      </c>
      <c r="F118" s="65"/>
      <c r="G118" s="82"/>
      <c r="H118" s="119">
        <f t="shared" si="6"/>
        <v>0</v>
      </c>
      <c r="I118" s="67">
        <f t="shared" si="7"/>
        <v>0</v>
      </c>
      <c r="M118" s="118"/>
    </row>
    <row r="119" spans="1:13">
      <c r="A119" s="65">
        <f t="shared" si="8"/>
        <v>113</v>
      </c>
      <c r="B119" s="71"/>
      <c r="C119" s="72"/>
      <c r="D119" s="65"/>
      <c r="E119" s="121">
        <f t="shared" si="5"/>
        <v>0</v>
      </c>
      <c r="F119" s="65"/>
      <c r="G119" s="82"/>
      <c r="H119" s="119">
        <f t="shared" si="6"/>
        <v>0</v>
      </c>
      <c r="I119" s="67">
        <f t="shared" si="7"/>
        <v>0</v>
      </c>
      <c r="M119" s="118"/>
    </row>
    <row r="120" spans="1:13">
      <c r="A120" s="65">
        <f t="shared" si="8"/>
        <v>114</v>
      </c>
      <c r="B120" s="71"/>
      <c r="C120" s="72"/>
      <c r="D120" s="65"/>
      <c r="E120" s="121">
        <f t="shared" si="5"/>
        <v>0</v>
      </c>
      <c r="F120" s="65"/>
      <c r="G120" s="82"/>
      <c r="H120" s="119">
        <f t="shared" si="6"/>
        <v>0</v>
      </c>
      <c r="I120" s="67">
        <f t="shared" si="7"/>
        <v>0</v>
      </c>
      <c r="M120" s="118"/>
    </row>
    <row r="121" spans="1:13" s="91" customFormat="1">
      <c r="A121" s="69">
        <f t="shared" si="8"/>
        <v>115</v>
      </c>
      <c r="B121" s="73"/>
      <c r="C121" s="74"/>
      <c r="D121" s="69"/>
      <c r="E121" s="92">
        <f t="shared" si="5"/>
        <v>0</v>
      </c>
      <c r="F121" s="69"/>
      <c r="G121" s="124"/>
      <c r="H121" s="119">
        <f t="shared" si="6"/>
        <v>0</v>
      </c>
      <c r="I121" s="68">
        <f t="shared" si="7"/>
        <v>0</v>
      </c>
      <c r="J121" s="37"/>
      <c r="M121" s="118"/>
    </row>
    <row r="122" spans="1:13">
      <c r="A122" s="65">
        <f t="shared" si="8"/>
        <v>116</v>
      </c>
      <c r="B122" s="71"/>
      <c r="C122" s="72"/>
      <c r="D122" s="65"/>
      <c r="E122" s="121">
        <f t="shared" si="5"/>
        <v>0</v>
      </c>
      <c r="F122" s="65"/>
      <c r="G122" s="82"/>
      <c r="H122" s="119">
        <f t="shared" si="6"/>
        <v>0</v>
      </c>
      <c r="I122" s="67">
        <f t="shared" si="7"/>
        <v>0</v>
      </c>
      <c r="M122" s="118"/>
    </row>
    <row r="123" spans="1:13">
      <c r="A123" s="65">
        <f t="shared" si="8"/>
        <v>117</v>
      </c>
      <c r="B123" s="71"/>
      <c r="C123" s="72"/>
      <c r="D123" s="65"/>
      <c r="E123" s="121">
        <f t="shared" si="5"/>
        <v>0</v>
      </c>
      <c r="F123" s="65"/>
      <c r="G123" s="82"/>
      <c r="H123" s="119">
        <f t="shared" si="6"/>
        <v>0</v>
      </c>
      <c r="I123" s="67">
        <f t="shared" si="7"/>
        <v>0</v>
      </c>
      <c r="M123" s="118"/>
    </row>
    <row r="124" spans="1:13">
      <c r="A124" s="65">
        <f t="shared" si="8"/>
        <v>118</v>
      </c>
      <c r="B124" s="71"/>
      <c r="C124" s="72"/>
      <c r="D124" s="65"/>
      <c r="E124" s="121">
        <f t="shared" si="5"/>
        <v>0</v>
      </c>
      <c r="F124" s="65"/>
      <c r="G124" s="82"/>
      <c r="H124" s="119">
        <f t="shared" si="6"/>
        <v>0</v>
      </c>
      <c r="I124" s="67">
        <f t="shared" si="7"/>
        <v>0</v>
      </c>
      <c r="M124" s="118"/>
    </row>
    <row r="125" spans="1:13">
      <c r="A125" s="65">
        <f t="shared" si="8"/>
        <v>119</v>
      </c>
      <c r="B125" s="71"/>
      <c r="C125" s="72"/>
      <c r="D125" s="65"/>
      <c r="E125" s="121">
        <f t="shared" si="5"/>
        <v>0</v>
      </c>
      <c r="F125" s="65"/>
      <c r="G125" s="82"/>
      <c r="H125" s="119">
        <f t="shared" si="6"/>
        <v>0</v>
      </c>
      <c r="I125" s="67">
        <f t="shared" si="7"/>
        <v>0</v>
      </c>
      <c r="M125" s="118"/>
    </row>
    <row r="126" spans="1:13">
      <c r="A126" s="65">
        <f t="shared" si="8"/>
        <v>120</v>
      </c>
      <c r="B126" s="71"/>
      <c r="C126" s="72"/>
      <c r="D126" s="65"/>
      <c r="E126" s="121">
        <f t="shared" si="5"/>
        <v>0</v>
      </c>
      <c r="F126" s="65"/>
      <c r="G126" s="82"/>
      <c r="H126" s="119">
        <f t="shared" si="6"/>
        <v>0</v>
      </c>
      <c r="I126" s="67">
        <f t="shared" si="7"/>
        <v>0</v>
      </c>
      <c r="M126" s="118"/>
    </row>
    <row r="127" spans="1:13">
      <c r="A127" s="65">
        <f t="shared" si="8"/>
        <v>121</v>
      </c>
      <c r="B127" s="71"/>
      <c r="C127" s="72"/>
      <c r="D127" s="65"/>
      <c r="E127" s="121">
        <f t="shared" si="5"/>
        <v>0</v>
      </c>
      <c r="F127" s="65"/>
      <c r="G127" s="82"/>
      <c r="H127" s="119">
        <f t="shared" si="6"/>
        <v>0</v>
      </c>
      <c r="I127" s="67">
        <f t="shared" si="7"/>
        <v>0</v>
      </c>
      <c r="M127" s="118"/>
    </row>
    <row r="128" spans="1:13">
      <c r="A128" s="65">
        <f t="shared" si="8"/>
        <v>122</v>
      </c>
      <c r="B128" s="71"/>
      <c r="C128" s="72"/>
      <c r="D128" s="65"/>
      <c r="E128" s="121">
        <f t="shared" si="5"/>
        <v>0</v>
      </c>
      <c r="F128" s="65"/>
      <c r="G128" s="82"/>
      <c r="H128" s="119">
        <f t="shared" si="6"/>
        <v>0</v>
      </c>
      <c r="I128" s="67">
        <f t="shared" si="7"/>
        <v>0</v>
      </c>
      <c r="M128" s="118"/>
    </row>
    <row r="129" spans="1:13">
      <c r="A129" s="65">
        <f t="shared" si="8"/>
        <v>123</v>
      </c>
      <c r="B129" s="71"/>
      <c r="C129" s="72"/>
      <c r="D129" s="65"/>
      <c r="E129" s="121">
        <f t="shared" si="5"/>
        <v>0</v>
      </c>
      <c r="F129" s="65"/>
      <c r="G129" s="82"/>
      <c r="H129" s="119">
        <f t="shared" si="6"/>
        <v>0</v>
      </c>
      <c r="I129" s="67">
        <f t="shared" si="7"/>
        <v>0</v>
      </c>
      <c r="M129" s="118"/>
    </row>
    <row r="130" spans="1:13">
      <c r="A130" s="65">
        <f t="shared" si="8"/>
        <v>124</v>
      </c>
      <c r="B130" s="71"/>
      <c r="C130" s="72"/>
      <c r="D130" s="65"/>
      <c r="E130" s="121">
        <f t="shared" si="5"/>
        <v>0</v>
      </c>
      <c r="F130" s="65"/>
      <c r="G130" s="82"/>
      <c r="H130" s="119">
        <f t="shared" si="6"/>
        <v>0</v>
      </c>
      <c r="I130" s="67">
        <f t="shared" si="7"/>
        <v>0</v>
      </c>
      <c r="M130" s="118"/>
    </row>
    <row r="131" spans="1:13">
      <c r="A131" s="65">
        <f t="shared" si="8"/>
        <v>125</v>
      </c>
      <c r="B131" s="71"/>
      <c r="C131" s="72"/>
      <c r="D131" s="65"/>
      <c r="E131" s="121">
        <f t="shared" si="5"/>
        <v>0</v>
      </c>
      <c r="F131" s="65"/>
      <c r="G131" s="82"/>
      <c r="H131" s="119">
        <f t="shared" si="6"/>
        <v>0</v>
      </c>
      <c r="I131" s="67">
        <f t="shared" si="7"/>
        <v>0</v>
      </c>
      <c r="M131" s="118"/>
    </row>
    <row r="132" spans="1:13">
      <c r="A132" s="65">
        <f t="shared" si="8"/>
        <v>126</v>
      </c>
      <c r="B132" s="71"/>
      <c r="C132" s="72"/>
      <c r="D132" s="65"/>
      <c r="E132" s="121">
        <f t="shared" si="5"/>
        <v>0</v>
      </c>
      <c r="F132" s="65"/>
      <c r="G132" s="82"/>
      <c r="H132" s="119">
        <f t="shared" si="6"/>
        <v>0</v>
      </c>
      <c r="I132" s="67">
        <f t="shared" si="7"/>
        <v>0</v>
      </c>
      <c r="M132" s="118"/>
    </row>
    <row r="133" spans="1:13">
      <c r="A133" s="65">
        <f t="shared" si="8"/>
        <v>127</v>
      </c>
      <c r="B133" s="71"/>
      <c r="C133" s="72"/>
      <c r="D133" s="65"/>
      <c r="E133" s="121">
        <f t="shared" si="5"/>
        <v>0</v>
      </c>
      <c r="F133" s="65"/>
      <c r="G133" s="82"/>
      <c r="H133" s="119">
        <f t="shared" si="6"/>
        <v>0</v>
      </c>
      <c r="I133" s="67">
        <f t="shared" si="7"/>
        <v>0</v>
      </c>
      <c r="M133" s="118"/>
    </row>
    <row r="134" spans="1:13">
      <c r="A134" s="65">
        <f t="shared" si="8"/>
        <v>128</v>
      </c>
      <c r="B134" s="71"/>
      <c r="C134" s="72"/>
      <c r="D134" s="65"/>
      <c r="E134" s="121">
        <f t="shared" si="5"/>
        <v>0</v>
      </c>
      <c r="F134" s="65"/>
      <c r="G134" s="82"/>
      <c r="H134" s="119">
        <f t="shared" si="6"/>
        <v>0</v>
      </c>
      <c r="I134" s="67">
        <f t="shared" si="7"/>
        <v>0</v>
      </c>
      <c r="M134" s="118"/>
    </row>
    <row r="135" spans="1:13">
      <c r="A135" s="65">
        <f t="shared" si="8"/>
        <v>129</v>
      </c>
      <c r="B135" s="71"/>
      <c r="C135" s="72"/>
      <c r="D135" s="65"/>
      <c r="E135" s="121">
        <f t="shared" si="5"/>
        <v>0</v>
      </c>
      <c r="F135" s="65"/>
      <c r="G135" s="82"/>
      <c r="H135" s="119">
        <f t="shared" si="6"/>
        <v>0</v>
      </c>
      <c r="I135" s="67">
        <f t="shared" si="7"/>
        <v>0</v>
      </c>
      <c r="M135" s="118"/>
    </row>
    <row r="136" spans="1:13">
      <c r="A136" s="65">
        <f t="shared" si="8"/>
        <v>130</v>
      </c>
      <c r="B136" s="71"/>
      <c r="C136" s="72"/>
      <c r="D136" s="65"/>
      <c r="E136" s="121">
        <f t="shared" ref="E136:E199" si="9">ROUND(D136/$E$4,3)</f>
        <v>0</v>
      </c>
      <c r="F136" s="65"/>
      <c r="G136" s="82"/>
      <c r="H136" s="119">
        <f t="shared" ref="H136:H199" si="10">ROUND(G136*0.2359,2)</f>
        <v>0</v>
      </c>
      <c r="I136" s="67">
        <f t="shared" ref="I136:I199" si="11">G136+H136</f>
        <v>0</v>
      </c>
      <c r="M136" s="118"/>
    </row>
    <row r="137" spans="1:13">
      <c r="A137" s="65">
        <f t="shared" ref="A137:A200" si="12">A136+1</f>
        <v>131</v>
      </c>
      <c r="B137" s="71"/>
      <c r="C137" s="72"/>
      <c r="D137" s="65"/>
      <c r="E137" s="121">
        <f t="shared" si="9"/>
        <v>0</v>
      </c>
      <c r="F137" s="65"/>
      <c r="G137" s="82"/>
      <c r="H137" s="119">
        <f t="shared" si="10"/>
        <v>0</v>
      </c>
      <c r="I137" s="67">
        <f t="shared" si="11"/>
        <v>0</v>
      </c>
      <c r="M137" s="118"/>
    </row>
    <row r="138" spans="1:13">
      <c r="A138" s="65">
        <f t="shared" si="12"/>
        <v>132</v>
      </c>
      <c r="B138" s="71"/>
      <c r="C138" s="72"/>
      <c r="D138" s="65"/>
      <c r="E138" s="121">
        <f t="shared" si="9"/>
        <v>0</v>
      </c>
      <c r="F138" s="65"/>
      <c r="G138" s="82"/>
      <c r="H138" s="119">
        <f t="shared" si="10"/>
        <v>0</v>
      </c>
      <c r="I138" s="67">
        <f t="shared" si="11"/>
        <v>0</v>
      </c>
      <c r="M138" s="118"/>
    </row>
    <row r="139" spans="1:13">
      <c r="A139" s="65">
        <f t="shared" si="12"/>
        <v>133</v>
      </c>
      <c r="B139" s="71"/>
      <c r="C139" s="72"/>
      <c r="D139" s="65"/>
      <c r="E139" s="121">
        <f t="shared" si="9"/>
        <v>0</v>
      </c>
      <c r="F139" s="65"/>
      <c r="G139" s="82"/>
      <c r="H139" s="119">
        <f t="shared" si="10"/>
        <v>0</v>
      </c>
      <c r="I139" s="67">
        <f t="shared" si="11"/>
        <v>0</v>
      </c>
      <c r="M139" s="118"/>
    </row>
    <row r="140" spans="1:13" ht="15.75" customHeight="1">
      <c r="A140" s="65">
        <f t="shared" si="12"/>
        <v>134</v>
      </c>
      <c r="B140" s="71"/>
      <c r="C140" s="72"/>
      <c r="D140" s="65"/>
      <c r="E140" s="121">
        <f t="shared" si="9"/>
        <v>0</v>
      </c>
      <c r="F140" s="65"/>
      <c r="G140" s="82"/>
      <c r="H140" s="119">
        <f t="shared" si="10"/>
        <v>0</v>
      </c>
      <c r="I140" s="67">
        <f t="shared" si="11"/>
        <v>0</v>
      </c>
      <c r="M140" s="118"/>
    </row>
    <row r="141" spans="1:13">
      <c r="A141" s="65">
        <f t="shared" si="12"/>
        <v>135</v>
      </c>
      <c r="B141" s="71"/>
      <c r="C141" s="72"/>
      <c r="D141" s="65"/>
      <c r="E141" s="121">
        <f t="shared" si="9"/>
        <v>0</v>
      </c>
      <c r="F141" s="65"/>
      <c r="G141" s="82"/>
      <c r="H141" s="119">
        <f t="shared" si="10"/>
        <v>0</v>
      </c>
      <c r="I141" s="67">
        <f t="shared" si="11"/>
        <v>0</v>
      </c>
      <c r="M141" s="118"/>
    </row>
    <row r="142" spans="1:13">
      <c r="A142" s="65">
        <f t="shared" si="12"/>
        <v>136</v>
      </c>
      <c r="B142" s="71"/>
      <c r="C142" s="72"/>
      <c r="D142" s="65"/>
      <c r="E142" s="121">
        <f t="shared" si="9"/>
        <v>0</v>
      </c>
      <c r="F142" s="65"/>
      <c r="G142" s="82"/>
      <c r="H142" s="119">
        <f t="shared" si="10"/>
        <v>0</v>
      </c>
      <c r="I142" s="67">
        <f t="shared" si="11"/>
        <v>0</v>
      </c>
      <c r="M142" s="118"/>
    </row>
    <row r="143" spans="1:13">
      <c r="A143" s="65">
        <f t="shared" si="12"/>
        <v>137</v>
      </c>
      <c r="B143" s="71"/>
      <c r="C143" s="72"/>
      <c r="D143" s="65"/>
      <c r="E143" s="121">
        <f t="shared" si="9"/>
        <v>0</v>
      </c>
      <c r="F143" s="65"/>
      <c r="G143" s="82"/>
      <c r="H143" s="119">
        <f t="shared" si="10"/>
        <v>0</v>
      </c>
      <c r="I143" s="67">
        <f t="shared" si="11"/>
        <v>0</v>
      </c>
      <c r="M143" s="118"/>
    </row>
    <row r="144" spans="1:13">
      <c r="A144" s="65">
        <f t="shared" si="12"/>
        <v>138</v>
      </c>
      <c r="B144" s="71"/>
      <c r="C144" s="72"/>
      <c r="D144" s="65"/>
      <c r="E144" s="121">
        <f t="shared" si="9"/>
        <v>0</v>
      </c>
      <c r="F144" s="65"/>
      <c r="G144" s="82"/>
      <c r="H144" s="119">
        <f t="shared" si="10"/>
        <v>0</v>
      </c>
      <c r="I144" s="67">
        <f t="shared" si="11"/>
        <v>0</v>
      </c>
      <c r="M144" s="118"/>
    </row>
    <row r="145" spans="1:13">
      <c r="A145" s="65">
        <f t="shared" si="12"/>
        <v>139</v>
      </c>
      <c r="B145" s="71"/>
      <c r="C145" s="72"/>
      <c r="D145" s="65"/>
      <c r="E145" s="121">
        <f t="shared" si="9"/>
        <v>0</v>
      </c>
      <c r="F145" s="65"/>
      <c r="G145" s="82"/>
      <c r="H145" s="119">
        <f t="shared" si="10"/>
        <v>0</v>
      </c>
      <c r="I145" s="67">
        <f t="shared" si="11"/>
        <v>0</v>
      </c>
      <c r="M145" s="118"/>
    </row>
    <row r="146" spans="1:13">
      <c r="A146" s="65">
        <f t="shared" si="12"/>
        <v>140</v>
      </c>
      <c r="B146" s="71"/>
      <c r="C146" s="72"/>
      <c r="D146" s="65"/>
      <c r="E146" s="121">
        <f t="shared" si="9"/>
        <v>0</v>
      </c>
      <c r="F146" s="65"/>
      <c r="G146" s="82"/>
      <c r="H146" s="119">
        <f t="shared" si="10"/>
        <v>0</v>
      </c>
      <c r="I146" s="67">
        <f t="shared" si="11"/>
        <v>0</v>
      </c>
      <c r="M146" s="118"/>
    </row>
    <row r="147" spans="1:13">
      <c r="A147" s="65">
        <f t="shared" si="12"/>
        <v>141</v>
      </c>
      <c r="B147" s="71"/>
      <c r="C147" s="72"/>
      <c r="D147" s="65"/>
      <c r="E147" s="121">
        <f t="shared" si="9"/>
        <v>0</v>
      </c>
      <c r="F147" s="65"/>
      <c r="G147" s="82"/>
      <c r="H147" s="119">
        <f t="shared" si="10"/>
        <v>0</v>
      </c>
      <c r="I147" s="67">
        <f t="shared" si="11"/>
        <v>0</v>
      </c>
      <c r="M147" s="118"/>
    </row>
    <row r="148" spans="1:13">
      <c r="A148" s="65">
        <f t="shared" si="12"/>
        <v>142</v>
      </c>
      <c r="B148" s="71"/>
      <c r="C148" s="72"/>
      <c r="D148" s="65"/>
      <c r="E148" s="121">
        <f t="shared" si="9"/>
        <v>0</v>
      </c>
      <c r="F148" s="65"/>
      <c r="G148" s="82"/>
      <c r="H148" s="119">
        <f t="shared" si="10"/>
        <v>0</v>
      </c>
      <c r="I148" s="67">
        <f t="shared" si="11"/>
        <v>0</v>
      </c>
      <c r="M148" s="118"/>
    </row>
    <row r="149" spans="1:13">
      <c r="A149" s="65">
        <f t="shared" si="12"/>
        <v>143</v>
      </c>
      <c r="B149" s="71"/>
      <c r="C149" s="72"/>
      <c r="D149" s="65"/>
      <c r="E149" s="121">
        <f t="shared" si="9"/>
        <v>0</v>
      </c>
      <c r="F149" s="65"/>
      <c r="G149" s="82"/>
      <c r="H149" s="119">
        <f t="shared" si="10"/>
        <v>0</v>
      </c>
      <c r="I149" s="67">
        <f t="shared" si="11"/>
        <v>0</v>
      </c>
      <c r="M149" s="118"/>
    </row>
    <row r="150" spans="1:13">
      <c r="A150" s="65">
        <f t="shared" si="12"/>
        <v>144</v>
      </c>
      <c r="B150" s="71"/>
      <c r="C150" s="72"/>
      <c r="D150" s="65"/>
      <c r="E150" s="121">
        <f t="shared" si="9"/>
        <v>0</v>
      </c>
      <c r="F150" s="65"/>
      <c r="G150" s="82"/>
      <c r="H150" s="119">
        <f t="shared" si="10"/>
        <v>0</v>
      </c>
      <c r="I150" s="67">
        <f t="shared" si="11"/>
        <v>0</v>
      </c>
      <c r="M150" s="118"/>
    </row>
    <row r="151" spans="1:13">
      <c r="A151" s="65">
        <f t="shared" si="12"/>
        <v>145</v>
      </c>
      <c r="B151" s="71"/>
      <c r="C151" s="72"/>
      <c r="D151" s="65"/>
      <c r="E151" s="121">
        <f t="shared" si="9"/>
        <v>0</v>
      </c>
      <c r="F151" s="65"/>
      <c r="G151" s="82"/>
      <c r="H151" s="119">
        <f t="shared" si="10"/>
        <v>0</v>
      </c>
      <c r="I151" s="67">
        <f t="shared" si="11"/>
        <v>0</v>
      </c>
      <c r="M151" s="118"/>
    </row>
    <row r="152" spans="1:13">
      <c r="A152" s="65">
        <f t="shared" si="12"/>
        <v>146</v>
      </c>
      <c r="B152" s="71"/>
      <c r="C152" s="72"/>
      <c r="D152" s="65"/>
      <c r="E152" s="121">
        <f t="shared" si="9"/>
        <v>0</v>
      </c>
      <c r="F152" s="65"/>
      <c r="G152" s="82"/>
      <c r="H152" s="119">
        <f t="shared" si="10"/>
        <v>0</v>
      </c>
      <c r="I152" s="67">
        <f t="shared" si="11"/>
        <v>0</v>
      </c>
      <c r="M152" s="118"/>
    </row>
    <row r="153" spans="1:13">
      <c r="A153" s="65">
        <f t="shared" si="12"/>
        <v>147</v>
      </c>
      <c r="B153" s="71"/>
      <c r="C153" s="72"/>
      <c r="D153" s="65"/>
      <c r="E153" s="121">
        <f t="shared" si="9"/>
        <v>0</v>
      </c>
      <c r="F153" s="65"/>
      <c r="G153" s="82"/>
      <c r="H153" s="119">
        <f t="shared" si="10"/>
        <v>0</v>
      </c>
      <c r="I153" s="67">
        <f t="shared" si="11"/>
        <v>0</v>
      </c>
      <c r="M153" s="118"/>
    </row>
    <row r="154" spans="1:13">
      <c r="A154" s="65">
        <f t="shared" si="12"/>
        <v>148</v>
      </c>
      <c r="B154" s="71"/>
      <c r="C154" s="72"/>
      <c r="D154" s="65"/>
      <c r="E154" s="121">
        <f t="shared" si="9"/>
        <v>0</v>
      </c>
      <c r="F154" s="65"/>
      <c r="G154" s="82"/>
      <c r="H154" s="119">
        <f t="shared" si="10"/>
        <v>0</v>
      </c>
      <c r="I154" s="67">
        <f t="shared" si="11"/>
        <v>0</v>
      </c>
      <c r="M154" s="118"/>
    </row>
    <row r="155" spans="1:13" ht="15.75" customHeight="1">
      <c r="A155" s="65">
        <f t="shared" si="12"/>
        <v>149</v>
      </c>
      <c r="B155" s="71"/>
      <c r="C155" s="72"/>
      <c r="D155" s="65"/>
      <c r="E155" s="121">
        <f t="shared" si="9"/>
        <v>0</v>
      </c>
      <c r="F155" s="65"/>
      <c r="G155" s="82"/>
      <c r="H155" s="119">
        <f t="shared" si="10"/>
        <v>0</v>
      </c>
      <c r="I155" s="67">
        <f t="shared" si="11"/>
        <v>0</v>
      </c>
      <c r="M155" s="118"/>
    </row>
    <row r="156" spans="1:13">
      <c r="A156" s="65">
        <f t="shared" si="12"/>
        <v>150</v>
      </c>
      <c r="B156" s="71"/>
      <c r="C156" s="72"/>
      <c r="D156" s="65"/>
      <c r="E156" s="121">
        <f t="shared" si="9"/>
        <v>0</v>
      </c>
      <c r="F156" s="65"/>
      <c r="G156" s="82"/>
      <c r="H156" s="119">
        <f t="shared" si="10"/>
        <v>0</v>
      </c>
      <c r="I156" s="67">
        <f t="shared" si="11"/>
        <v>0</v>
      </c>
      <c r="M156" s="118"/>
    </row>
    <row r="157" spans="1:13">
      <c r="A157" s="65">
        <f t="shared" si="12"/>
        <v>151</v>
      </c>
      <c r="B157" s="71"/>
      <c r="C157" s="72"/>
      <c r="D157" s="65"/>
      <c r="E157" s="121">
        <f t="shared" si="9"/>
        <v>0</v>
      </c>
      <c r="F157" s="65"/>
      <c r="G157" s="82"/>
      <c r="H157" s="119">
        <f t="shared" si="10"/>
        <v>0</v>
      </c>
      <c r="I157" s="67">
        <f t="shared" si="11"/>
        <v>0</v>
      </c>
      <c r="M157" s="118"/>
    </row>
    <row r="158" spans="1:13">
      <c r="A158" s="65">
        <f t="shared" si="12"/>
        <v>152</v>
      </c>
      <c r="B158" s="71"/>
      <c r="C158" s="72"/>
      <c r="D158" s="65"/>
      <c r="E158" s="121">
        <f t="shared" si="9"/>
        <v>0</v>
      </c>
      <c r="F158" s="65"/>
      <c r="G158" s="82"/>
      <c r="H158" s="119">
        <f t="shared" si="10"/>
        <v>0</v>
      </c>
      <c r="I158" s="67">
        <f t="shared" si="11"/>
        <v>0</v>
      </c>
      <c r="M158" s="118"/>
    </row>
    <row r="159" spans="1:13">
      <c r="A159" s="65">
        <f t="shared" si="12"/>
        <v>153</v>
      </c>
      <c r="B159" s="71"/>
      <c r="C159" s="72"/>
      <c r="D159" s="65"/>
      <c r="E159" s="121">
        <f t="shared" si="9"/>
        <v>0</v>
      </c>
      <c r="F159" s="65"/>
      <c r="G159" s="82"/>
      <c r="H159" s="119">
        <f t="shared" si="10"/>
        <v>0</v>
      </c>
      <c r="I159" s="67">
        <f t="shared" si="11"/>
        <v>0</v>
      </c>
      <c r="M159" s="118"/>
    </row>
    <row r="160" spans="1:13">
      <c r="A160" s="65">
        <f t="shared" si="12"/>
        <v>154</v>
      </c>
      <c r="B160" s="71"/>
      <c r="C160" s="72"/>
      <c r="D160" s="65"/>
      <c r="E160" s="121">
        <f t="shared" si="9"/>
        <v>0</v>
      </c>
      <c r="F160" s="65"/>
      <c r="G160" s="82"/>
      <c r="H160" s="119">
        <f t="shared" si="10"/>
        <v>0</v>
      </c>
      <c r="I160" s="67">
        <f t="shared" si="11"/>
        <v>0</v>
      </c>
      <c r="M160" s="118"/>
    </row>
    <row r="161" spans="1:13">
      <c r="A161" s="65">
        <f t="shared" si="12"/>
        <v>155</v>
      </c>
      <c r="B161" s="71"/>
      <c r="C161" s="72"/>
      <c r="D161" s="65"/>
      <c r="E161" s="121">
        <f t="shared" si="9"/>
        <v>0</v>
      </c>
      <c r="F161" s="65"/>
      <c r="G161" s="82"/>
      <c r="H161" s="119">
        <f t="shared" si="10"/>
        <v>0</v>
      </c>
      <c r="I161" s="67">
        <f t="shared" si="11"/>
        <v>0</v>
      </c>
      <c r="M161" s="118"/>
    </row>
    <row r="162" spans="1:13">
      <c r="A162" s="65">
        <f t="shared" si="12"/>
        <v>156</v>
      </c>
      <c r="B162" s="71"/>
      <c r="C162" s="72"/>
      <c r="D162" s="65"/>
      <c r="E162" s="121">
        <f t="shared" si="9"/>
        <v>0</v>
      </c>
      <c r="F162" s="65"/>
      <c r="G162" s="82"/>
      <c r="H162" s="119">
        <f t="shared" si="10"/>
        <v>0</v>
      </c>
      <c r="I162" s="67">
        <f t="shared" si="11"/>
        <v>0</v>
      </c>
      <c r="M162" s="118"/>
    </row>
    <row r="163" spans="1:13">
      <c r="A163" s="65">
        <f t="shared" si="12"/>
        <v>157</v>
      </c>
      <c r="B163" s="71"/>
      <c r="C163" s="72"/>
      <c r="D163" s="65"/>
      <c r="E163" s="121">
        <f t="shared" si="9"/>
        <v>0</v>
      </c>
      <c r="F163" s="65"/>
      <c r="G163" s="82"/>
      <c r="H163" s="119">
        <f t="shared" si="10"/>
        <v>0</v>
      </c>
      <c r="I163" s="67">
        <f t="shared" si="11"/>
        <v>0</v>
      </c>
      <c r="M163" s="118"/>
    </row>
    <row r="164" spans="1:13">
      <c r="A164" s="65">
        <f t="shared" si="12"/>
        <v>158</v>
      </c>
      <c r="B164" s="71"/>
      <c r="C164" s="72"/>
      <c r="D164" s="65"/>
      <c r="E164" s="121">
        <f t="shared" si="9"/>
        <v>0</v>
      </c>
      <c r="F164" s="65"/>
      <c r="G164" s="82"/>
      <c r="H164" s="119">
        <f t="shared" si="10"/>
        <v>0</v>
      </c>
      <c r="I164" s="67">
        <f t="shared" si="11"/>
        <v>0</v>
      </c>
      <c r="M164" s="118"/>
    </row>
    <row r="165" spans="1:13">
      <c r="A165" s="65">
        <f t="shared" si="12"/>
        <v>159</v>
      </c>
      <c r="B165" s="71"/>
      <c r="C165" s="72"/>
      <c r="D165" s="65"/>
      <c r="E165" s="121">
        <f t="shared" si="9"/>
        <v>0</v>
      </c>
      <c r="F165" s="65"/>
      <c r="G165" s="82"/>
      <c r="H165" s="119">
        <f t="shared" si="10"/>
        <v>0</v>
      </c>
      <c r="I165" s="67">
        <f t="shared" si="11"/>
        <v>0</v>
      </c>
      <c r="M165" s="118"/>
    </row>
    <row r="166" spans="1:13">
      <c r="A166" s="65">
        <f t="shared" si="12"/>
        <v>160</v>
      </c>
      <c r="B166" s="71"/>
      <c r="C166" s="72"/>
      <c r="D166" s="65"/>
      <c r="E166" s="121">
        <f t="shared" si="9"/>
        <v>0</v>
      </c>
      <c r="F166" s="65"/>
      <c r="G166" s="82"/>
      <c r="H166" s="119">
        <f t="shared" si="10"/>
        <v>0</v>
      </c>
      <c r="I166" s="67">
        <f t="shared" si="11"/>
        <v>0</v>
      </c>
      <c r="M166" s="118"/>
    </row>
    <row r="167" spans="1:13">
      <c r="A167" s="65">
        <f t="shared" si="12"/>
        <v>161</v>
      </c>
      <c r="B167" s="71"/>
      <c r="C167" s="72"/>
      <c r="D167" s="65"/>
      <c r="E167" s="121">
        <f t="shared" si="9"/>
        <v>0</v>
      </c>
      <c r="F167" s="65"/>
      <c r="G167" s="82"/>
      <c r="H167" s="119">
        <f t="shared" si="10"/>
        <v>0</v>
      </c>
      <c r="I167" s="67">
        <f t="shared" si="11"/>
        <v>0</v>
      </c>
      <c r="M167" s="118"/>
    </row>
    <row r="168" spans="1:13">
      <c r="A168" s="65">
        <f t="shared" si="12"/>
        <v>162</v>
      </c>
      <c r="B168" s="71"/>
      <c r="C168" s="72"/>
      <c r="D168" s="65"/>
      <c r="E168" s="121">
        <f t="shared" si="9"/>
        <v>0</v>
      </c>
      <c r="F168" s="65"/>
      <c r="G168" s="82"/>
      <c r="H168" s="119">
        <f t="shared" si="10"/>
        <v>0</v>
      </c>
      <c r="I168" s="67">
        <f t="shared" si="11"/>
        <v>0</v>
      </c>
      <c r="M168" s="118"/>
    </row>
    <row r="169" spans="1:13">
      <c r="A169" s="65">
        <f t="shared" si="12"/>
        <v>163</v>
      </c>
      <c r="B169" s="71"/>
      <c r="C169" s="72"/>
      <c r="D169" s="65"/>
      <c r="E169" s="121">
        <f t="shared" si="9"/>
        <v>0</v>
      </c>
      <c r="F169" s="65"/>
      <c r="G169" s="82"/>
      <c r="H169" s="119">
        <f t="shared" si="10"/>
        <v>0</v>
      </c>
      <c r="I169" s="67">
        <f t="shared" si="11"/>
        <v>0</v>
      </c>
      <c r="M169" s="118"/>
    </row>
    <row r="170" spans="1:13">
      <c r="A170" s="65">
        <f t="shared" si="12"/>
        <v>164</v>
      </c>
      <c r="B170" s="71"/>
      <c r="C170" s="72"/>
      <c r="D170" s="65"/>
      <c r="E170" s="121">
        <f t="shared" si="9"/>
        <v>0</v>
      </c>
      <c r="F170" s="65"/>
      <c r="G170" s="82"/>
      <c r="H170" s="119">
        <f t="shared" si="10"/>
        <v>0</v>
      </c>
      <c r="I170" s="67">
        <f t="shared" si="11"/>
        <v>0</v>
      </c>
      <c r="M170" s="118"/>
    </row>
    <row r="171" spans="1:13">
      <c r="A171" s="65">
        <f t="shared" si="12"/>
        <v>165</v>
      </c>
      <c r="B171" s="71"/>
      <c r="C171" s="72"/>
      <c r="D171" s="65"/>
      <c r="E171" s="121">
        <f t="shared" si="9"/>
        <v>0</v>
      </c>
      <c r="F171" s="65"/>
      <c r="G171" s="82"/>
      <c r="H171" s="119">
        <f t="shared" si="10"/>
        <v>0</v>
      </c>
      <c r="I171" s="67">
        <f t="shared" si="11"/>
        <v>0</v>
      </c>
      <c r="M171" s="118"/>
    </row>
    <row r="172" spans="1:13">
      <c r="A172" s="65">
        <f t="shared" si="12"/>
        <v>166</v>
      </c>
      <c r="B172" s="71"/>
      <c r="C172" s="72"/>
      <c r="D172" s="65"/>
      <c r="E172" s="121">
        <f t="shared" si="9"/>
        <v>0</v>
      </c>
      <c r="F172" s="65"/>
      <c r="G172" s="82"/>
      <c r="H172" s="119">
        <f t="shared" si="10"/>
        <v>0</v>
      </c>
      <c r="I172" s="67">
        <f t="shared" si="11"/>
        <v>0</v>
      </c>
      <c r="M172" s="118"/>
    </row>
    <row r="173" spans="1:13">
      <c r="A173" s="65">
        <f t="shared" si="12"/>
        <v>167</v>
      </c>
      <c r="B173" s="71"/>
      <c r="C173" s="72"/>
      <c r="D173" s="65"/>
      <c r="E173" s="121">
        <f t="shared" si="9"/>
        <v>0</v>
      </c>
      <c r="F173" s="65"/>
      <c r="G173" s="82"/>
      <c r="H173" s="119">
        <f t="shared" si="10"/>
        <v>0</v>
      </c>
      <c r="I173" s="67">
        <f t="shared" si="11"/>
        <v>0</v>
      </c>
      <c r="M173" s="118"/>
    </row>
    <row r="174" spans="1:13">
      <c r="A174" s="65">
        <f t="shared" si="12"/>
        <v>168</v>
      </c>
      <c r="B174" s="71"/>
      <c r="C174" s="72"/>
      <c r="D174" s="65"/>
      <c r="E174" s="121">
        <f t="shared" si="9"/>
        <v>0</v>
      </c>
      <c r="F174" s="65"/>
      <c r="G174" s="82"/>
      <c r="H174" s="119">
        <f t="shared" si="10"/>
        <v>0</v>
      </c>
      <c r="I174" s="67">
        <f t="shared" si="11"/>
        <v>0</v>
      </c>
      <c r="M174" s="118"/>
    </row>
    <row r="175" spans="1:13">
      <c r="A175" s="65">
        <f t="shared" si="12"/>
        <v>169</v>
      </c>
      <c r="B175" s="71"/>
      <c r="C175" s="72"/>
      <c r="D175" s="65"/>
      <c r="E175" s="121">
        <f t="shared" si="9"/>
        <v>0</v>
      </c>
      <c r="F175" s="65"/>
      <c r="G175" s="82"/>
      <c r="H175" s="119">
        <f t="shared" si="10"/>
        <v>0</v>
      </c>
      <c r="I175" s="67">
        <f t="shared" si="11"/>
        <v>0</v>
      </c>
      <c r="M175" s="118"/>
    </row>
    <row r="176" spans="1:13">
      <c r="A176" s="65">
        <f t="shared" si="12"/>
        <v>170</v>
      </c>
      <c r="B176" s="71"/>
      <c r="C176" s="72"/>
      <c r="D176" s="65"/>
      <c r="E176" s="121">
        <f t="shared" si="9"/>
        <v>0</v>
      </c>
      <c r="F176" s="65"/>
      <c r="G176" s="82"/>
      <c r="H176" s="119">
        <f t="shared" si="10"/>
        <v>0</v>
      </c>
      <c r="I176" s="67">
        <f t="shared" si="11"/>
        <v>0</v>
      </c>
      <c r="M176" s="118"/>
    </row>
    <row r="177" spans="1:13">
      <c r="A177" s="65">
        <f t="shared" si="12"/>
        <v>171</v>
      </c>
      <c r="B177" s="71"/>
      <c r="C177" s="72"/>
      <c r="D177" s="65"/>
      <c r="E177" s="121">
        <f t="shared" si="9"/>
        <v>0</v>
      </c>
      <c r="F177" s="65"/>
      <c r="G177" s="82"/>
      <c r="H177" s="119">
        <f t="shared" si="10"/>
        <v>0</v>
      </c>
      <c r="I177" s="67">
        <f t="shared" si="11"/>
        <v>0</v>
      </c>
      <c r="M177" s="118"/>
    </row>
    <row r="178" spans="1:13">
      <c r="A178" s="65">
        <f t="shared" si="12"/>
        <v>172</v>
      </c>
      <c r="B178" s="71"/>
      <c r="C178" s="72"/>
      <c r="D178" s="65"/>
      <c r="E178" s="121">
        <f t="shared" si="9"/>
        <v>0</v>
      </c>
      <c r="F178" s="65"/>
      <c r="G178" s="82"/>
      <c r="H178" s="119">
        <f t="shared" si="10"/>
        <v>0</v>
      </c>
      <c r="I178" s="67">
        <f t="shared" si="11"/>
        <v>0</v>
      </c>
      <c r="M178" s="118"/>
    </row>
    <row r="179" spans="1:13">
      <c r="A179" s="65">
        <f t="shared" si="12"/>
        <v>173</v>
      </c>
      <c r="B179" s="71"/>
      <c r="C179" s="72"/>
      <c r="D179" s="65"/>
      <c r="E179" s="121">
        <f t="shared" si="9"/>
        <v>0</v>
      </c>
      <c r="F179" s="65"/>
      <c r="G179" s="82"/>
      <c r="H179" s="119">
        <f t="shared" si="10"/>
        <v>0</v>
      </c>
      <c r="I179" s="67">
        <f t="shared" si="11"/>
        <v>0</v>
      </c>
      <c r="M179" s="118"/>
    </row>
    <row r="180" spans="1:13">
      <c r="A180" s="65">
        <f t="shared" si="12"/>
        <v>174</v>
      </c>
      <c r="B180" s="71"/>
      <c r="C180" s="72"/>
      <c r="D180" s="65"/>
      <c r="E180" s="121">
        <f t="shared" si="9"/>
        <v>0</v>
      </c>
      <c r="F180" s="65"/>
      <c r="G180" s="82"/>
      <c r="H180" s="119">
        <f t="shared" si="10"/>
        <v>0</v>
      </c>
      <c r="I180" s="67">
        <f t="shared" si="11"/>
        <v>0</v>
      </c>
      <c r="M180" s="118"/>
    </row>
    <row r="181" spans="1:13">
      <c r="A181" s="65">
        <f t="shared" si="12"/>
        <v>175</v>
      </c>
      <c r="B181" s="71"/>
      <c r="C181" s="72"/>
      <c r="D181" s="65"/>
      <c r="E181" s="121">
        <f t="shared" si="9"/>
        <v>0</v>
      </c>
      <c r="F181" s="65"/>
      <c r="G181" s="82"/>
      <c r="H181" s="119">
        <f t="shared" si="10"/>
        <v>0</v>
      </c>
      <c r="I181" s="67">
        <f t="shared" si="11"/>
        <v>0</v>
      </c>
      <c r="M181" s="118"/>
    </row>
    <row r="182" spans="1:13">
      <c r="A182" s="65">
        <f t="shared" si="12"/>
        <v>176</v>
      </c>
      <c r="B182" s="71"/>
      <c r="C182" s="72"/>
      <c r="D182" s="65"/>
      <c r="E182" s="121">
        <f t="shared" si="9"/>
        <v>0</v>
      </c>
      <c r="F182" s="65"/>
      <c r="G182" s="82"/>
      <c r="H182" s="119">
        <f t="shared" si="10"/>
        <v>0</v>
      </c>
      <c r="I182" s="67">
        <f t="shared" si="11"/>
        <v>0</v>
      </c>
      <c r="M182" s="118"/>
    </row>
    <row r="183" spans="1:13">
      <c r="A183" s="65">
        <f t="shared" si="12"/>
        <v>177</v>
      </c>
      <c r="B183" s="71"/>
      <c r="C183" s="72"/>
      <c r="D183" s="65"/>
      <c r="E183" s="121">
        <f t="shared" si="9"/>
        <v>0</v>
      </c>
      <c r="F183" s="65"/>
      <c r="G183" s="82"/>
      <c r="H183" s="119">
        <f t="shared" si="10"/>
        <v>0</v>
      </c>
      <c r="I183" s="67">
        <f t="shared" si="11"/>
        <v>0</v>
      </c>
      <c r="M183" s="118"/>
    </row>
    <row r="184" spans="1:13">
      <c r="A184" s="65">
        <f t="shared" si="12"/>
        <v>178</v>
      </c>
      <c r="B184" s="71"/>
      <c r="C184" s="72"/>
      <c r="D184" s="65"/>
      <c r="E184" s="121">
        <f t="shared" si="9"/>
        <v>0</v>
      </c>
      <c r="F184" s="65"/>
      <c r="G184" s="82"/>
      <c r="H184" s="119">
        <f t="shared" si="10"/>
        <v>0</v>
      </c>
      <c r="I184" s="67">
        <f t="shared" si="11"/>
        <v>0</v>
      </c>
      <c r="M184" s="118"/>
    </row>
    <row r="185" spans="1:13">
      <c r="A185" s="65">
        <f t="shared" si="12"/>
        <v>179</v>
      </c>
      <c r="B185" s="71"/>
      <c r="C185" s="72"/>
      <c r="D185" s="65"/>
      <c r="E185" s="121">
        <f t="shared" si="9"/>
        <v>0</v>
      </c>
      <c r="F185" s="65"/>
      <c r="G185" s="82"/>
      <c r="H185" s="119">
        <f t="shared" si="10"/>
        <v>0</v>
      </c>
      <c r="I185" s="67">
        <f t="shared" si="11"/>
        <v>0</v>
      </c>
      <c r="M185" s="118"/>
    </row>
    <row r="186" spans="1:13">
      <c r="A186" s="65">
        <f t="shared" si="12"/>
        <v>180</v>
      </c>
      <c r="B186" s="71"/>
      <c r="C186" s="72"/>
      <c r="D186" s="65"/>
      <c r="E186" s="121">
        <f t="shared" si="9"/>
        <v>0</v>
      </c>
      <c r="F186" s="65"/>
      <c r="G186" s="82"/>
      <c r="H186" s="119">
        <f t="shared" si="10"/>
        <v>0</v>
      </c>
      <c r="I186" s="67">
        <f t="shared" si="11"/>
        <v>0</v>
      </c>
      <c r="M186" s="118"/>
    </row>
    <row r="187" spans="1:13">
      <c r="A187" s="65">
        <f t="shared" si="12"/>
        <v>181</v>
      </c>
      <c r="B187" s="71"/>
      <c r="C187" s="72"/>
      <c r="D187" s="65"/>
      <c r="E187" s="121">
        <f t="shared" si="9"/>
        <v>0</v>
      </c>
      <c r="F187" s="65"/>
      <c r="G187" s="82"/>
      <c r="H187" s="119">
        <f t="shared" si="10"/>
        <v>0</v>
      </c>
      <c r="I187" s="67">
        <f t="shared" si="11"/>
        <v>0</v>
      </c>
      <c r="M187" s="118"/>
    </row>
    <row r="188" spans="1:13">
      <c r="A188" s="65">
        <f t="shared" si="12"/>
        <v>182</v>
      </c>
      <c r="B188" s="71"/>
      <c r="C188" s="72"/>
      <c r="D188" s="65"/>
      <c r="E188" s="121">
        <f t="shared" si="9"/>
        <v>0</v>
      </c>
      <c r="F188" s="65"/>
      <c r="G188" s="82"/>
      <c r="H188" s="119">
        <f t="shared" si="10"/>
        <v>0</v>
      </c>
      <c r="I188" s="67">
        <f t="shared" si="11"/>
        <v>0</v>
      </c>
      <c r="M188" s="118"/>
    </row>
    <row r="189" spans="1:13">
      <c r="A189" s="65">
        <f t="shared" si="12"/>
        <v>183</v>
      </c>
      <c r="B189" s="71"/>
      <c r="C189" s="72"/>
      <c r="D189" s="65"/>
      <c r="E189" s="121">
        <f t="shared" si="9"/>
        <v>0</v>
      </c>
      <c r="F189" s="65"/>
      <c r="G189" s="82"/>
      <c r="H189" s="119">
        <f t="shared" si="10"/>
        <v>0</v>
      </c>
      <c r="I189" s="67">
        <f t="shared" si="11"/>
        <v>0</v>
      </c>
      <c r="M189" s="118"/>
    </row>
    <row r="190" spans="1:13">
      <c r="A190" s="65">
        <f t="shared" si="12"/>
        <v>184</v>
      </c>
      <c r="B190" s="71"/>
      <c r="C190" s="72"/>
      <c r="D190" s="65"/>
      <c r="E190" s="121">
        <f t="shared" si="9"/>
        <v>0</v>
      </c>
      <c r="F190" s="65"/>
      <c r="G190" s="82"/>
      <c r="H190" s="119">
        <f t="shared" si="10"/>
        <v>0</v>
      </c>
      <c r="I190" s="67">
        <f t="shared" si="11"/>
        <v>0</v>
      </c>
      <c r="M190" s="118"/>
    </row>
    <row r="191" spans="1:13">
      <c r="A191" s="65">
        <f t="shared" si="12"/>
        <v>185</v>
      </c>
      <c r="B191" s="71"/>
      <c r="C191" s="72"/>
      <c r="D191" s="65"/>
      <c r="E191" s="121">
        <f t="shared" si="9"/>
        <v>0</v>
      </c>
      <c r="F191" s="65"/>
      <c r="G191" s="82"/>
      <c r="H191" s="119">
        <f t="shared" si="10"/>
        <v>0</v>
      </c>
      <c r="I191" s="67">
        <f t="shared" si="11"/>
        <v>0</v>
      </c>
      <c r="M191" s="118"/>
    </row>
    <row r="192" spans="1:13">
      <c r="A192" s="65">
        <f t="shared" si="12"/>
        <v>186</v>
      </c>
      <c r="B192" s="71"/>
      <c r="C192" s="72"/>
      <c r="D192" s="65"/>
      <c r="E192" s="121">
        <f t="shared" si="9"/>
        <v>0</v>
      </c>
      <c r="F192" s="65"/>
      <c r="G192" s="82"/>
      <c r="H192" s="119">
        <f t="shared" si="10"/>
        <v>0</v>
      </c>
      <c r="I192" s="67">
        <f t="shared" si="11"/>
        <v>0</v>
      </c>
      <c r="M192" s="118"/>
    </row>
    <row r="193" spans="1:13">
      <c r="A193" s="65">
        <f t="shared" si="12"/>
        <v>187</v>
      </c>
      <c r="B193" s="71"/>
      <c r="C193" s="72"/>
      <c r="D193" s="65"/>
      <c r="E193" s="121">
        <f t="shared" si="9"/>
        <v>0</v>
      </c>
      <c r="F193" s="65"/>
      <c r="G193" s="82"/>
      <c r="H193" s="119">
        <f t="shared" si="10"/>
        <v>0</v>
      </c>
      <c r="I193" s="67">
        <f t="shared" si="11"/>
        <v>0</v>
      </c>
      <c r="M193" s="118"/>
    </row>
    <row r="194" spans="1:13">
      <c r="A194" s="65">
        <f t="shared" si="12"/>
        <v>188</v>
      </c>
      <c r="B194" s="71"/>
      <c r="C194" s="72"/>
      <c r="D194" s="65"/>
      <c r="E194" s="121">
        <f t="shared" si="9"/>
        <v>0</v>
      </c>
      <c r="F194" s="65"/>
      <c r="G194" s="82"/>
      <c r="H194" s="119">
        <f t="shared" si="10"/>
        <v>0</v>
      </c>
      <c r="I194" s="67">
        <f t="shared" si="11"/>
        <v>0</v>
      </c>
      <c r="M194" s="118"/>
    </row>
    <row r="195" spans="1:13">
      <c r="A195" s="65">
        <f t="shared" si="12"/>
        <v>189</v>
      </c>
      <c r="B195" s="71"/>
      <c r="C195" s="72"/>
      <c r="D195" s="65"/>
      <c r="E195" s="121">
        <f t="shared" si="9"/>
        <v>0</v>
      </c>
      <c r="F195" s="65"/>
      <c r="G195" s="82"/>
      <c r="H195" s="119">
        <f t="shared" si="10"/>
        <v>0</v>
      </c>
      <c r="I195" s="67">
        <f t="shared" si="11"/>
        <v>0</v>
      </c>
      <c r="M195" s="118"/>
    </row>
    <row r="196" spans="1:13">
      <c r="A196" s="65">
        <f t="shared" si="12"/>
        <v>190</v>
      </c>
      <c r="B196" s="71"/>
      <c r="C196" s="72"/>
      <c r="D196" s="65"/>
      <c r="E196" s="121">
        <f t="shared" si="9"/>
        <v>0</v>
      </c>
      <c r="F196" s="65"/>
      <c r="G196" s="82"/>
      <c r="H196" s="119">
        <f t="shared" si="10"/>
        <v>0</v>
      </c>
      <c r="I196" s="67">
        <f t="shared" si="11"/>
        <v>0</v>
      </c>
      <c r="M196" s="118"/>
    </row>
    <row r="197" spans="1:13">
      <c r="A197" s="65">
        <f t="shared" si="12"/>
        <v>191</v>
      </c>
      <c r="B197" s="71"/>
      <c r="C197" s="72"/>
      <c r="D197" s="65"/>
      <c r="E197" s="121">
        <f t="shared" si="9"/>
        <v>0</v>
      </c>
      <c r="F197" s="65"/>
      <c r="G197" s="82"/>
      <c r="H197" s="119">
        <f t="shared" si="10"/>
        <v>0</v>
      </c>
      <c r="I197" s="67">
        <f t="shared" si="11"/>
        <v>0</v>
      </c>
      <c r="M197" s="118"/>
    </row>
    <row r="198" spans="1:13">
      <c r="A198" s="65">
        <f t="shared" si="12"/>
        <v>192</v>
      </c>
      <c r="B198" s="71"/>
      <c r="C198" s="72"/>
      <c r="D198" s="65"/>
      <c r="E198" s="121">
        <f t="shared" si="9"/>
        <v>0</v>
      </c>
      <c r="F198" s="65"/>
      <c r="G198" s="82"/>
      <c r="H198" s="119">
        <f t="shared" si="10"/>
        <v>0</v>
      </c>
      <c r="I198" s="67">
        <f t="shared" si="11"/>
        <v>0</v>
      </c>
      <c r="M198" s="118"/>
    </row>
    <row r="199" spans="1:13">
      <c r="A199" s="65">
        <f t="shared" si="12"/>
        <v>193</v>
      </c>
      <c r="B199" s="71"/>
      <c r="C199" s="72"/>
      <c r="D199" s="65"/>
      <c r="E199" s="121">
        <f t="shared" si="9"/>
        <v>0</v>
      </c>
      <c r="F199" s="65"/>
      <c r="G199" s="82"/>
      <c r="H199" s="119">
        <f t="shared" si="10"/>
        <v>0</v>
      </c>
      <c r="I199" s="67">
        <f t="shared" si="11"/>
        <v>0</v>
      </c>
      <c r="M199" s="118"/>
    </row>
    <row r="200" spans="1:13" ht="16.5" customHeight="1">
      <c r="A200" s="65">
        <f t="shared" si="12"/>
        <v>194</v>
      </c>
      <c r="B200" s="71"/>
      <c r="C200" s="72"/>
      <c r="D200" s="65"/>
      <c r="E200" s="121">
        <f t="shared" ref="E200:E263" si="13">ROUND(D200/$E$4,3)</f>
        <v>0</v>
      </c>
      <c r="F200" s="65"/>
      <c r="G200" s="82"/>
      <c r="H200" s="119">
        <f t="shared" ref="H200:H263" si="14">ROUND(G200*0.2359,2)</f>
        <v>0</v>
      </c>
      <c r="I200" s="67">
        <f t="shared" ref="I200:I263" si="15">G200+H200</f>
        <v>0</v>
      </c>
      <c r="M200" s="118"/>
    </row>
    <row r="201" spans="1:13">
      <c r="A201" s="65">
        <f t="shared" ref="A201:A264" si="16">A200+1</f>
        <v>195</v>
      </c>
      <c r="B201" s="71"/>
      <c r="C201" s="72"/>
      <c r="D201" s="65"/>
      <c r="E201" s="121">
        <f t="shared" si="13"/>
        <v>0</v>
      </c>
      <c r="F201" s="65"/>
      <c r="G201" s="82"/>
      <c r="H201" s="119">
        <f t="shared" si="14"/>
        <v>0</v>
      </c>
      <c r="I201" s="67">
        <f t="shared" si="15"/>
        <v>0</v>
      </c>
      <c r="M201" s="118"/>
    </row>
    <row r="202" spans="1:13">
      <c r="A202" s="65">
        <f t="shared" si="16"/>
        <v>196</v>
      </c>
      <c r="B202" s="71"/>
      <c r="C202" s="72"/>
      <c r="D202" s="65"/>
      <c r="E202" s="121">
        <f t="shared" si="13"/>
        <v>0</v>
      </c>
      <c r="F202" s="65"/>
      <c r="G202" s="82"/>
      <c r="H202" s="119">
        <f t="shared" si="14"/>
        <v>0</v>
      </c>
      <c r="I202" s="67">
        <f t="shared" si="15"/>
        <v>0</v>
      </c>
      <c r="M202" s="118"/>
    </row>
    <row r="203" spans="1:13">
      <c r="A203" s="65">
        <f t="shared" si="16"/>
        <v>197</v>
      </c>
      <c r="B203" s="71"/>
      <c r="C203" s="72"/>
      <c r="D203" s="65"/>
      <c r="E203" s="121">
        <f t="shared" si="13"/>
        <v>0</v>
      </c>
      <c r="F203" s="65"/>
      <c r="G203" s="82"/>
      <c r="H203" s="119">
        <f t="shared" si="14"/>
        <v>0</v>
      </c>
      <c r="I203" s="67">
        <f t="shared" si="15"/>
        <v>0</v>
      </c>
      <c r="M203" s="118"/>
    </row>
    <row r="204" spans="1:13">
      <c r="A204" s="65">
        <f t="shared" si="16"/>
        <v>198</v>
      </c>
      <c r="B204" s="71"/>
      <c r="C204" s="72"/>
      <c r="D204" s="65"/>
      <c r="E204" s="121">
        <f t="shared" si="13"/>
        <v>0</v>
      </c>
      <c r="F204" s="65"/>
      <c r="G204" s="82"/>
      <c r="H204" s="119">
        <f t="shared" si="14"/>
        <v>0</v>
      </c>
      <c r="I204" s="67">
        <f t="shared" si="15"/>
        <v>0</v>
      </c>
      <c r="M204" s="118"/>
    </row>
    <row r="205" spans="1:13">
      <c r="A205" s="65">
        <f t="shared" si="16"/>
        <v>199</v>
      </c>
      <c r="B205" s="71"/>
      <c r="C205" s="72"/>
      <c r="D205" s="65"/>
      <c r="E205" s="121">
        <f t="shared" si="13"/>
        <v>0</v>
      </c>
      <c r="F205" s="65"/>
      <c r="G205" s="82"/>
      <c r="H205" s="119">
        <f t="shared" si="14"/>
        <v>0</v>
      </c>
      <c r="I205" s="67">
        <f t="shared" si="15"/>
        <v>0</v>
      </c>
      <c r="M205" s="118"/>
    </row>
    <row r="206" spans="1:13">
      <c r="A206" s="65">
        <f t="shared" si="16"/>
        <v>200</v>
      </c>
      <c r="B206" s="71"/>
      <c r="C206" s="72"/>
      <c r="D206" s="65"/>
      <c r="E206" s="121">
        <f t="shared" si="13"/>
        <v>0</v>
      </c>
      <c r="F206" s="65"/>
      <c r="G206" s="82"/>
      <c r="H206" s="119">
        <f t="shared" si="14"/>
        <v>0</v>
      </c>
      <c r="I206" s="67">
        <f t="shared" si="15"/>
        <v>0</v>
      </c>
      <c r="M206" s="118"/>
    </row>
    <row r="207" spans="1:13">
      <c r="A207" s="65">
        <f t="shared" si="16"/>
        <v>201</v>
      </c>
      <c r="B207" s="71"/>
      <c r="C207" s="72"/>
      <c r="D207" s="65"/>
      <c r="E207" s="121">
        <f t="shared" si="13"/>
        <v>0</v>
      </c>
      <c r="F207" s="65"/>
      <c r="G207" s="82"/>
      <c r="H207" s="119">
        <f t="shared" si="14"/>
        <v>0</v>
      </c>
      <c r="I207" s="67">
        <f t="shared" si="15"/>
        <v>0</v>
      </c>
      <c r="M207" s="118"/>
    </row>
    <row r="208" spans="1:13">
      <c r="A208" s="65">
        <f t="shared" si="16"/>
        <v>202</v>
      </c>
      <c r="B208" s="71"/>
      <c r="C208" s="72"/>
      <c r="D208" s="65"/>
      <c r="E208" s="121">
        <f t="shared" si="13"/>
        <v>0</v>
      </c>
      <c r="F208" s="65"/>
      <c r="G208" s="82"/>
      <c r="H208" s="119">
        <f t="shared" si="14"/>
        <v>0</v>
      </c>
      <c r="I208" s="67">
        <f t="shared" si="15"/>
        <v>0</v>
      </c>
      <c r="M208" s="118"/>
    </row>
    <row r="209" spans="1:13">
      <c r="A209" s="65">
        <f t="shared" si="16"/>
        <v>203</v>
      </c>
      <c r="B209" s="71"/>
      <c r="C209" s="72"/>
      <c r="D209" s="65"/>
      <c r="E209" s="121">
        <f t="shared" si="13"/>
        <v>0</v>
      </c>
      <c r="F209" s="65"/>
      <c r="G209" s="82"/>
      <c r="H209" s="119">
        <f t="shared" si="14"/>
        <v>0</v>
      </c>
      <c r="I209" s="67">
        <f t="shared" si="15"/>
        <v>0</v>
      </c>
      <c r="M209" s="118"/>
    </row>
    <row r="210" spans="1:13">
      <c r="A210" s="65">
        <f t="shared" si="16"/>
        <v>204</v>
      </c>
      <c r="B210" s="71"/>
      <c r="C210" s="72"/>
      <c r="D210" s="65"/>
      <c r="E210" s="121">
        <f t="shared" si="13"/>
        <v>0</v>
      </c>
      <c r="F210" s="65"/>
      <c r="G210" s="82"/>
      <c r="H210" s="119">
        <f t="shared" si="14"/>
        <v>0</v>
      </c>
      <c r="I210" s="67">
        <f t="shared" si="15"/>
        <v>0</v>
      </c>
      <c r="M210" s="118"/>
    </row>
    <row r="211" spans="1:13">
      <c r="A211" s="65">
        <f t="shared" si="16"/>
        <v>205</v>
      </c>
      <c r="B211" s="71"/>
      <c r="C211" s="72"/>
      <c r="D211" s="65"/>
      <c r="E211" s="121">
        <f t="shared" si="13"/>
        <v>0</v>
      </c>
      <c r="F211" s="65"/>
      <c r="G211" s="82"/>
      <c r="H211" s="119">
        <f t="shared" si="14"/>
        <v>0</v>
      </c>
      <c r="I211" s="67">
        <f t="shared" si="15"/>
        <v>0</v>
      </c>
      <c r="M211" s="118"/>
    </row>
    <row r="212" spans="1:13">
      <c r="A212" s="65">
        <f t="shared" si="16"/>
        <v>206</v>
      </c>
      <c r="B212" s="71"/>
      <c r="C212" s="72"/>
      <c r="D212" s="65"/>
      <c r="E212" s="121">
        <f t="shared" si="13"/>
        <v>0</v>
      </c>
      <c r="F212" s="65"/>
      <c r="G212" s="82"/>
      <c r="H212" s="119">
        <f t="shared" si="14"/>
        <v>0</v>
      </c>
      <c r="I212" s="67">
        <f t="shared" si="15"/>
        <v>0</v>
      </c>
      <c r="M212" s="118"/>
    </row>
    <row r="213" spans="1:13">
      <c r="A213" s="65">
        <f t="shared" si="16"/>
        <v>207</v>
      </c>
      <c r="B213" s="71"/>
      <c r="C213" s="72"/>
      <c r="D213" s="65"/>
      <c r="E213" s="121">
        <f t="shared" si="13"/>
        <v>0</v>
      </c>
      <c r="F213" s="65"/>
      <c r="G213" s="82"/>
      <c r="H213" s="119">
        <f t="shared" si="14"/>
        <v>0</v>
      </c>
      <c r="I213" s="67">
        <f t="shared" si="15"/>
        <v>0</v>
      </c>
      <c r="M213" s="118"/>
    </row>
    <row r="214" spans="1:13">
      <c r="A214" s="65">
        <f t="shared" si="16"/>
        <v>208</v>
      </c>
      <c r="B214" s="71"/>
      <c r="C214" s="72"/>
      <c r="D214" s="65"/>
      <c r="E214" s="121">
        <f t="shared" si="13"/>
        <v>0</v>
      </c>
      <c r="F214" s="65"/>
      <c r="G214" s="82"/>
      <c r="H214" s="119">
        <f t="shared" si="14"/>
        <v>0</v>
      </c>
      <c r="I214" s="67">
        <f t="shared" si="15"/>
        <v>0</v>
      </c>
      <c r="M214" s="118"/>
    </row>
    <row r="215" spans="1:13">
      <c r="A215" s="65">
        <f t="shared" si="16"/>
        <v>209</v>
      </c>
      <c r="B215" s="71"/>
      <c r="C215" s="72"/>
      <c r="D215" s="65"/>
      <c r="E215" s="121">
        <f t="shared" si="13"/>
        <v>0</v>
      </c>
      <c r="F215" s="65"/>
      <c r="G215" s="82"/>
      <c r="H215" s="119">
        <f t="shared" si="14"/>
        <v>0</v>
      </c>
      <c r="I215" s="67">
        <f t="shared" si="15"/>
        <v>0</v>
      </c>
      <c r="M215" s="118"/>
    </row>
    <row r="216" spans="1:13">
      <c r="A216" s="65">
        <f t="shared" si="16"/>
        <v>210</v>
      </c>
      <c r="B216" s="71"/>
      <c r="C216" s="72"/>
      <c r="D216" s="65"/>
      <c r="E216" s="121">
        <f t="shared" si="13"/>
        <v>0</v>
      </c>
      <c r="F216" s="65"/>
      <c r="G216" s="82"/>
      <c r="H216" s="119">
        <f t="shared" si="14"/>
        <v>0</v>
      </c>
      <c r="I216" s="67">
        <f t="shared" si="15"/>
        <v>0</v>
      </c>
      <c r="M216" s="118"/>
    </row>
    <row r="217" spans="1:13">
      <c r="A217" s="65">
        <f t="shared" si="16"/>
        <v>211</v>
      </c>
      <c r="B217" s="71"/>
      <c r="C217" s="72"/>
      <c r="D217" s="65"/>
      <c r="E217" s="121">
        <f t="shared" si="13"/>
        <v>0</v>
      </c>
      <c r="F217" s="65"/>
      <c r="G217" s="82"/>
      <c r="H217" s="119">
        <f t="shared" si="14"/>
        <v>0</v>
      </c>
      <c r="I217" s="67">
        <f t="shared" si="15"/>
        <v>0</v>
      </c>
      <c r="M217" s="118"/>
    </row>
    <row r="218" spans="1:13">
      <c r="A218" s="65">
        <f t="shared" si="16"/>
        <v>212</v>
      </c>
      <c r="B218" s="71"/>
      <c r="C218" s="72"/>
      <c r="D218" s="65"/>
      <c r="E218" s="121">
        <f t="shared" si="13"/>
        <v>0</v>
      </c>
      <c r="F218" s="65"/>
      <c r="G218" s="82"/>
      <c r="H218" s="119">
        <f t="shared" si="14"/>
        <v>0</v>
      </c>
      <c r="I218" s="67">
        <f t="shared" si="15"/>
        <v>0</v>
      </c>
      <c r="M218" s="118"/>
    </row>
    <row r="219" spans="1:13">
      <c r="A219" s="65">
        <f t="shared" si="16"/>
        <v>213</v>
      </c>
      <c r="B219" s="71"/>
      <c r="C219" s="72"/>
      <c r="D219" s="65"/>
      <c r="E219" s="121">
        <f t="shared" si="13"/>
        <v>0</v>
      </c>
      <c r="F219" s="65"/>
      <c r="G219" s="82"/>
      <c r="H219" s="119">
        <f t="shared" si="14"/>
        <v>0</v>
      </c>
      <c r="I219" s="67">
        <f t="shared" si="15"/>
        <v>0</v>
      </c>
      <c r="M219" s="118"/>
    </row>
    <row r="220" spans="1:13">
      <c r="A220" s="65">
        <f t="shared" si="16"/>
        <v>214</v>
      </c>
      <c r="B220" s="71"/>
      <c r="C220" s="72"/>
      <c r="D220" s="65"/>
      <c r="E220" s="121">
        <f t="shared" si="13"/>
        <v>0</v>
      </c>
      <c r="F220" s="65"/>
      <c r="G220" s="82"/>
      <c r="H220" s="119">
        <f t="shared" si="14"/>
        <v>0</v>
      </c>
      <c r="I220" s="67">
        <f t="shared" si="15"/>
        <v>0</v>
      </c>
      <c r="M220" s="118"/>
    </row>
    <row r="221" spans="1:13">
      <c r="A221" s="65">
        <f t="shared" si="16"/>
        <v>215</v>
      </c>
      <c r="B221" s="71"/>
      <c r="C221" s="72"/>
      <c r="D221" s="65"/>
      <c r="E221" s="121">
        <f t="shared" si="13"/>
        <v>0</v>
      </c>
      <c r="F221" s="65"/>
      <c r="G221" s="82"/>
      <c r="H221" s="119">
        <f t="shared" si="14"/>
        <v>0</v>
      </c>
      <c r="I221" s="67">
        <f t="shared" si="15"/>
        <v>0</v>
      </c>
      <c r="M221" s="118"/>
    </row>
    <row r="222" spans="1:13">
      <c r="A222" s="65">
        <f t="shared" si="16"/>
        <v>216</v>
      </c>
      <c r="B222" s="71"/>
      <c r="C222" s="72"/>
      <c r="D222" s="65"/>
      <c r="E222" s="121">
        <f t="shared" si="13"/>
        <v>0</v>
      </c>
      <c r="F222" s="65"/>
      <c r="G222" s="82"/>
      <c r="H222" s="119">
        <f t="shared" si="14"/>
        <v>0</v>
      </c>
      <c r="I222" s="67">
        <f t="shared" si="15"/>
        <v>0</v>
      </c>
      <c r="M222" s="118"/>
    </row>
    <row r="223" spans="1:13">
      <c r="A223" s="65">
        <f t="shared" si="16"/>
        <v>217</v>
      </c>
      <c r="B223" s="71"/>
      <c r="C223" s="72"/>
      <c r="D223" s="65"/>
      <c r="E223" s="121">
        <f t="shared" si="13"/>
        <v>0</v>
      </c>
      <c r="F223" s="65"/>
      <c r="G223" s="82"/>
      <c r="H223" s="119">
        <f t="shared" si="14"/>
        <v>0</v>
      </c>
      <c r="I223" s="67">
        <f t="shared" si="15"/>
        <v>0</v>
      </c>
      <c r="M223" s="118"/>
    </row>
    <row r="224" spans="1:13">
      <c r="A224" s="65">
        <f t="shared" si="16"/>
        <v>218</v>
      </c>
      <c r="B224" s="71"/>
      <c r="C224" s="72"/>
      <c r="D224" s="65"/>
      <c r="E224" s="121">
        <f t="shared" si="13"/>
        <v>0</v>
      </c>
      <c r="F224" s="65"/>
      <c r="G224" s="82"/>
      <c r="H224" s="119">
        <f t="shared" si="14"/>
        <v>0</v>
      </c>
      <c r="I224" s="67">
        <f t="shared" si="15"/>
        <v>0</v>
      </c>
      <c r="M224" s="118"/>
    </row>
    <row r="225" spans="1:13">
      <c r="A225" s="65">
        <f t="shared" si="16"/>
        <v>219</v>
      </c>
      <c r="B225" s="71"/>
      <c r="C225" s="72"/>
      <c r="D225" s="65"/>
      <c r="E225" s="121">
        <f t="shared" si="13"/>
        <v>0</v>
      </c>
      <c r="F225" s="65"/>
      <c r="G225" s="82"/>
      <c r="H225" s="119">
        <f t="shared" si="14"/>
        <v>0</v>
      </c>
      <c r="I225" s="67">
        <f t="shared" si="15"/>
        <v>0</v>
      </c>
      <c r="M225" s="118"/>
    </row>
    <row r="226" spans="1:13">
      <c r="A226" s="65">
        <f t="shared" si="16"/>
        <v>220</v>
      </c>
      <c r="B226" s="71"/>
      <c r="C226" s="72"/>
      <c r="D226" s="65"/>
      <c r="E226" s="121">
        <f t="shared" si="13"/>
        <v>0</v>
      </c>
      <c r="F226" s="65"/>
      <c r="G226" s="82"/>
      <c r="H226" s="119">
        <f t="shared" si="14"/>
        <v>0</v>
      </c>
      <c r="I226" s="67">
        <f t="shared" si="15"/>
        <v>0</v>
      </c>
      <c r="M226" s="118"/>
    </row>
    <row r="227" spans="1:13">
      <c r="A227" s="65">
        <f t="shared" si="16"/>
        <v>221</v>
      </c>
      <c r="B227" s="71"/>
      <c r="C227" s="72"/>
      <c r="D227" s="65"/>
      <c r="E227" s="121">
        <f t="shared" si="13"/>
        <v>0</v>
      </c>
      <c r="F227" s="65"/>
      <c r="G227" s="82"/>
      <c r="H227" s="119">
        <f t="shared" si="14"/>
        <v>0</v>
      </c>
      <c r="I227" s="67">
        <f t="shared" si="15"/>
        <v>0</v>
      </c>
      <c r="M227" s="118"/>
    </row>
    <row r="228" spans="1:13">
      <c r="A228" s="65">
        <f t="shared" si="16"/>
        <v>222</v>
      </c>
      <c r="B228" s="71"/>
      <c r="C228" s="72"/>
      <c r="D228" s="65"/>
      <c r="E228" s="121">
        <f t="shared" si="13"/>
        <v>0</v>
      </c>
      <c r="F228" s="65"/>
      <c r="G228" s="82"/>
      <c r="H228" s="119">
        <f t="shared" si="14"/>
        <v>0</v>
      </c>
      <c r="I228" s="67">
        <f t="shared" si="15"/>
        <v>0</v>
      </c>
      <c r="M228" s="118"/>
    </row>
    <row r="229" spans="1:13">
      <c r="A229" s="65">
        <f t="shared" si="16"/>
        <v>223</v>
      </c>
      <c r="B229" s="71"/>
      <c r="C229" s="72"/>
      <c r="D229" s="65"/>
      <c r="E229" s="121">
        <f t="shared" si="13"/>
        <v>0</v>
      </c>
      <c r="F229" s="65"/>
      <c r="G229" s="82"/>
      <c r="H229" s="119">
        <f t="shared" si="14"/>
        <v>0</v>
      </c>
      <c r="I229" s="67">
        <f t="shared" si="15"/>
        <v>0</v>
      </c>
      <c r="M229" s="118"/>
    </row>
    <row r="230" spans="1:13">
      <c r="A230" s="65">
        <f t="shared" si="16"/>
        <v>224</v>
      </c>
      <c r="B230" s="71"/>
      <c r="C230" s="72"/>
      <c r="D230" s="65"/>
      <c r="E230" s="121">
        <f t="shared" si="13"/>
        <v>0</v>
      </c>
      <c r="F230" s="65"/>
      <c r="G230" s="82"/>
      <c r="H230" s="119">
        <f t="shared" si="14"/>
        <v>0</v>
      </c>
      <c r="I230" s="67">
        <f t="shared" si="15"/>
        <v>0</v>
      </c>
      <c r="M230" s="118"/>
    </row>
    <row r="231" spans="1:13">
      <c r="A231" s="65">
        <f t="shared" si="16"/>
        <v>225</v>
      </c>
      <c r="B231" s="71"/>
      <c r="C231" s="72"/>
      <c r="D231" s="65"/>
      <c r="E231" s="121">
        <f t="shared" si="13"/>
        <v>0</v>
      </c>
      <c r="F231" s="65"/>
      <c r="G231" s="82"/>
      <c r="H231" s="119">
        <f t="shared" si="14"/>
        <v>0</v>
      </c>
      <c r="I231" s="67">
        <f t="shared" si="15"/>
        <v>0</v>
      </c>
      <c r="M231" s="118"/>
    </row>
    <row r="232" spans="1:13">
      <c r="A232" s="65">
        <f t="shared" si="16"/>
        <v>226</v>
      </c>
      <c r="B232" s="71"/>
      <c r="C232" s="72"/>
      <c r="D232" s="65"/>
      <c r="E232" s="121">
        <f t="shared" si="13"/>
        <v>0</v>
      </c>
      <c r="F232" s="65"/>
      <c r="G232" s="82"/>
      <c r="H232" s="119">
        <f t="shared" si="14"/>
        <v>0</v>
      </c>
      <c r="I232" s="67">
        <f t="shared" si="15"/>
        <v>0</v>
      </c>
      <c r="M232" s="118"/>
    </row>
    <row r="233" spans="1:13">
      <c r="A233" s="65">
        <f t="shared" si="16"/>
        <v>227</v>
      </c>
      <c r="B233" s="71"/>
      <c r="C233" s="72"/>
      <c r="D233" s="65"/>
      <c r="E233" s="121">
        <f t="shared" si="13"/>
        <v>0</v>
      </c>
      <c r="F233" s="65"/>
      <c r="G233" s="82"/>
      <c r="H233" s="119">
        <f t="shared" si="14"/>
        <v>0</v>
      </c>
      <c r="I233" s="67">
        <f t="shared" si="15"/>
        <v>0</v>
      </c>
      <c r="M233" s="118"/>
    </row>
    <row r="234" spans="1:13">
      <c r="A234" s="65">
        <f t="shared" si="16"/>
        <v>228</v>
      </c>
      <c r="B234" s="71"/>
      <c r="C234" s="72"/>
      <c r="D234" s="65"/>
      <c r="E234" s="121">
        <f t="shared" si="13"/>
        <v>0</v>
      </c>
      <c r="F234" s="65"/>
      <c r="G234" s="82"/>
      <c r="H234" s="119">
        <f t="shared" si="14"/>
        <v>0</v>
      </c>
      <c r="I234" s="67">
        <f t="shared" si="15"/>
        <v>0</v>
      </c>
      <c r="M234" s="118"/>
    </row>
    <row r="235" spans="1:13">
      <c r="A235" s="65">
        <f t="shared" si="16"/>
        <v>229</v>
      </c>
      <c r="B235" s="71"/>
      <c r="C235" s="72"/>
      <c r="D235" s="65"/>
      <c r="E235" s="121">
        <f t="shared" si="13"/>
        <v>0</v>
      </c>
      <c r="F235" s="65"/>
      <c r="G235" s="82"/>
      <c r="H235" s="119">
        <f t="shared" si="14"/>
        <v>0</v>
      </c>
      <c r="I235" s="67">
        <f t="shared" si="15"/>
        <v>0</v>
      </c>
      <c r="M235" s="118"/>
    </row>
    <row r="236" spans="1:13">
      <c r="A236" s="65">
        <f t="shared" si="16"/>
        <v>230</v>
      </c>
      <c r="B236" s="71"/>
      <c r="C236" s="72"/>
      <c r="D236" s="65"/>
      <c r="E236" s="121">
        <f t="shared" si="13"/>
        <v>0</v>
      </c>
      <c r="F236" s="65"/>
      <c r="G236" s="82"/>
      <c r="H236" s="119">
        <f t="shared" si="14"/>
        <v>0</v>
      </c>
      <c r="I236" s="67">
        <f t="shared" si="15"/>
        <v>0</v>
      </c>
      <c r="M236" s="118"/>
    </row>
    <row r="237" spans="1:13">
      <c r="A237" s="65">
        <f t="shared" si="16"/>
        <v>231</v>
      </c>
      <c r="B237" s="71"/>
      <c r="C237" s="72"/>
      <c r="D237" s="65"/>
      <c r="E237" s="121">
        <f t="shared" si="13"/>
        <v>0</v>
      </c>
      <c r="F237" s="65"/>
      <c r="G237" s="82"/>
      <c r="H237" s="119">
        <f t="shared" si="14"/>
        <v>0</v>
      </c>
      <c r="I237" s="67">
        <f t="shared" si="15"/>
        <v>0</v>
      </c>
      <c r="M237" s="118"/>
    </row>
    <row r="238" spans="1:13">
      <c r="A238" s="65">
        <f t="shared" si="16"/>
        <v>232</v>
      </c>
      <c r="B238" s="71"/>
      <c r="C238" s="72"/>
      <c r="D238" s="65"/>
      <c r="E238" s="121">
        <f t="shared" si="13"/>
        <v>0</v>
      </c>
      <c r="F238" s="65"/>
      <c r="G238" s="82"/>
      <c r="H238" s="119">
        <f t="shared" si="14"/>
        <v>0</v>
      </c>
      <c r="I238" s="67">
        <f t="shared" si="15"/>
        <v>0</v>
      </c>
      <c r="M238" s="118"/>
    </row>
    <row r="239" spans="1:13">
      <c r="A239" s="65">
        <f t="shared" si="16"/>
        <v>233</v>
      </c>
      <c r="B239" s="71"/>
      <c r="C239" s="72"/>
      <c r="D239" s="65"/>
      <c r="E239" s="121">
        <f t="shared" si="13"/>
        <v>0</v>
      </c>
      <c r="F239" s="65"/>
      <c r="G239" s="82"/>
      <c r="H239" s="119">
        <f t="shared" si="14"/>
        <v>0</v>
      </c>
      <c r="I239" s="67">
        <f t="shared" si="15"/>
        <v>0</v>
      </c>
      <c r="M239" s="118"/>
    </row>
    <row r="240" spans="1:13">
      <c r="A240" s="65">
        <f t="shared" si="16"/>
        <v>234</v>
      </c>
      <c r="B240" s="71"/>
      <c r="C240" s="72"/>
      <c r="D240" s="65"/>
      <c r="E240" s="121">
        <f t="shared" si="13"/>
        <v>0</v>
      </c>
      <c r="F240" s="65"/>
      <c r="G240" s="82"/>
      <c r="H240" s="119">
        <f t="shared" si="14"/>
        <v>0</v>
      </c>
      <c r="I240" s="67">
        <f t="shared" si="15"/>
        <v>0</v>
      </c>
      <c r="M240" s="118"/>
    </row>
    <row r="241" spans="1:13">
      <c r="A241" s="65">
        <f t="shared" si="16"/>
        <v>235</v>
      </c>
      <c r="B241" s="71"/>
      <c r="C241" s="72"/>
      <c r="D241" s="65"/>
      <c r="E241" s="121">
        <f t="shared" si="13"/>
        <v>0</v>
      </c>
      <c r="F241" s="65"/>
      <c r="G241" s="82"/>
      <c r="H241" s="119">
        <f t="shared" si="14"/>
        <v>0</v>
      </c>
      <c r="I241" s="67">
        <f t="shared" si="15"/>
        <v>0</v>
      </c>
      <c r="M241" s="118"/>
    </row>
    <row r="242" spans="1:13">
      <c r="A242" s="65">
        <f t="shared" si="16"/>
        <v>236</v>
      </c>
      <c r="B242" s="71"/>
      <c r="C242" s="72"/>
      <c r="D242" s="65"/>
      <c r="E242" s="121">
        <f t="shared" si="13"/>
        <v>0</v>
      </c>
      <c r="F242" s="65"/>
      <c r="G242" s="82"/>
      <c r="H242" s="119">
        <f t="shared" si="14"/>
        <v>0</v>
      </c>
      <c r="I242" s="67">
        <f t="shared" si="15"/>
        <v>0</v>
      </c>
      <c r="M242" s="118"/>
    </row>
    <row r="243" spans="1:13">
      <c r="A243" s="65">
        <f t="shared" si="16"/>
        <v>237</v>
      </c>
      <c r="B243" s="71"/>
      <c r="C243" s="72"/>
      <c r="D243" s="65"/>
      <c r="E243" s="121">
        <f t="shared" si="13"/>
        <v>0</v>
      </c>
      <c r="F243" s="65"/>
      <c r="G243" s="82"/>
      <c r="H243" s="119">
        <f t="shared" si="14"/>
        <v>0</v>
      </c>
      <c r="I243" s="67">
        <f t="shared" si="15"/>
        <v>0</v>
      </c>
      <c r="M243" s="118"/>
    </row>
    <row r="244" spans="1:13" ht="15" customHeight="1">
      <c r="A244" s="65">
        <f t="shared" si="16"/>
        <v>238</v>
      </c>
      <c r="B244" s="71"/>
      <c r="C244" s="72"/>
      <c r="D244" s="65"/>
      <c r="E244" s="121">
        <f t="shared" si="13"/>
        <v>0</v>
      </c>
      <c r="F244" s="65"/>
      <c r="G244" s="82"/>
      <c r="H244" s="119">
        <f t="shared" si="14"/>
        <v>0</v>
      </c>
      <c r="I244" s="67">
        <f t="shared" si="15"/>
        <v>0</v>
      </c>
      <c r="M244" s="118"/>
    </row>
    <row r="245" spans="1:13">
      <c r="A245" s="65">
        <f t="shared" si="16"/>
        <v>239</v>
      </c>
      <c r="B245" s="71"/>
      <c r="C245" s="72"/>
      <c r="D245" s="65"/>
      <c r="E245" s="121">
        <f t="shared" si="13"/>
        <v>0</v>
      </c>
      <c r="F245" s="65"/>
      <c r="G245" s="82"/>
      <c r="H245" s="119">
        <f t="shared" si="14"/>
        <v>0</v>
      </c>
      <c r="I245" s="67">
        <f t="shared" si="15"/>
        <v>0</v>
      </c>
      <c r="M245" s="118"/>
    </row>
    <row r="246" spans="1:13">
      <c r="A246" s="65">
        <f t="shared" si="16"/>
        <v>240</v>
      </c>
      <c r="B246" s="71"/>
      <c r="C246" s="72"/>
      <c r="D246" s="65"/>
      <c r="E246" s="121">
        <f t="shared" si="13"/>
        <v>0</v>
      </c>
      <c r="F246" s="65"/>
      <c r="G246" s="82"/>
      <c r="H246" s="119">
        <f t="shared" si="14"/>
        <v>0</v>
      </c>
      <c r="I246" s="67">
        <f t="shared" si="15"/>
        <v>0</v>
      </c>
      <c r="M246" s="118"/>
    </row>
    <row r="247" spans="1:13">
      <c r="A247" s="65">
        <f t="shared" si="16"/>
        <v>241</v>
      </c>
      <c r="B247" s="71"/>
      <c r="C247" s="72"/>
      <c r="D247" s="65"/>
      <c r="E247" s="121">
        <f t="shared" si="13"/>
        <v>0</v>
      </c>
      <c r="F247" s="65"/>
      <c r="G247" s="82"/>
      <c r="H247" s="119">
        <f t="shared" si="14"/>
        <v>0</v>
      </c>
      <c r="I247" s="67">
        <f t="shared" si="15"/>
        <v>0</v>
      </c>
      <c r="M247" s="118"/>
    </row>
    <row r="248" spans="1:13">
      <c r="A248" s="65">
        <f t="shared" si="16"/>
        <v>242</v>
      </c>
      <c r="B248" s="71"/>
      <c r="C248" s="72"/>
      <c r="D248" s="65"/>
      <c r="E248" s="121">
        <f t="shared" si="13"/>
        <v>0</v>
      </c>
      <c r="F248" s="65"/>
      <c r="G248" s="82"/>
      <c r="H248" s="119">
        <f t="shared" si="14"/>
        <v>0</v>
      </c>
      <c r="I248" s="67">
        <f t="shared" si="15"/>
        <v>0</v>
      </c>
      <c r="M248" s="118"/>
    </row>
    <row r="249" spans="1:13">
      <c r="A249" s="65">
        <f t="shared" si="16"/>
        <v>243</v>
      </c>
      <c r="B249" s="71"/>
      <c r="C249" s="72"/>
      <c r="D249" s="65"/>
      <c r="E249" s="121">
        <f t="shared" si="13"/>
        <v>0</v>
      </c>
      <c r="F249" s="65"/>
      <c r="G249" s="82"/>
      <c r="H249" s="119">
        <f t="shared" si="14"/>
        <v>0</v>
      </c>
      <c r="I249" s="67">
        <f t="shared" si="15"/>
        <v>0</v>
      </c>
      <c r="M249" s="118"/>
    </row>
    <row r="250" spans="1:13">
      <c r="A250" s="65">
        <f t="shared" si="16"/>
        <v>244</v>
      </c>
      <c r="B250" s="71"/>
      <c r="C250" s="72"/>
      <c r="D250" s="65"/>
      <c r="E250" s="121">
        <f t="shared" si="13"/>
        <v>0</v>
      </c>
      <c r="F250" s="65"/>
      <c r="G250" s="82"/>
      <c r="H250" s="119">
        <f t="shared" si="14"/>
        <v>0</v>
      </c>
      <c r="I250" s="67">
        <f t="shared" si="15"/>
        <v>0</v>
      </c>
      <c r="M250" s="118"/>
    </row>
    <row r="251" spans="1:13">
      <c r="A251" s="65">
        <f t="shared" si="16"/>
        <v>245</v>
      </c>
      <c r="B251" s="71"/>
      <c r="C251" s="72"/>
      <c r="D251" s="65"/>
      <c r="E251" s="121">
        <f t="shared" si="13"/>
        <v>0</v>
      </c>
      <c r="F251" s="65"/>
      <c r="G251" s="82"/>
      <c r="H251" s="119">
        <f t="shared" si="14"/>
        <v>0</v>
      </c>
      <c r="I251" s="67">
        <f t="shared" si="15"/>
        <v>0</v>
      </c>
      <c r="M251" s="118"/>
    </row>
    <row r="252" spans="1:13">
      <c r="A252" s="65">
        <f t="shared" si="16"/>
        <v>246</v>
      </c>
      <c r="B252" s="71"/>
      <c r="C252" s="72"/>
      <c r="D252" s="65"/>
      <c r="E252" s="121">
        <f t="shared" si="13"/>
        <v>0</v>
      </c>
      <c r="F252" s="65"/>
      <c r="G252" s="82"/>
      <c r="H252" s="119">
        <f t="shared" si="14"/>
        <v>0</v>
      </c>
      <c r="I252" s="67">
        <f t="shared" si="15"/>
        <v>0</v>
      </c>
      <c r="M252" s="118"/>
    </row>
    <row r="253" spans="1:13">
      <c r="A253" s="65">
        <f t="shared" si="16"/>
        <v>247</v>
      </c>
      <c r="B253" s="71"/>
      <c r="C253" s="72"/>
      <c r="D253" s="65"/>
      <c r="E253" s="121">
        <f t="shared" si="13"/>
        <v>0</v>
      </c>
      <c r="F253" s="65"/>
      <c r="G253" s="82"/>
      <c r="H253" s="119">
        <f t="shared" si="14"/>
        <v>0</v>
      </c>
      <c r="I253" s="67">
        <f t="shared" si="15"/>
        <v>0</v>
      </c>
      <c r="M253" s="118"/>
    </row>
    <row r="254" spans="1:13">
      <c r="A254" s="65">
        <f t="shared" si="16"/>
        <v>248</v>
      </c>
      <c r="B254" s="71"/>
      <c r="C254" s="72"/>
      <c r="D254" s="65"/>
      <c r="E254" s="121">
        <f t="shared" si="13"/>
        <v>0</v>
      </c>
      <c r="F254" s="65"/>
      <c r="G254" s="82"/>
      <c r="H254" s="119">
        <f t="shared" si="14"/>
        <v>0</v>
      </c>
      <c r="I254" s="67">
        <f t="shared" si="15"/>
        <v>0</v>
      </c>
      <c r="M254" s="118"/>
    </row>
    <row r="255" spans="1:13">
      <c r="A255" s="65">
        <f t="shared" si="16"/>
        <v>249</v>
      </c>
      <c r="B255" s="71"/>
      <c r="C255" s="72"/>
      <c r="D255" s="65"/>
      <c r="E255" s="121">
        <f t="shared" si="13"/>
        <v>0</v>
      </c>
      <c r="F255" s="65"/>
      <c r="G255" s="82"/>
      <c r="H255" s="119">
        <f t="shared" si="14"/>
        <v>0</v>
      </c>
      <c r="I255" s="67">
        <f t="shared" si="15"/>
        <v>0</v>
      </c>
      <c r="M255" s="118"/>
    </row>
    <row r="256" spans="1:13" s="91" customFormat="1">
      <c r="A256" s="69">
        <f t="shared" si="16"/>
        <v>250</v>
      </c>
      <c r="B256" s="73"/>
      <c r="C256" s="74"/>
      <c r="D256" s="69"/>
      <c r="E256" s="92">
        <f t="shared" si="13"/>
        <v>0</v>
      </c>
      <c r="F256" s="69"/>
      <c r="G256" s="124"/>
      <c r="H256" s="119">
        <f t="shared" si="14"/>
        <v>0</v>
      </c>
      <c r="I256" s="68">
        <f t="shared" si="15"/>
        <v>0</v>
      </c>
      <c r="J256" s="37"/>
      <c r="M256" s="118"/>
    </row>
    <row r="257" spans="1:13">
      <c r="A257" s="65">
        <f t="shared" si="16"/>
        <v>251</v>
      </c>
      <c r="B257" s="71"/>
      <c r="C257" s="72"/>
      <c r="D257" s="65"/>
      <c r="E257" s="121">
        <f t="shared" si="13"/>
        <v>0</v>
      </c>
      <c r="F257" s="65"/>
      <c r="G257" s="82"/>
      <c r="H257" s="119">
        <f t="shared" si="14"/>
        <v>0</v>
      </c>
      <c r="I257" s="67">
        <f t="shared" si="15"/>
        <v>0</v>
      </c>
      <c r="M257" s="118"/>
    </row>
    <row r="258" spans="1:13">
      <c r="A258" s="65">
        <f t="shared" si="16"/>
        <v>252</v>
      </c>
      <c r="B258" s="71"/>
      <c r="C258" s="72"/>
      <c r="D258" s="65"/>
      <c r="E258" s="121">
        <f t="shared" si="13"/>
        <v>0</v>
      </c>
      <c r="F258" s="65"/>
      <c r="G258" s="82"/>
      <c r="H258" s="119">
        <f t="shared" si="14"/>
        <v>0</v>
      </c>
      <c r="I258" s="67">
        <f t="shared" si="15"/>
        <v>0</v>
      </c>
      <c r="M258" s="118"/>
    </row>
    <row r="259" spans="1:13">
      <c r="A259" s="65">
        <f t="shared" si="16"/>
        <v>253</v>
      </c>
      <c r="B259" s="71"/>
      <c r="C259" s="72"/>
      <c r="D259" s="65"/>
      <c r="E259" s="121">
        <f t="shared" si="13"/>
        <v>0</v>
      </c>
      <c r="F259" s="65"/>
      <c r="G259" s="82"/>
      <c r="H259" s="119">
        <f t="shared" si="14"/>
        <v>0</v>
      </c>
      <c r="I259" s="67">
        <f t="shared" si="15"/>
        <v>0</v>
      </c>
      <c r="M259" s="118"/>
    </row>
    <row r="260" spans="1:13">
      <c r="A260" s="65">
        <f t="shared" si="16"/>
        <v>254</v>
      </c>
      <c r="B260" s="71"/>
      <c r="C260" s="72"/>
      <c r="D260" s="65"/>
      <c r="E260" s="121">
        <f t="shared" si="13"/>
        <v>0</v>
      </c>
      <c r="F260" s="65"/>
      <c r="G260" s="82"/>
      <c r="H260" s="119">
        <f t="shared" si="14"/>
        <v>0</v>
      </c>
      <c r="I260" s="67">
        <f t="shared" si="15"/>
        <v>0</v>
      </c>
      <c r="M260" s="118"/>
    </row>
    <row r="261" spans="1:13">
      <c r="A261" s="65">
        <f t="shared" si="16"/>
        <v>255</v>
      </c>
      <c r="B261" s="71"/>
      <c r="C261" s="72"/>
      <c r="D261" s="65"/>
      <c r="E261" s="121">
        <f t="shared" si="13"/>
        <v>0</v>
      </c>
      <c r="F261" s="65"/>
      <c r="G261" s="82"/>
      <c r="H261" s="119">
        <f t="shared" si="14"/>
        <v>0</v>
      </c>
      <c r="I261" s="67">
        <f t="shared" si="15"/>
        <v>0</v>
      </c>
      <c r="M261" s="118"/>
    </row>
    <row r="262" spans="1:13">
      <c r="A262" s="65">
        <f t="shared" si="16"/>
        <v>256</v>
      </c>
      <c r="B262" s="71"/>
      <c r="C262" s="72"/>
      <c r="D262" s="65"/>
      <c r="E262" s="121">
        <f t="shared" si="13"/>
        <v>0</v>
      </c>
      <c r="F262" s="65"/>
      <c r="G262" s="82"/>
      <c r="H262" s="119">
        <f t="shared" si="14"/>
        <v>0</v>
      </c>
      <c r="I262" s="67">
        <f t="shared" si="15"/>
        <v>0</v>
      </c>
      <c r="M262" s="118"/>
    </row>
    <row r="263" spans="1:13">
      <c r="A263" s="65">
        <f t="shared" si="16"/>
        <v>257</v>
      </c>
      <c r="B263" s="71"/>
      <c r="C263" s="72"/>
      <c r="D263" s="65"/>
      <c r="E263" s="121">
        <f t="shared" si="13"/>
        <v>0</v>
      </c>
      <c r="F263" s="65"/>
      <c r="G263" s="82"/>
      <c r="H263" s="119">
        <f t="shared" si="14"/>
        <v>0</v>
      </c>
      <c r="I263" s="67">
        <f t="shared" si="15"/>
        <v>0</v>
      </c>
      <c r="M263" s="118"/>
    </row>
    <row r="264" spans="1:13">
      <c r="A264" s="65">
        <f t="shared" si="16"/>
        <v>258</v>
      </c>
      <c r="B264" s="71"/>
      <c r="C264" s="72"/>
      <c r="D264" s="65"/>
      <c r="E264" s="121">
        <f t="shared" ref="E264:E327" si="17">ROUND(D264/$E$4,3)</f>
        <v>0</v>
      </c>
      <c r="F264" s="65"/>
      <c r="G264" s="82"/>
      <c r="H264" s="119">
        <f t="shared" ref="H264:H327" si="18">ROUND(G264*0.2359,2)</f>
        <v>0</v>
      </c>
      <c r="I264" s="67">
        <f t="shared" ref="I264:I327" si="19">G264+H264</f>
        <v>0</v>
      </c>
      <c r="M264" s="118"/>
    </row>
    <row r="265" spans="1:13">
      <c r="A265" s="65">
        <f t="shared" ref="A265:A328" si="20">A264+1</f>
        <v>259</v>
      </c>
      <c r="B265" s="71"/>
      <c r="C265" s="72"/>
      <c r="D265" s="65"/>
      <c r="E265" s="121">
        <f t="shared" si="17"/>
        <v>0</v>
      </c>
      <c r="F265" s="65"/>
      <c r="G265" s="82"/>
      <c r="H265" s="119">
        <f t="shared" si="18"/>
        <v>0</v>
      </c>
      <c r="I265" s="67">
        <f t="shared" si="19"/>
        <v>0</v>
      </c>
      <c r="M265" s="118"/>
    </row>
    <row r="266" spans="1:13">
      <c r="A266" s="65">
        <f t="shared" si="20"/>
        <v>260</v>
      </c>
      <c r="B266" s="71"/>
      <c r="C266" s="72"/>
      <c r="D266" s="65"/>
      <c r="E266" s="121">
        <f t="shared" si="17"/>
        <v>0</v>
      </c>
      <c r="F266" s="65"/>
      <c r="G266" s="82"/>
      <c r="H266" s="119">
        <f t="shared" si="18"/>
        <v>0</v>
      </c>
      <c r="I266" s="67">
        <f t="shared" si="19"/>
        <v>0</v>
      </c>
      <c r="M266" s="118"/>
    </row>
    <row r="267" spans="1:13">
      <c r="A267" s="65">
        <f t="shared" si="20"/>
        <v>261</v>
      </c>
      <c r="B267" s="71"/>
      <c r="C267" s="72"/>
      <c r="D267" s="65"/>
      <c r="E267" s="121">
        <f t="shared" si="17"/>
        <v>0</v>
      </c>
      <c r="F267" s="65"/>
      <c r="G267" s="82"/>
      <c r="H267" s="119">
        <f t="shared" si="18"/>
        <v>0</v>
      </c>
      <c r="I267" s="67">
        <f t="shared" si="19"/>
        <v>0</v>
      </c>
      <c r="M267" s="118"/>
    </row>
    <row r="268" spans="1:13">
      <c r="A268" s="65">
        <f t="shared" si="20"/>
        <v>262</v>
      </c>
      <c r="B268" s="71"/>
      <c r="C268" s="72"/>
      <c r="D268" s="65"/>
      <c r="E268" s="121">
        <f t="shared" si="17"/>
        <v>0</v>
      </c>
      <c r="F268" s="65"/>
      <c r="G268" s="82"/>
      <c r="H268" s="119">
        <f t="shared" si="18"/>
        <v>0</v>
      </c>
      <c r="I268" s="67">
        <f t="shared" si="19"/>
        <v>0</v>
      </c>
      <c r="M268" s="118"/>
    </row>
    <row r="269" spans="1:13">
      <c r="A269" s="65">
        <f t="shared" si="20"/>
        <v>263</v>
      </c>
      <c r="B269" s="71"/>
      <c r="C269" s="72"/>
      <c r="D269" s="65"/>
      <c r="E269" s="121">
        <f t="shared" si="17"/>
        <v>0</v>
      </c>
      <c r="F269" s="65"/>
      <c r="G269" s="82"/>
      <c r="H269" s="119">
        <f t="shared" si="18"/>
        <v>0</v>
      </c>
      <c r="I269" s="67">
        <f t="shared" si="19"/>
        <v>0</v>
      </c>
      <c r="M269" s="118"/>
    </row>
    <row r="270" spans="1:13">
      <c r="A270" s="65">
        <f t="shared" si="20"/>
        <v>264</v>
      </c>
      <c r="B270" s="71"/>
      <c r="C270" s="72"/>
      <c r="D270" s="65"/>
      <c r="E270" s="121">
        <f t="shared" si="17"/>
        <v>0</v>
      </c>
      <c r="F270" s="65"/>
      <c r="G270" s="82"/>
      <c r="H270" s="119">
        <f t="shared" si="18"/>
        <v>0</v>
      </c>
      <c r="I270" s="67">
        <f t="shared" si="19"/>
        <v>0</v>
      </c>
      <c r="M270" s="118"/>
    </row>
    <row r="271" spans="1:13">
      <c r="A271" s="65">
        <f t="shared" si="20"/>
        <v>265</v>
      </c>
      <c r="B271" s="71"/>
      <c r="C271" s="72"/>
      <c r="D271" s="65"/>
      <c r="E271" s="121">
        <f t="shared" si="17"/>
        <v>0</v>
      </c>
      <c r="F271" s="65"/>
      <c r="G271" s="82"/>
      <c r="H271" s="119">
        <f t="shared" si="18"/>
        <v>0</v>
      </c>
      <c r="I271" s="67">
        <f t="shared" si="19"/>
        <v>0</v>
      </c>
      <c r="M271" s="118"/>
    </row>
    <row r="272" spans="1:13">
      <c r="A272" s="65">
        <f t="shared" si="20"/>
        <v>266</v>
      </c>
      <c r="B272" s="71"/>
      <c r="C272" s="72"/>
      <c r="D272" s="65"/>
      <c r="E272" s="121">
        <f t="shared" si="17"/>
        <v>0</v>
      </c>
      <c r="F272" s="65"/>
      <c r="G272" s="82"/>
      <c r="H272" s="119">
        <f t="shared" si="18"/>
        <v>0</v>
      </c>
      <c r="I272" s="67">
        <f t="shared" si="19"/>
        <v>0</v>
      </c>
      <c r="M272" s="118"/>
    </row>
    <row r="273" spans="1:13">
      <c r="A273" s="65">
        <f t="shared" si="20"/>
        <v>267</v>
      </c>
      <c r="B273" s="71"/>
      <c r="C273" s="72"/>
      <c r="D273" s="65"/>
      <c r="E273" s="121">
        <f t="shared" si="17"/>
        <v>0</v>
      </c>
      <c r="F273" s="65"/>
      <c r="G273" s="82"/>
      <c r="H273" s="119">
        <f t="shared" si="18"/>
        <v>0</v>
      </c>
      <c r="I273" s="67">
        <f t="shared" si="19"/>
        <v>0</v>
      </c>
      <c r="M273" s="118"/>
    </row>
    <row r="274" spans="1:13">
      <c r="A274" s="65">
        <f t="shared" si="20"/>
        <v>268</v>
      </c>
      <c r="B274" s="71"/>
      <c r="C274" s="72"/>
      <c r="D274" s="65"/>
      <c r="E274" s="121">
        <f t="shared" si="17"/>
        <v>0</v>
      </c>
      <c r="F274" s="65"/>
      <c r="G274" s="82"/>
      <c r="H274" s="119">
        <f t="shared" si="18"/>
        <v>0</v>
      </c>
      <c r="I274" s="67">
        <f t="shared" si="19"/>
        <v>0</v>
      </c>
      <c r="M274" s="118"/>
    </row>
    <row r="275" spans="1:13">
      <c r="A275" s="65">
        <f t="shared" si="20"/>
        <v>269</v>
      </c>
      <c r="B275" s="71"/>
      <c r="C275" s="72"/>
      <c r="D275" s="65"/>
      <c r="E275" s="121">
        <f t="shared" si="17"/>
        <v>0</v>
      </c>
      <c r="F275" s="65"/>
      <c r="G275" s="82"/>
      <c r="H275" s="119">
        <f t="shared" si="18"/>
        <v>0</v>
      </c>
      <c r="I275" s="67">
        <f t="shared" si="19"/>
        <v>0</v>
      </c>
      <c r="M275" s="118"/>
    </row>
    <row r="276" spans="1:13">
      <c r="A276" s="65">
        <f t="shared" si="20"/>
        <v>270</v>
      </c>
      <c r="B276" s="71"/>
      <c r="C276" s="72"/>
      <c r="D276" s="65"/>
      <c r="E276" s="121">
        <f t="shared" si="17"/>
        <v>0</v>
      </c>
      <c r="F276" s="65"/>
      <c r="G276" s="82"/>
      <c r="H276" s="119">
        <f t="shared" si="18"/>
        <v>0</v>
      </c>
      <c r="I276" s="67">
        <f t="shared" si="19"/>
        <v>0</v>
      </c>
      <c r="M276" s="118"/>
    </row>
    <row r="277" spans="1:13">
      <c r="A277" s="65">
        <f t="shared" si="20"/>
        <v>271</v>
      </c>
      <c r="B277" s="71"/>
      <c r="C277" s="72"/>
      <c r="D277" s="65"/>
      <c r="E277" s="121">
        <f t="shared" si="17"/>
        <v>0</v>
      </c>
      <c r="F277" s="65"/>
      <c r="G277" s="82"/>
      <c r="H277" s="119">
        <f t="shared" si="18"/>
        <v>0</v>
      </c>
      <c r="I277" s="67">
        <f t="shared" si="19"/>
        <v>0</v>
      </c>
      <c r="M277" s="118"/>
    </row>
    <row r="278" spans="1:13">
      <c r="A278" s="65">
        <f t="shared" si="20"/>
        <v>272</v>
      </c>
      <c r="B278" s="71"/>
      <c r="C278" s="72"/>
      <c r="D278" s="65"/>
      <c r="E278" s="121">
        <f t="shared" si="17"/>
        <v>0</v>
      </c>
      <c r="F278" s="65"/>
      <c r="G278" s="82"/>
      <c r="H278" s="119">
        <f t="shared" si="18"/>
        <v>0</v>
      </c>
      <c r="I278" s="67">
        <f t="shared" si="19"/>
        <v>0</v>
      </c>
      <c r="M278" s="118"/>
    </row>
    <row r="279" spans="1:13">
      <c r="A279" s="65">
        <f t="shared" si="20"/>
        <v>273</v>
      </c>
      <c r="B279" s="71"/>
      <c r="C279" s="72"/>
      <c r="D279" s="65"/>
      <c r="E279" s="121">
        <f t="shared" si="17"/>
        <v>0</v>
      </c>
      <c r="F279" s="65"/>
      <c r="G279" s="82"/>
      <c r="H279" s="119">
        <f t="shared" si="18"/>
        <v>0</v>
      </c>
      <c r="I279" s="67">
        <f t="shared" si="19"/>
        <v>0</v>
      </c>
      <c r="M279" s="118"/>
    </row>
    <row r="280" spans="1:13">
      <c r="A280" s="65">
        <f t="shared" si="20"/>
        <v>274</v>
      </c>
      <c r="B280" s="71"/>
      <c r="C280" s="72"/>
      <c r="D280" s="65"/>
      <c r="E280" s="121">
        <f t="shared" si="17"/>
        <v>0</v>
      </c>
      <c r="F280" s="65"/>
      <c r="G280" s="82"/>
      <c r="H280" s="119">
        <f t="shared" si="18"/>
        <v>0</v>
      </c>
      <c r="I280" s="67">
        <f t="shared" si="19"/>
        <v>0</v>
      </c>
      <c r="M280" s="118"/>
    </row>
    <row r="281" spans="1:13">
      <c r="A281" s="65">
        <f t="shared" si="20"/>
        <v>275</v>
      </c>
      <c r="B281" s="71"/>
      <c r="C281" s="72"/>
      <c r="D281" s="65"/>
      <c r="E281" s="121">
        <f t="shared" si="17"/>
        <v>0</v>
      </c>
      <c r="F281" s="65"/>
      <c r="G281" s="82"/>
      <c r="H281" s="119">
        <f t="shared" si="18"/>
        <v>0</v>
      </c>
      <c r="I281" s="67">
        <f t="shared" si="19"/>
        <v>0</v>
      </c>
      <c r="M281" s="118"/>
    </row>
    <row r="282" spans="1:13">
      <c r="A282" s="65">
        <f t="shared" si="20"/>
        <v>276</v>
      </c>
      <c r="B282" s="71"/>
      <c r="C282" s="72"/>
      <c r="D282" s="65"/>
      <c r="E282" s="121">
        <f t="shared" si="17"/>
        <v>0</v>
      </c>
      <c r="F282" s="65"/>
      <c r="G282" s="82"/>
      <c r="H282" s="119">
        <f t="shared" si="18"/>
        <v>0</v>
      </c>
      <c r="I282" s="67">
        <f t="shared" si="19"/>
        <v>0</v>
      </c>
      <c r="M282" s="118"/>
    </row>
    <row r="283" spans="1:13">
      <c r="A283" s="65">
        <f t="shared" si="20"/>
        <v>277</v>
      </c>
      <c r="B283" s="71"/>
      <c r="C283" s="72"/>
      <c r="D283" s="65"/>
      <c r="E283" s="121">
        <f t="shared" si="17"/>
        <v>0</v>
      </c>
      <c r="F283" s="65"/>
      <c r="G283" s="82"/>
      <c r="H283" s="119">
        <f t="shared" si="18"/>
        <v>0</v>
      </c>
      <c r="I283" s="67">
        <f t="shared" si="19"/>
        <v>0</v>
      </c>
      <c r="M283" s="118"/>
    </row>
    <row r="284" spans="1:13">
      <c r="A284" s="65">
        <f t="shared" si="20"/>
        <v>278</v>
      </c>
      <c r="B284" s="71"/>
      <c r="C284" s="72"/>
      <c r="D284" s="65"/>
      <c r="E284" s="121">
        <f t="shared" si="17"/>
        <v>0</v>
      </c>
      <c r="F284" s="65"/>
      <c r="G284" s="82"/>
      <c r="H284" s="119">
        <f t="shared" si="18"/>
        <v>0</v>
      </c>
      <c r="I284" s="67">
        <f t="shared" si="19"/>
        <v>0</v>
      </c>
      <c r="M284" s="118"/>
    </row>
    <row r="285" spans="1:13">
      <c r="A285" s="65">
        <f t="shared" si="20"/>
        <v>279</v>
      </c>
      <c r="B285" s="71"/>
      <c r="C285" s="72"/>
      <c r="D285" s="65"/>
      <c r="E285" s="121">
        <f t="shared" si="17"/>
        <v>0</v>
      </c>
      <c r="F285" s="65"/>
      <c r="G285" s="82"/>
      <c r="H285" s="119">
        <f t="shared" si="18"/>
        <v>0</v>
      </c>
      <c r="I285" s="67">
        <f t="shared" si="19"/>
        <v>0</v>
      </c>
      <c r="M285" s="118"/>
    </row>
    <row r="286" spans="1:13">
      <c r="A286" s="65">
        <f t="shared" si="20"/>
        <v>280</v>
      </c>
      <c r="B286" s="71"/>
      <c r="C286" s="72"/>
      <c r="D286" s="65"/>
      <c r="E286" s="121">
        <f t="shared" si="17"/>
        <v>0</v>
      </c>
      <c r="F286" s="65"/>
      <c r="G286" s="82"/>
      <c r="H286" s="119">
        <f t="shared" si="18"/>
        <v>0</v>
      </c>
      <c r="I286" s="67">
        <f t="shared" si="19"/>
        <v>0</v>
      </c>
      <c r="M286" s="118"/>
    </row>
    <row r="287" spans="1:13">
      <c r="A287" s="65">
        <f t="shared" si="20"/>
        <v>281</v>
      </c>
      <c r="B287" s="71"/>
      <c r="C287" s="72"/>
      <c r="D287" s="65"/>
      <c r="E287" s="121">
        <f t="shared" si="17"/>
        <v>0</v>
      </c>
      <c r="F287" s="65"/>
      <c r="G287" s="82"/>
      <c r="H287" s="119">
        <f t="shared" si="18"/>
        <v>0</v>
      </c>
      <c r="I287" s="67">
        <f t="shared" si="19"/>
        <v>0</v>
      </c>
      <c r="M287" s="118"/>
    </row>
    <row r="288" spans="1:13">
      <c r="A288" s="65">
        <f t="shared" si="20"/>
        <v>282</v>
      </c>
      <c r="B288" s="71"/>
      <c r="C288" s="72"/>
      <c r="D288" s="65"/>
      <c r="E288" s="121">
        <f t="shared" si="17"/>
        <v>0</v>
      </c>
      <c r="F288" s="65"/>
      <c r="G288" s="82"/>
      <c r="H288" s="119">
        <f t="shared" si="18"/>
        <v>0</v>
      </c>
      <c r="I288" s="67">
        <f t="shared" si="19"/>
        <v>0</v>
      </c>
      <c r="M288" s="118"/>
    </row>
    <row r="289" spans="1:13">
      <c r="A289" s="65">
        <f t="shared" si="20"/>
        <v>283</v>
      </c>
      <c r="B289" s="71"/>
      <c r="C289" s="72"/>
      <c r="D289" s="65"/>
      <c r="E289" s="121">
        <f t="shared" si="17"/>
        <v>0</v>
      </c>
      <c r="F289" s="65"/>
      <c r="G289" s="82"/>
      <c r="H289" s="119">
        <f t="shared" si="18"/>
        <v>0</v>
      </c>
      <c r="I289" s="67">
        <f t="shared" si="19"/>
        <v>0</v>
      </c>
      <c r="M289" s="118"/>
    </row>
    <row r="290" spans="1:13">
      <c r="A290" s="65">
        <f t="shared" si="20"/>
        <v>284</v>
      </c>
      <c r="B290" s="71"/>
      <c r="C290" s="72"/>
      <c r="D290" s="65"/>
      <c r="E290" s="121">
        <f t="shared" si="17"/>
        <v>0</v>
      </c>
      <c r="F290" s="65"/>
      <c r="G290" s="82"/>
      <c r="H290" s="119">
        <f t="shared" si="18"/>
        <v>0</v>
      </c>
      <c r="I290" s="67">
        <f t="shared" si="19"/>
        <v>0</v>
      </c>
      <c r="M290" s="118"/>
    </row>
    <row r="291" spans="1:13">
      <c r="A291" s="65">
        <f t="shared" si="20"/>
        <v>285</v>
      </c>
      <c r="B291" s="71"/>
      <c r="C291" s="72"/>
      <c r="D291" s="65"/>
      <c r="E291" s="121">
        <f t="shared" si="17"/>
        <v>0</v>
      </c>
      <c r="F291" s="65"/>
      <c r="G291" s="82"/>
      <c r="H291" s="119">
        <f t="shared" si="18"/>
        <v>0</v>
      </c>
      <c r="I291" s="67">
        <f t="shared" si="19"/>
        <v>0</v>
      </c>
      <c r="M291" s="118"/>
    </row>
    <row r="292" spans="1:13">
      <c r="A292" s="65">
        <f t="shared" si="20"/>
        <v>286</v>
      </c>
      <c r="B292" s="71"/>
      <c r="C292" s="72"/>
      <c r="D292" s="65"/>
      <c r="E292" s="121">
        <f t="shared" si="17"/>
        <v>0</v>
      </c>
      <c r="F292" s="65"/>
      <c r="G292" s="82"/>
      <c r="H292" s="119">
        <f t="shared" si="18"/>
        <v>0</v>
      </c>
      <c r="I292" s="67">
        <f t="shared" si="19"/>
        <v>0</v>
      </c>
      <c r="M292" s="118"/>
    </row>
    <row r="293" spans="1:13">
      <c r="A293" s="65">
        <f t="shared" si="20"/>
        <v>287</v>
      </c>
      <c r="B293" s="71"/>
      <c r="C293" s="72"/>
      <c r="D293" s="65"/>
      <c r="E293" s="121">
        <f t="shared" si="17"/>
        <v>0</v>
      </c>
      <c r="F293" s="65"/>
      <c r="G293" s="82"/>
      <c r="H293" s="119">
        <f t="shared" si="18"/>
        <v>0</v>
      </c>
      <c r="I293" s="67">
        <f t="shared" si="19"/>
        <v>0</v>
      </c>
      <c r="M293" s="118"/>
    </row>
    <row r="294" spans="1:13">
      <c r="A294" s="65">
        <f t="shared" si="20"/>
        <v>288</v>
      </c>
      <c r="B294" s="71"/>
      <c r="C294" s="72"/>
      <c r="D294" s="65"/>
      <c r="E294" s="121">
        <f t="shared" si="17"/>
        <v>0</v>
      </c>
      <c r="F294" s="65"/>
      <c r="G294" s="82"/>
      <c r="H294" s="119">
        <f t="shared" si="18"/>
        <v>0</v>
      </c>
      <c r="I294" s="67">
        <f t="shared" si="19"/>
        <v>0</v>
      </c>
      <c r="M294" s="118"/>
    </row>
    <row r="295" spans="1:13">
      <c r="A295" s="65">
        <f t="shared" si="20"/>
        <v>289</v>
      </c>
      <c r="B295" s="71"/>
      <c r="C295" s="72"/>
      <c r="D295" s="65"/>
      <c r="E295" s="121">
        <f t="shared" si="17"/>
        <v>0</v>
      </c>
      <c r="F295" s="65"/>
      <c r="G295" s="82"/>
      <c r="H295" s="119">
        <f t="shared" si="18"/>
        <v>0</v>
      </c>
      <c r="I295" s="67">
        <f t="shared" si="19"/>
        <v>0</v>
      </c>
      <c r="M295" s="118"/>
    </row>
    <row r="296" spans="1:13">
      <c r="A296" s="65">
        <f t="shared" si="20"/>
        <v>290</v>
      </c>
      <c r="B296" s="71"/>
      <c r="C296" s="72"/>
      <c r="D296" s="65"/>
      <c r="E296" s="121">
        <f t="shared" si="17"/>
        <v>0</v>
      </c>
      <c r="F296" s="65"/>
      <c r="G296" s="82"/>
      <c r="H296" s="119">
        <f t="shared" si="18"/>
        <v>0</v>
      </c>
      <c r="I296" s="67">
        <f t="shared" si="19"/>
        <v>0</v>
      </c>
      <c r="M296" s="118"/>
    </row>
    <row r="297" spans="1:13">
      <c r="A297" s="65">
        <f t="shared" si="20"/>
        <v>291</v>
      </c>
      <c r="B297" s="71"/>
      <c r="C297" s="72"/>
      <c r="D297" s="65"/>
      <c r="E297" s="121">
        <f t="shared" si="17"/>
        <v>0</v>
      </c>
      <c r="F297" s="65"/>
      <c r="G297" s="82"/>
      <c r="H297" s="119">
        <f t="shared" si="18"/>
        <v>0</v>
      </c>
      <c r="I297" s="67">
        <f t="shared" si="19"/>
        <v>0</v>
      </c>
      <c r="M297" s="118"/>
    </row>
    <row r="298" spans="1:13">
      <c r="A298" s="65">
        <f t="shared" si="20"/>
        <v>292</v>
      </c>
      <c r="B298" s="71"/>
      <c r="C298" s="72"/>
      <c r="D298" s="65"/>
      <c r="E298" s="121">
        <f t="shared" si="17"/>
        <v>0</v>
      </c>
      <c r="F298" s="65"/>
      <c r="G298" s="82"/>
      <c r="H298" s="119">
        <f t="shared" si="18"/>
        <v>0</v>
      </c>
      <c r="I298" s="67">
        <f t="shared" si="19"/>
        <v>0</v>
      </c>
      <c r="M298" s="118"/>
    </row>
    <row r="299" spans="1:13">
      <c r="A299" s="65">
        <f t="shared" si="20"/>
        <v>293</v>
      </c>
      <c r="B299" s="71"/>
      <c r="C299" s="72"/>
      <c r="D299" s="65"/>
      <c r="E299" s="121">
        <f t="shared" si="17"/>
        <v>0</v>
      </c>
      <c r="F299" s="65"/>
      <c r="G299" s="82"/>
      <c r="H299" s="119">
        <f t="shared" si="18"/>
        <v>0</v>
      </c>
      <c r="I299" s="67">
        <f t="shared" si="19"/>
        <v>0</v>
      </c>
      <c r="M299" s="118"/>
    </row>
    <row r="300" spans="1:13">
      <c r="A300" s="65">
        <f t="shared" si="20"/>
        <v>294</v>
      </c>
      <c r="B300" s="71"/>
      <c r="C300" s="72"/>
      <c r="D300" s="65"/>
      <c r="E300" s="121">
        <f t="shared" si="17"/>
        <v>0</v>
      </c>
      <c r="F300" s="65"/>
      <c r="G300" s="82"/>
      <c r="H300" s="119">
        <f t="shared" si="18"/>
        <v>0</v>
      </c>
      <c r="I300" s="67">
        <f t="shared" si="19"/>
        <v>0</v>
      </c>
      <c r="M300" s="118"/>
    </row>
    <row r="301" spans="1:13">
      <c r="A301" s="65">
        <f t="shared" si="20"/>
        <v>295</v>
      </c>
      <c r="B301" s="71"/>
      <c r="C301" s="72"/>
      <c r="D301" s="65"/>
      <c r="E301" s="121">
        <f t="shared" si="17"/>
        <v>0</v>
      </c>
      <c r="F301" s="65"/>
      <c r="G301" s="82"/>
      <c r="H301" s="119">
        <f t="shared" si="18"/>
        <v>0</v>
      </c>
      <c r="I301" s="67">
        <f t="shared" si="19"/>
        <v>0</v>
      </c>
      <c r="M301" s="118"/>
    </row>
    <row r="302" spans="1:13">
      <c r="A302" s="65">
        <f t="shared" si="20"/>
        <v>296</v>
      </c>
      <c r="B302" s="71"/>
      <c r="C302" s="72"/>
      <c r="D302" s="65"/>
      <c r="E302" s="121">
        <f t="shared" si="17"/>
        <v>0</v>
      </c>
      <c r="F302" s="65"/>
      <c r="G302" s="82"/>
      <c r="H302" s="119">
        <f t="shared" si="18"/>
        <v>0</v>
      </c>
      <c r="I302" s="67">
        <f t="shared" si="19"/>
        <v>0</v>
      </c>
      <c r="M302" s="118"/>
    </row>
    <row r="303" spans="1:13">
      <c r="A303" s="65">
        <f t="shared" si="20"/>
        <v>297</v>
      </c>
      <c r="B303" s="71"/>
      <c r="C303" s="72"/>
      <c r="D303" s="65"/>
      <c r="E303" s="121">
        <f t="shared" si="17"/>
        <v>0</v>
      </c>
      <c r="F303" s="65"/>
      <c r="G303" s="82"/>
      <c r="H303" s="119">
        <f t="shared" si="18"/>
        <v>0</v>
      </c>
      <c r="I303" s="67">
        <f t="shared" si="19"/>
        <v>0</v>
      </c>
      <c r="M303" s="118"/>
    </row>
    <row r="304" spans="1:13">
      <c r="A304" s="65">
        <f t="shared" si="20"/>
        <v>298</v>
      </c>
      <c r="B304" s="71"/>
      <c r="C304" s="72"/>
      <c r="D304" s="65"/>
      <c r="E304" s="121">
        <f t="shared" si="17"/>
        <v>0</v>
      </c>
      <c r="F304" s="65"/>
      <c r="G304" s="82"/>
      <c r="H304" s="119">
        <f t="shared" si="18"/>
        <v>0</v>
      </c>
      <c r="I304" s="67">
        <f t="shared" si="19"/>
        <v>0</v>
      </c>
      <c r="M304" s="118"/>
    </row>
    <row r="305" spans="1:13">
      <c r="A305" s="65">
        <f t="shared" si="20"/>
        <v>299</v>
      </c>
      <c r="B305" s="71"/>
      <c r="C305" s="72"/>
      <c r="D305" s="65"/>
      <c r="E305" s="121">
        <f t="shared" si="17"/>
        <v>0</v>
      </c>
      <c r="F305" s="65"/>
      <c r="G305" s="82"/>
      <c r="H305" s="119">
        <f t="shared" si="18"/>
        <v>0</v>
      </c>
      <c r="I305" s="67">
        <f t="shared" si="19"/>
        <v>0</v>
      </c>
      <c r="M305" s="118"/>
    </row>
    <row r="306" spans="1:13">
      <c r="A306" s="65">
        <f t="shared" si="20"/>
        <v>300</v>
      </c>
      <c r="B306" s="71"/>
      <c r="C306" s="72"/>
      <c r="D306" s="65"/>
      <c r="E306" s="121">
        <f t="shared" si="17"/>
        <v>0</v>
      </c>
      <c r="F306" s="65"/>
      <c r="G306" s="82"/>
      <c r="H306" s="119">
        <f t="shared" si="18"/>
        <v>0</v>
      </c>
      <c r="I306" s="67">
        <f t="shared" si="19"/>
        <v>0</v>
      </c>
      <c r="M306" s="118"/>
    </row>
    <row r="307" spans="1:13">
      <c r="A307" s="65">
        <f t="shared" si="20"/>
        <v>301</v>
      </c>
      <c r="B307" s="71"/>
      <c r="C307" s="72"/>
      <c r="D307" s="65"/>
      <c r="E307" s="121">
        <f t="shared" si="17"/>
        <v>0</v>
      </c>
      <c r="F307" s="65"/>
      <c r="G307" s="82"/>
      <c r="H307" s="119">
        <f t="shared" si="18"/>
        <v>0</v>
      </c>
      <c r="I307" s="67">
        <f t="shared" si="19"/>
        <v>0</v>
      </c>
      <c r="M307" s="118"/>
    </row>
    <row r="308" spans="1:13">
      <c r="A308" s="65">
        <f t="shared" si="20"/>
        <v>302</v>
      </c>
      <c r="B308" s="71"/>
      <c r="C308" s="72"/>
      <c r="D308" s="65"/>
      <c r="E308" s="121">
        <f t="shared" si="17"/>
        <v>0</v>
      </c>
      <c r="F308" s="65"/>
      <c r="G308" s="82"/>
      <c r="H308" s="119">
        <f t="shared" si="18"/>
        <v>0</v>
      </c>
      <c r="I308" s="67">
        <f t="shared" si="19"/>
        <v>0</v>
      </c>
      <c r="M308" s="118"/>
    </row>
    <row r="309" spans="1:13">
      <c r="A309" s="65">
        <f t="shared" si="20"/>
        <v>303</v>
      </c>
      <c r="B309" s="71"/>
      <c r="C309" s="72"/>
      <c r="D309" s="65"/>
      <c r="E309" s="121">
        <f t="shared" si="17"/>
        <v>0</v>
      </c>
      <c r="F309" s="65"/>
      <c r="G309" s="82"/>
      <c r="H309" s="119">
        <f t="shared" si="18"/>
        <v>0</v>
      </c>
      <c r="I309" s="67">
        <f t="shared" si="19"/>
        <v>0</v>
      </c>
      <c r="M309" s="118"/>
    </row>
    <row r="310" spans="1:13">
      <c r="A310" s="65">
        <f t="shared" si="20"/>
        <v>304</v>
      </c>
      <c r="B310" s="71"/>
      <c r="C310" s="72"/>
      <c r="D310" s="65"/>
      <c r="E310" s="121">
        <f t="shared" si="17"/>
        <v>0</v>
      </c>
      <c r="F310" s="65"/>
      <c r="G310" s="82"/>
      <c r="H310" s="119">
        <f t="shared" si="18"/>
        <v>0</v>
      </c>
      <c r="I310" s="67">
        <f t="shared" si="19"/>
        <v>0</v>
      </c>
      <c r="M310" s="118"/>
    </row>
    <row r="311" spans="1:13">
      <c r="A311" s="65">
        <f t="shared" si="20"/>
        <v>305</v>
      </c>
      <c r="B311" s="71"/>
      <c r="C311" s="72"/>
      <c r="D311" s="65"/>
      <c r="E311" s="121">
        <f t="shared" si="17"/>
        <v>0</v>
      </c>
      <c r="F311" s="65"/>
      <c r="G311" s="82"/>
      <c r="H311" s="119">
        <f t="shared" si="18"/>
        <v>0</v>
      </c>
      <c r="I311" s="67">
        <f t="shared" si="19"/>
        <v>0</v>
      </c>
      <c r="M311" s="118"/>
    </row>
    <row r="312" spans="1:13">
      <c r="A312" s="65">
        <f t="shared" si="20"/>
        <v>306</v>
      </c>
      <c r="B312" s="71"/>
      <c r="C312" s="72"/>
      <c r="D312" s="65"/>
      <c r="E312" s="121">
        <f t="shared" si="17"/>
        <v>0</v>
      </c>
      <c r="F312" s="65"/>
      <c r="G312" s="82"/>
      <c r="H312" s="119">
        <f t="shared" si="18"/>
        <v>0</v>
      </c>
      <c r="I312" s="67">
        <f t="shared" si="19"/>
        <v>0</v>
      </c>
      <c r="M312" s="118"/>
    </row>
    <row r="313" spans="1:13">
      <c r="A313" s="65">
        <f t="shared" si="20"/>
        <v>307</v>
      </c>
      <c r="B313" s="71"/>
      <c r="C313" s="72"/>
      <c r="D313" s="65"/>
      <c r="E313" s="121">
        <f t="shared" si="17"/>
        <v>0</v>
      </c>
      <c r="F313" s="65"/>
      <c r="G313" s="82"/>
      <c r="H313" s="119">
        <f t="shared" si="18"/>
        <v>0</v>
      </c>
      <c r="I313" s="67">
        <f t="shared" si="19"/>
        <v>0</v>
      </c>
      <c r="M313" s="118"/>
    </row>
    <row r="314" spans="1:13">
      <c r="A314" s="65">
        <f t="shared" si="20"/>
        <v>308</v>
      </c>
      <c r="B314" s="71"/>
      <c r="C314" s="72"/>
      <c r="D314" s="65"/>
      <c r="E314" s="121">
        <f t="shared" si="17"/>
        <v>0</v>
      </c>
      <c r="F314" s="65"/>
      <c r="G314" s="82"/>
      <c r="H314" s="119">
        <f t="shared" si="18"/>
        <v>0</v>
      </c>
      <c r="I314" s="67">
        <f t="shared" si="19"/>
        <v>0</v>
      </c>
      <c r="M314" s="118"/>
    </row>
    <row r="315" spans="1:13">
      <c r="A315" s="65">
        <f t="shared" si="20"/>
        <v>309</v>
      </c>
      <c r="B315" s="71"/>
      <c r="C315" s="72"/>
      <c r="D315" s="65"/>
      <c r="E315" s="121">
        <f t="shared" si="17"/>
        <v>0</v>
      </c>
      <c r="F315" s="65"/>
      <c r="G315" s="82"/>
      <c r="H315" s="119">
        <f t="shared" si="18"/>
        <v>0</v>
      </c>
      <c r="I315" s="67">
        <f t="shared" si="19"/>
        <v>0</v>
      </c>
      <c r="M315" s="118"/>
    </row>
    <row r="316" spans="1:13">
      <c r="A316" s="65">
        <f t="shared" si="20"/>
        <v>310</v>
      </c>
      <c r="B316" s="71"/>
      <c r="C316" s="72"/>
      <c r="D316" s="65"/>
      <c r="E316" s="121">
        <f t="shared" si="17"/>
        <v>0</v>
      </c>
      <c r="F316" s="65"/>
      <c r="G316" s="82"/>
      <c r="H316" s="119">
        <f t="shared" si="18"/>
        <v>0</v>
      </c>
      <c r="I316" s="67">
        <f t="shared" si="19"/>
        <v>0</v>
      </c>
      <c r="M316" s="118"/>
    </row>
    <row r="317" spans="1:13">
      <c r="A317" s="65">
        <f t="shared" si="20"/>
        <v>311</v>
      </c>
      <c r="B317" s="71"/>
      <c r="C317" s="72"/>
      <c r="D317" s="65"/>
      <c r="E317" s="121">
        <f t="shared" si="17"/>
        <v>0</v>
      </c>
      <c r="F317" s="65"/>
      <c r="G317" s="82"/>
      <c r="H317" s="119">
        <f t="shared" si="18"/>
        <v>0</v>
      </c>
      <c r="I317" s="67">
        <f t="shared" si="19"/>
        <v>0</v>
      </c>
      <c r="M317" s="118"/>
    </row>
    <row r="318" spans="1:13">
      <c r="A318" s="65">
        <f t="shared" si="20"/>
        <v>312</v>
      </c>
      <c r="B318" s="71"/>
      <c r="C318" s="72"/>
      <c r="D318" s="65"/>
      <c r="E318" s="121">
        <f t="shared" si="17"/>
        <v>0</v>
      </c>
      <c r="F318" s="65"/>
      <c r="G318" s="82"/>
      <c r="H318" s="119">
        <f t="shared" si="18"/>
        <v>0</v>
      </c>
      <c r="I318" s="67">
        <f t="shared" si="19"/>
        <v>0</v>
      </c>
      <c r="M318" s="118"/>
    </row>
    <row r="319" spans="1:13">
      <c r="A319" s="65">
        <f t="shared" si="20"/>
        <v>313</v>
      </c>
      <c r="B319" s="71"/>
      <c r="C319" s="72"/>
      <c r="D319" s="65"/>
      <c r="E319" s="121">
        <f t="shared" si="17"/>
        <v>0</v>
      </c>
      <c r="F319" s="65"/>
      <c r="G319" s="82"/>
      <c r="H319" s="119">
        <f t="shared" si="18"/>
        <v>0</v>
      </c>
      <c r="I319" s="67">
        <f t="shared" si="19"/>
        <v>0</v>
      </c>
      <c r="M319" s="118"/>
    </row>
    <row r="320" spans="1:13">
      <c r="A320" s="65">
        <f t="shared" si="20"/>
        <v>314</v>
      </c>
      <c r="B320" s="71"/>
      <c r="C320" s="72"/>
      <c r="D320" s="65"/>
      <c r="E320" s="121">
        <f t="shared" si="17"/>
        <v>0</v>
      </c>
      <c r="F320" s="65"/>
      <c r="G320" s="82"/>
      <c r="H320" s="119">
        <f t="shared" si="18"/>
        <v>0</v>
      </c>
      <c r="I320" s="67">
        <f t="shared" si="19"/>
        <v>0</v>
      </c>
      <c r="M320" s="118"/>
    </row>
    <row r="321" spans="1:13">
      <c r="A321" s="65">
        <f t="shared" si="20"/>
        <v>315</v>
      </c>
      <c r="B321" s="71"/>
      <c r="C321" s="72"/>
      <c r="D321" s="65"/>
      <c r="E321" s="121">
        <f t="shared" si="17"/>
        <v>0</v>
      </c>
      <c r="F321" s="65"/>
      <c r="G321" s="82"/>
      <c r="H321" s="119">
        <f t="shared" si="18"/>
        <v>0</v>
      </c>
      <c r="I321" s="67">
        <f t="shared" si="19"/>
        <v>0</v>
      </c>
      <c r="M321" s="118"/>
    </row>
    <row r="322" spans="1:13">
      <c r="A322" s="65">
        <f t="shared" si="20"/>
        <v>316</v>
      </c>
      <c r="B322" s="71"/>
      <c r="C322" s="72"/>
      <c r="D322" s="65"/>
      <c r="E322" s="121">
        <f t="shared" si="17"/>
        <v>0</v>
      </c>
      <c r="F322" s="65"/>
      <c r="G322" s="82"/>
      <c r="H322" s="119">
        <f t="shared" si="18"/>
        <v>0</v>
      </c>
      <c r="I322" s="67">
        <f t="shared" si="19"/>
        <v>0</v>
      </c>
      <c r="M322" s="118"/>
    </row>
    <row r="323" spans="1:13">
      <c r="A323" s="65">
        <f t="shared" si="20"/>
        <v>317</v>
      </c>
      <c r="B323" s="71"/>
      <c r="C323" s="72"/>
      <c r="D323" s="65"/>
      <c r="E323" s="121">
        <f t="shared" si="17"/>
        <v>0</v>
      </c>
      <c r="F323" s="65"/>
      <c r="G323" s="82"/>
      <c r="H323" s="119">
        <f t="shared" si="18"/>
        <v>0</v>
      </c>
      <c r="I323" s="67">
        <f t="shared" si="19"/>
        <v>0</v>
      </c>
      <c r="M323" s="118"/>
    </row>
    <row r="324" spans="1:13">
      <c r="A324" s="65">
        <f t="shared" si="20"/>
        <v>318</v>
      </c>
      <c r="B324" s="71"/>
      <c r="C324" s="72"/>
      <c r="D324" s="65"/>
      <c r="E324" s="121">
        <f t="shared" si="17"/>
        <v>0</v>
      </c>
      <c r="F324" s="65"/>
      <c r="G324" s="82"/>
      <c r="H324" s="119">
        <f t="shared" si="18"/>
        <v>0</v>
      </c>
      <c r="I324" s="67">
        <f t="shared" si="19"/>
        <v>0</v>
      </c>
      <c r="M324" s="118"/>
    </row>
    <row r="325" spans="1:13">
      <c r="A325" s="65">
        <f t="shared" si="20"/>
        <v>319</v>
      </c>
      <c r="B325" s="71"/>
      <c r="C325" s="72"/>
      <c r="D325" s="65"/>
      <c r="E325" s="121">
        <f t="shared" si="17"/>
        <v>0</v>
      </c>
      <c r="F325" s="65"/>
      <c r="G325" s="82"/>
      <c r="H325" s="119">
        <f t="shared" si="18"/>
        <v>0</v>
      </c>
      <c r="I325" s="67">
        <f t="shared" si="19"/>
        <v>0</v>
      </c>
      <c r="M325" s="118"/>
    </row>
    <row r="326" spans="1:13">
      <c r="A326" s="65">
        <f t="shared" si="20"/>
        <v>320</v>
      </c>
      <c r="B326" s="71"/>
      <c r="C326" s="72"/>
      <c r="D326" s="65"/>
      <c r="E326" s="121">
        <f t="shared" si="17"/>
        <v>0</v>
      </c>
      <c r="F326" s="65"/>
      <c r="G326" s="82"/>
      <c r="H326" s="119">
        <f t="shared" si="18"/>
        <v>0</v>
      </c>
      <c r="I326" s="67">
        <f t="shared" si="19"/>
        <v>0</v>
      </c>
      <c r="M326" s="118"/>
    </row>
    <row r="327" spans="1:13">
      <c r="A327" s="65">
        <f t="shared" si="20"/>
        <v>321</v>
      </c>
      <c r="B327" s="71"/>
      <c r="C327" s="72"/>
      <c r="D327" s="65"/>
      <c r="E327" s="121">
        <f t="shared" si="17"/>
        <v>0</v>
      </c>
      <c r="F327" s="65"/>
      <c r="G327" s="82"/>
      <c r="H327" s="119">
        <f t="shared" si="18"/>
        <v>0</v>
      </c>
      <c r="I327" s="67">
        <f t="shared" si="19"/>
        <v>0</v>
      </c>
      <c r="M327" s="118"/>
    </row>
    <row r="328" spans="1:13">
      <c r="A328" s="65">
        <f t="shared" si="20"/>
        <v>322</v>
      </c>
      <c r="B328" s="71"/>
      <c r="C328" s="72"/>
      <c r="D328" s="65"/>
      <c r="E328" s="121">
        <f t="shared" ref="E328:E391" si="21">ROUND(D328/$E$4,3)</f>
        <v>0</v>
      </c>
      <c r="F328" s="65"/>
      <c r="G328" s="82"/>
      <c r="H328" s="119">
        <f t="shared" ref="H328:H391" si="22">ROUND(G328*0.2359,2)</f>
        <v>0</v>
      </c>
      <c r="I328" s="67">
        <f t="shared" ref="I328:I391" si="23">G328+H328</f>
        <v>0</v>
      </c>
      <c r="M328" s="118"/>
    </row>
    <row r="329" spans="1:13">
      <c r="A329" s="65">
        <f t="shared" ref="A329:A392" si="24">A328+1</f>
        <v>323</v>
      </c>
      <c r="B329" s="71"/>
      <c r="C329" s="72"/>
      <c r="D329" s="65"/>
      <c r="E329" s="121">
        <f t="shared" si="21"/>
        <v>0</v>
      </c>
      <c r="F329" s="65"/>
      <c r="G329" s="82"/>
      <c r="H329" s="119">
        <f t="shared" si="22"/>
        <v>0</v>
      </c>
      <c r="I329" s="67">
        <f t="shared" si="23"/>
        <v>0</v>
      </c>
      <c r="M329" s="118"/>
    </row>
    <row r="330" spans="1:13">
      <c r="A330" s="65">
        <f t="shared" si="24"/>
        <v>324</v>
      </c>
      <c r="B330" s="71"/>
      <c r="C330" s="72"/>
      <c r="D330" s="65"/>
      <c r="E330" s="121">
        <f t="shared" si="21"/>
        <v>0</v>
      </c>
      <c r="F330" s="65"/>
      <c r="G330" s="82"/>
      <c r="H330" s="119">
        <f t="shared" si="22"/>
        <v>0</v>
      </c>
      <c r="I330" s="67">
        <f t="shared" si="23"/>
        <v>0</v>
      </c>
      <c r="M330" s="118"/>
    </row>
    <row r="331" spans="1:13">
      <c r="A331" s="65">
        <f t="shared" si="24"/>
        <v>325</v>
      </c>
      <c r="B331" s="71"/>
      <c r="C331" s="72"/>
      <c r="D331" s="65"/>
      <c r="E331" s="121">
        <f t="shared" si="21"/>
        <v>0</v>
      </c>
      <c r="F331" s="65"/>
      <c r="G331" s="82"/>
      <c r="H331" s="119">
        <f t="shared" si="22"/>
        <v>0</v>
      </c>
      <c r="I331" s="67">
        <f t="shared" si="23"/>
        <v>0</v>
      </c>
      <c r="M331" s="118"/>
    </row>
    <row r="332" spans="1:13">
      <c r="A332" s="65">
        <f t="shared" si="24"/>
        <v>326</v>
      </c>
      <c r="B332" s="71"/>
      <c r="C332" s="72"/>
      <c r="D332" s="65"/>
      <c r="E332" s="121">
        <f t="shared" si="21"/>
        <v>0</v>
      </c>
      <c r="F332" s="65"/>
      <c r="G332" s="82"/>
      <c r="H332" s="119">
        <f t="shared" si="22"/>
        <v>0</v>
      </c>
      <c r="I332" s="67">
        <f t="shared" si="23"/>
        <v>0</v>
      </c>
      <c r="M332" s="118"/>
    </row>
    <row r="333" spans="1:13">
      <c r="A333" s="65">
        <f t="shared" si="24"/>
        <v>327</v>
      </c>
      <c r="B333" s="71"/>
      <c r="C333" s="72"/>
      <c r="D333" s="65"/>
      <c r="E333" s="121">
        <f t="shared" si="21"/>
        <v>0</v>
      </c>
      <c r="F333" s="65"/>
      <c r="G333" s="82"/>
      <c r="H333" s="119">
        <f t="shared" si="22"/>
        <v>0</v>
      </c>
      <c r="I333" s="67">
        <f t="shared" si="23"/>
        <v>0</v>
      </c>
      <c r="M333" s="118"/>
    </row>
    <row r="334" spans="1:13">
      <c r="A334" s="65">
        <f t="shared" si="24"/>
        <v>328</v>
      </c>
      <c r="B334" s="71"/>
      <c r="C334" s="72"/>
      <c r="D334" s="65"/>
      <c r="E334" s="121">
        <f t="shared" si="21"/>
        <v>0</v>
      </c>
      <c r="F334" s="65"/>
      <c r="G334" s="82"/>
      <c r="H334" s="119">
        <f t="shared" si="22"/>
        <v>0</v>
      </c>
      <c r="I334" s="67">
        <f t="shared" si="23"/>
        <v>0</v>
      </c>
      <c r="M334" s="118"/>
    </row>
    <row r="335" spans="1:13">
      <c r="A335" s="65">
        <f t="shared" si="24"/>
        <v>329</v>
      </c>
      <c r="B335" s="71"/>
      <c r="C335" s="72"/>
      <c r="D335" s="65"/>
      <c r="E335" s="121">
        <f t="shared" si="21"/>
        <v>0</v>
      </c>
      <c r="F335" s="65"/>
      <c r="G335" s="82"/>
      <c r="H335" s="119">
        <f t="shared" si="22"/>
        <v>0</v>
      </c>
      <c r="I335" s="67">
        <f t="shared" si="23"/>
        <v>0</v>
      </c>
      <c r="M335" s="118"/>
    </row>
    <row r="336" spans="1:13">
      <c r="A336" s="65">
        <f t="shared" si="24"/>
        <v>330</v>
      </c>
      <c r="B336" s="71"/>
      <c r="C336" s="72"/>
      <c r="D336" s="65"/>
      <c r="E336" s="121">
        <f t="shared" si="21"/>
        <v>0</v>
      </c>
      <c r="F336" s="65"/>
      <c r="G336" s="82"/>
      <c r="H336" s="119">
        <f t="shared" si="22"/>
        <v>0</v>
      </c>
      <c r="I336" s="67">
        <f t="shared" si="23"/>
        <v>0</v>
      </c>
      <c r="M336" s="118"/>
    </row>
    <row r="337" spans="1:13">
      <c r="A337" s="65">
        <f t="shared" si="24"/>
        <v>331</v>
      </c>
      <c r="B337" s="71"/>
      <c r="C337" s="72"/>
      <c r="D337" s="65"/>
      <c r="E337" s="121">
        <f t="shared" si="21"/>
        <v>0</v>
      </c>
      <c r="F337" s="65"/>
      <c r="G337" s="82"/>
      <c r="H337" s="119">
        <f t="shared" si="22"/>
        <v>0</v>
      </c>
      <c r="I337" s="67">
        <f t="shared" si="23"/>
        <v>0</v>
      </c>
      <c r="M337" s="118"/>
    </row>
    <row r="338" spans="1:13">
      <c r="A338" s="65">
        <f t="shared" si="24"/>
        <v>332</v>
      </c>
      <c r="B338" s="71"/>
      <c r="C338" s="72"/>
      <c r="D338" s="65"/>
      <c r="E338" s="121">
        <f t="shared" si="21"/>
        <v>0</v>
      </c>
      <c r="F338" s="65"/>
      <c r="G338" s="82"/>
      <c r="H338" s="119">
        <f t="shared" si="22"/>
        <v>0</v>
      </c>
      <c r="I338" s="67">
        <f t="shared" si="23"/>
        <v>0</v>
      </c>
      <c r="M338" s="118"/>
    </row>
    <row r="339" spans="1:13">
      <c r="A339" s="65">
        <f t="shared" si="24"/>
        <v>333</v>
      </c>
      <c r="B339" s="71"/>
      <c r="C339" s="72"/>
      <c r="D339" s="65"/>
      <c r="E339" s="121">
        <f t="shared" si="21"/>
        <v>0</v>
      </c>
      <c r="F339" s="65"/>
      <c r="G339" s="82"/>
      <c r="H339" s="119">
        <f t="shared" si="22"/>
        <v>0</v>
      </c>
      <c r="I339" s="67">
        <f t="shared" si="23"/>
        <v>0</v>
      </c>
      <c r="M339" s="118"/>
    </row>
    <row r="340" spans="1:13">
      <c r="A340" s="65">
        <f t="shared" si="24"/>
        <v>334</v>
      </c>
      <c r="B340" s="71"/>
      <c r="C340" s="72"/>
      <c r="D340" s="65"/>
      <c r="E340" s="121">
        <f t="shared" si="21"/>
        <v>0</v>
      </c>
      <c r="F340" s="65"/>
      <c r="G340" s="82"/>
      <c r="H340" s="119">
        <f t="shared" si="22"/>
        <v>0</v>
      </c>
      <c r="I340" s="67">
        <f t="shared" si="23"/>
        <v>0</v>
      </c>
      <c r="M340" s="118"/>
    </row>
    <row r="341" spans="1:13">
      <c r="A341" s="65">
        <f t="shared" si="24"/>
        <v>335</v>
      </c>
      <c r="B341" s="71"/>
      <c r="C341" s="72"/>
      <c r="D341" s="65"/>
      <c r="E341" s="121">
        <f t="shared" si="21"/>
        <v>0</v>
      </c>
      <c r="F341" s="65"/>
      <c r="G341" s="82"/>
      <c r="H341" s="119">
        <f t="shared" si="22"/>
        <v>0</v>
      </c>
      <c r="I341" s="67">
        <f t="shared" si="23"/>
        <v>0</v>
      </c>
      <c r="M341" s="118"/>
    </row>
    <row r="342" spans="1:13">
      <c r="A342" s="65">
        <f t="shared" si="24"/>
        <v>336</v>
      </c>
      <c r="B342" s="71"/>
      <c r="C342" s="72"/>
      <c r="D342" s="65"/>
      <c r="E342" s="121">
        <f t="shared" si="21"/>
        <v>0</v>
      </c>
      <c r="F342" s="65"/>
      <c r="G342" s="82"/>
      <c r="H342" s="119">
        <f t="shared" si="22"/>
        <v>0</v>
      </c>
      <c r="I342" s="67">
        <f t="shared" si="23"/>
        <v>0</v>
      </c>
      <c r="M342" s="118"/>
    </row>
    <row r="343" spans="1:13">
      <c r="A343" s="65">
        <f t="shared" si="24"/>
        <v>337</v>
      </c>
      <c r="B343" s="71"/>
      <c r="C343" s="72"/>
      <c r="D343" s="65"/>
      <c r="E343" s="121">
        <f t="shared" si="21"/>
        <v>0</v>
      </c>
      <c r="F343" s="65"/>
      <c r="G343" s="82"/>
      <c r="H343" s="119">
        <f t="shared" si="22"/>
        <v>0</v>
      </c>
      <c r="I343" s="67">
        <f t="shared" si="23"/>
        <v>0</v>
      </c>
      <c r="M343" s="118"/>
    </row>
    <row r="344" spans="1:13">
      <c r="A344" s="65">
        <f t="shared" si="24"/>
        <v>338</v>
      </c>
      <c r="B344" s="71"/>
      <c r="C344" s="72"/>
      <c r="D344" s="65"/>
      <c r="E344" s="121">
        <f t="shared" si="21"/>
        <v>0</v>
      </c>
      <c r="F344" s="65"/>
      <c r="G344" s="82"/>
      <c r="H344" s="119">
        <f t="shared" si="22"/>
        <v>0</v>
      </c>
      <c r="I344" s="67">
        <f t="shared" si="23"/>
        <v>0</v>
      </c>
      <c r="M344" s="118"/>
    </row>
    <row r="345" spans="1:13">
      <c r="A345" s="65">
        <f t="shared" si="24"/>
        <v>339</v>
      </c>
      <c r="B345" s="71"/>
      <c r="C345" s="72"/>
      <c r="D345" s="65"/>
      <c r="E345" s="121">
        <f t="shared" si="21"/>
        <v>0</v>
      </c>
      <c r="F345" s="65"/>
      <c r="G345" s="82"/>
      <c r="H345" s="119">
        <f t="shared" si="22"/>
        <v>0</v>
      </c>
      <c r="I345" s="67">
        <f t="shared" si="23"/>
        <v>0</v>
      </c>
      <c r="M345" s="118"/>
    </row>
    <row r="346" spans="1:13">
      <c r="A346" s="65">
        <f t="shared" si="24"/>
        <v>340</v>
      </c>
      <c r="B346" s="71"/>
      <c r="C346" s="72"/>
      <c r="D346" s="65"/>
      <c r="E346" s="121">
        <f t="shared" si="21"/>
        <v>0</v>
      </c>
      <c r="F346" s="65"/>
      <c r="G346" s="82"/>
      <c r="H346" s="119">
        <f t="shared" si="22"/>
        <v>0</v>
      </c>
      <c r="I346" s="67">
        <f t="shared" si="23"/>
        <v>0</v>
      </c>
      <c r="M346" s="118"/>
    </row>
    <row r="347" spans="1:13">
      <c r="A347" s="65">
        <f t="shared" si="24"/>
        <v>341</v>
      </c>
      <c r="B347" s="71"/>
      <c r="C347" s="72"/>
      <c r="D347" s="65"/>
      <c r="E347" s="121">
        <f t="shared" si="21"/>
        <v>0</v>
      </c>
      <c r="F347" s="65"/>
      <c r="G347" s="82"/>
      <c r="H347" s="119">
        <f t="shared" si="22"/>
        <v>0</v>
      </c>
      <c r="I347" s="67">
        <f t="shared" si="23"/>
        <v>0</v>
      </c>
      <c r="M347" s="118"/>
    </row>
    <row r="348" spans="1:13">
      <c r="A348" s="65">
        <f t="shared" si="24"/>
        <v>342</v>
      </c>
      <c r="B348" s="71"/>
      <c r="C348" s="72"/>
      <c r="D348" s="65"/>
      <c r="E348" s="121">
        <f t="shared" si="21"/>
        <v>0</v>
      </c>
      <c r="F348" s="65"/>
      <c r="G348" s="82"/>
      <c r="H348" s="119">
        <f t="shared" si="22"/>
        <v>0</v>
      </c>
      <c r="I348" s="67">
        <f t="shared" si="23"/>
        <v>0</v>
      </c>
      <c r="M348" s="118"/>
    </row>
    <row r="349" spans="1:13">
      <c r="A349" s="65">
        <f t="shared" si="24"/>
        <v>343</v>
      </c>
      <c r="B349" s="71"/>
      <c r="C349" s="72"/>
      <c r="D349" s="65"/>
      <c r="E349" s="121">
        <f t="shared" si="21"/>
        <v>0</v>
      </c>
      <c r="F349" s="65"/>
      <c r="G349" s="82"/>
      <c r="H349" s="119">
        <f t="shared" si="22"/>
        <v>0</v>
      </c>
      <c r="I349" s="67">
        <f t="shared" si="23"/>
        <v>0</v>
      </c>
      <c r="M349" s="118"/>
    </row>
    <row r="350" spans="1:13">
      <c r="A350" s="65">
        <f t="shared" si="24"/>
        <v>344</v>
      </c>
      <c r="B350" s="71"/>
      <c r="C350" s="72"/>
      <c r="D350" s="65"/>
      <c r="E350" s="121">
        <f t="shared" si="21"/>
        <v>0</v>
      </c>
      <c r="F350" s="65"/>
      <c r="G350" s="82"/>
      <c r="H350" s="119">
        <f t="shared" si="22"/>
        <v>0</v>
      </c>
      <c r="I350" s="67">
        <f t="shared" si="23"/>
        <v>0</v>
      </c>
      <c r="M350" s="118"/>
    </row>
    <row r="351" spans="1:13">
      <c r="A351" s="65">
        <f t="shared" si="24"/>
        <v>345</v>
      </c>
      <c r="B351" s="71"/>
      <c r="C351" s="72"/>
      <c r="D351" s="65"/>
      <c r="E351" s="121">
        <f t="shared" si="21"/>
        <v>0</v>
      </c>
      <c r="F351" s="65"/>
      <c r="G351" s="82"/>
      <c r="H351" s="119">
        <f t="shared" si="22"/>
        <v>0</v>
      </c>
      <c r="I351" s="67">
        <f t="shared" si="23"/>
        <v>0</v>
      </c>
      <c r="M351" s="118"/>
    </row>
    <row r="352" spans="1:13">
      <c r="A352" s="65">
        <f t="shared" si="24"/>
        <v>346</v>
      </c>
      <c r="B352" s="71"/>
      <c r="C352" s="72"/>
      <c r="D352" s="65"/>
      <c r="E352" s="121">
        <f t="shared" si="21"/>
        <v>0</v>
      </c>
      <c r="F352" s="65"/>
      <c r="G352" s="82"/>
      <c r="H352" s="119">
        <f t="shared" si="22"/>
        <v>0</v>
      </c>
      <c r="I352" s="67">
        <f t="shared" si="23"/>
        <v>0</v>
      </c>
      <c r="M352" s="118"/>
    </row>
    <row r="353" spans="1:13">
      <c r="A353" s="65">
        <f t="shared" si="24"/>
        <v>347</v>
      </c>
      <c r="B353" s="71"/>
      <c r="C353" s="72"/>
      <c r="D353" s="65"/>
      <c r="E353" s="121">
        <f t="shared" si="21"/>
        <v>0</v>
      </c>
      <c r="F353" s="65"/>
      <c r="G353" s="82"/>
      <c r="H353" s="119">
        <f t="shared" si="22"/>
        <v>0</v>
      </c>
      <c r="I353" s="67">
        <f t="shared" si="23"/>
        <v>0</v>
      </c>
      <c r="M353" s="118"/>
    </row>
    <row r="354" spans="1:13">
      <c r="A354" s="65">
        <f t="shared" si="24"/>
        <v>348</v>
      </c>
      <c r="B354" s="71"/>
      <c r="C354" s="72"/>
      <c r="D354" s="65"/>
      <c r="E354" s="121">
        <f t="shared" si="21"/>
        <v>0</v>
      </c>
      <c r="F354" s="65"/>
      <c r="G354" s="82"/>
      <c r="H354" s="119">
        <f t="shared" si="22"/>
        <v>0</v>
      </c>
      <c r="I354" s="67">
        <f t="shared" si="23"/>
        <v>0</v>
      </c>
      <c r="M354" s="118"/>
    </row>
    <row r="355" spans="1:13">
      <c r="A355" s="65">
        <f t="shared" si="24"/>
        <v>349</v>
      </c>
      <c r="B355" s="71"/>
      <c r="C355" s="72"/>
      <c r="D355" s="65"/>
      <c r="E355" s="121">
        <f t="shared" si="21"/>
        <v>0</v>
      </c>
      <c r="F355" s="65"/>
      <c r="G355" s="82"/>
      <c r="H355" s="119">
        <f t="shared" si="22"/>
        <v>0</v>
      </c>
      <c r="I355" s="67">
        <f t="shared" si="23"/>
        <v>0</v>
      </c>
      <c r="M355" s="118"/>
    </row>
    <row r="356" spans="1:13">
      <c r="A356" s="65">
        <f t="shared" si="24"/>
        <v>350</v>
      </c>
      <c r="B356" s="71"/>
      <c r="C356" s="72"/>
      <c r="D356" s="65"/>
      <c r="E356" s="121">
        <f t="shared" si="21"/>
        <v>0</v>
      </c>
      <c r="F356" s="65"/>
      <c r="G356" s="82"/>
      <c r="H356" s="119">
        <f t="shared" si="22"/>
        <v>0</v>
      </c>
      <c r="I356" s="67">
        <f t="shared" si="23"/>
        <v>0</v>
      </c>
      <c r="M356" s="118"/>
    </row>
    <row r="357" spans="1:13">
      <c r="A357" s="65">
        <f t="shared" si="24"/>
        <v>351</v>
      </c>
      <c r="B357" s="71"/>
      <c r="C357" s="72"/>
      <c r="D357" s="65"/>
      <c r="E357" s="121">
        <f t="shared" si="21"/>
        <v>0</v>
      </c>
      <c r="F357" s="65"/>
      <c r="G357" s="82"/>
      <c r="H357" s="119">
        <f t="shared" si="22"/>
        <v>0</v>
      </c>
      <c r="I357" s="67">
        <f t="shared" si="23"/>
        <v>0</v>
      </c>
      <c r="M357" s="118"/>
    </row>
    <row r="358" spans="1:13">
      <c r="A358" s="65">
        <f t="shared" si="24"/>
        <v>352</v>
      </c>
      <c r="B358" s="71"/>
      <c r="C358" s="72"/>
      <c r="D358" s="65"/>
      <c r="E358" s="121">
        <f t="shared" si="21"/>
        <v>0</v>
      </c>
      <c r="F358" s="65"/>
      <c r="G358" s="82"/>
      <c r="H358" s="119">
        <f t="shared" si="22"/>
        <v>0</v>
      </c>
      <c r="I358" s="67">
        <f t="shared" si="23"/>
        <v>0</v>
      </c>
      <c r="M358" s="118"/>
    </row>
    <row r="359" spans="1:13">
      <c r="A359" s="65">
        <f t="shared" si="24"/>
        <v>353</v>
      </c>
      <c r="B359" s="71"/>
      <c r="C359" s="72"/>
      <c r="D359" s="65"/>
      <c r="E359" s="121">
        <f t="shared" si="21"/>
        <v>0</v>
      </c>
      <c r="F359" s="65"/>
      <c r="G359" s="82"/>
      <c r="H359" s="119">
        <f t="shared" si="22"/>
        <v>0</v>
      </c>
      <c r="I359" s="67">
        <f t="shared" si="23"/>
        <v>0</v>
      </c>
      <c r="M359" s="118"/>
    </row>
    <row r="360" spans="1:13">
      <c r="A360" s="65">
        <f t="shared" si="24"/>
        <v>354</v>
      </c>
      <c r="B360" s="71"/>
      <c r="C360" s="72"/>
      <c r="D360" s="65"/>
      <c r="E360" s="121">
        <f t="shared" si="21"/>
        <v>0</v>
      </c>
      <c r="F360" s="65"/>
      <c r="G360" s="82"/>
      <c r="H360" s="119">
        <f t="shared" si="22"/>
        <v>0</v>
      </c>
      <c r="I360" s="67">
        <f t="shared" si="23"/>
        <v>0</v>
      </c>
      <c r="M360" s="118"/>
    </row>
    <row r="361" spans="1:13">
      <c r="A361" s="65">
        <f t="shared" si="24"/>
        <v>355</v>
      </c>
      <c r="B361" s="71"/>
      <c r="C361" s="72"/>
      <c r="D361" s="65"/>
      <c r="E361" s="121">
        <f t="shared" si="21"/>
        <v>0</v>
      </c>
      <c r="F361" s="65"/>
      <c r="G361" s="82"/>
      <c r="H361" s="119">
        <f t="shared" si="22"/>
        <v>0</v>
      </c>
      <c r="I361" s="67">
        <f t="shared" si="23"/>
        <v>0</v>
      </c>
      <c r="M361" s="118"/>
    </row>
    <row r="362" spans="1:13">
      <c r="A362" s="65">
        <f t="shared" si="24"/>
        <v>356</v>
      </c>
      <c r="B362" s="71"/>
      <c r="C362" s="72"/>
      <c r="D362" s="65"/>
      <c r="E362" s="121">
        <f t="shared" si="21"/>
        <v>0</v>
      </c>
      <c r="F362" s="65"/>
      <c r="G362" s="82"/>
      <c r="H362" s="119">
        <f t="shared" si="22"/>
        <v>0</v>
      </c>
      <c r="I362" s="67">
        <f t="shared" si="23"/>
        <v>0</v>
      </c>
      <c r="M362" s="118"/>
    </row>
    <row r="363" spans="1:13">
      <c r="A363" s="65">
        <f t="shared" si="24"/>
        <v>357</v>
      </c>
      <c r="B363" s="71"/>
      <c r="C363" s="72"/>
      <c r="D363" s="65"/>
      <c r="E363" s="121">
        <f t="shared" si="21"/>
        <v>0</v>
      </c>
      <c r="F363" s="65"/>
      <c r="G363" s="82"/>
      <c r="H363" s="119">
        <f t="shared" si="22"/>
        <v>0</v>
      </c>
      <c r="I363" s="67">
        <f t="shared" si="23"/>
        <v>0</v>
      </c>
      <c r="M363" s="118"/>
    </row>
    <row r="364" spans="1:13">
      <c r="A364" s="65">
        <f t="shared" si="24"/>
        <v>358</v>
      </c>
      <c r="B364" s="71"/>
      <c r="C364" s="72"/>
      <c r="D364" s="65"/>
      <c r="E364" s="121">
        <f t="shared" si="21"/>
        <v>0</v>
      </c>
      <c r="F364" s="65"/>
      <c r="G364" s="82"/>
      <c r="H364" s="119">
        <f t="shared" si="22"/>
        <v>0</v>
      </c>
      <c r="I364" s="67">
        <f t="shared" si="23"/>
        <v>0</v>
      </c>
      <c r="M364" s="118"/>
    </row>
    <row r="365" spans="1:13">
      <c r="A365" s="65">
        <f t="shared" si="24"/>
        <v>359</v>
      </c>
      <c r="B365" s="71"/>
      <c r="C365" s="72"/>
      <c r="D365" s="65"/>
      <c r="E365" s="121">
        <f t="shared" si="21"/>
        <v>0</v>
      </c>
      <c r="F365" s="65"/>
      <c r="G365" s="82"/>
      <c r="H365" s="119">
        <f t="shared" si="22"/>
        <v>0</v>
      </c>
      <c r="I365" s="67">
        <f t="shared" si="23"/>
        <v>0</v>
      </c>
      <c r="M365" s="118"/>
    </row>
    <row r="366" spans="1:13">
      <c r="A366" s="65">
        <f t="shared" si="24"/>
        <v>360</v>
      </c>
      <c r="B366" s="71"/>
      <c r="C366" s="72"/>
      <c r="D366" s="65"/>
      <c r="E366" s="121">
        <f t="shared" si="21"/>
        <v>0</v>
      </c>
      <c r="F366" s="65"/>
      <c r="G366" s="82"/>
      <c r="H366" s="119">
        <f t="shared" si="22"/>
        <v>0</v>
      </c>
      <c r="I366" s="67">
        <f t="shared" si="23"/>
        <v>0</v>
      </c>
      <c r="M366" s="118"/>
    </row>
    <row r="367" spans="1:13">
      <c r="A367" s="65">
        <f t="shared" si="24"/>
        <v>361</v>
      </c>
      <c r="B367" s="71"/>
      <c r="C367" s="72"/>
      <c r="D367" s="65"/>
      <c r="E367" s="121">
        <f t="shared" si="21"/>
        <v>0</v>
      </c>
      <c r="F367" s="65"/>
      <c r="G367" s="82"/>
      <c r="H367" s="119">
        <f t="shared" si="22"/>
        <v>0</v>
      </c>
      <c r="I367" s="67">
        <f t="shared" si="23"/>
        <v>0</v>
      </c>
      <c r="M367" s="118"/>
    </row>
    <row r="368" spans="1:13">
      <c r="A368" s="65">
        <f t="shared" si="24"/>
        <v>362</v>
      </c>
      <c r="B368" s="71"/>
      <c r="C368" s="72"/>
      <c r="D368" s="65"/>
      <c r="E368" s="121">
        <f t="shared" si="21"/>
        <v>0</v>
      </c>
      <c r="F368" s="65"/>
      <c r="G368" s="82"/>
      <c r="H368" s="119">
        <f t="shared" si="22"/>
        <v>0</v>
      </c>
      <c r="I368" s="67">
        <f t="shared" si="23"/>
        <v>0</v>
      </c>
      <c r="M368" s="118"/>
    </row>
    <row r="369" spans="1:13">
      <c r="A369" s="65">
        <f t="shared" si="24"/>
        <v>363</v>
      </c>
      <c r="B369" s="71"/>
      <c r="C369" s="72"/>
      <c r="D369" s="65"/>
      <c r="E369" s="121">
        <f t="shared" si="21"/>
        <v>0</v>
      </c>
      <c r="F369" s="65"/>
      <c r="G369" s="82"/>
      <c r="H369" s="119">
        <f t="shared" si="22"/>
        <v>0</v>
      </c>
      <c r="I369" s="67">
        <f t="shared" si="23"/>
        <v>0</v>
      </c>
      <c r="M369" s="118"/>
    </row>
    <row r="370" spans="1:13">
      <c r="A370" s="65">
        <f t="shared" si="24"/>
        <v>364</v>
      </c>
      <c r="B370" s="71"/>
      <c r="C370" s="72"/>
      <c r="D370" s="65"/>
      <c r="E370" s="121">
        <f t="shared" si="21"/>
        <v>0</v>
      </c>
      <c r="F370" s="65"/>
      <c r="G370" s="82"/>
      <c r="H370" s="119">
        <f t="shared" si="22"/>
        <v>0</v>
      </c>
      <c r="I370" s="67">
        <f t="shared" si="23"/>
        <v>0</v>
      </c>
      <c r="M370" s="118"/>
    </row>
    <row r="371" spans="1:13">
      <c r="A371" s="65">
        <f t="shared" si="24"/>
        <v>365</v>
      </c>
      <c r="B371" s="71"/>
      <c r="C371" s="72"/>
      <c r="D371" s="65"/>
      <c r="E371" s="121">
        <f t="shared" si="21"/>
        <v>0</v>
      </c>
      <c r="F371" s="65"/>
      <c r="G371" s="82"/>
      <c r="H371" s="119">
        <f t="shared" si="22"/>
        <v>0</v>
      </c>
      <c r="I371" s="67">
        <f t="shared" si="23"/>
        <v>0</v>
      </c>
      <c r="M371" s="118"/>
    </row>
    <row r="372" spans="1:13">
      <c r="A372" s="65">
        <f t="shared" si="24"/>
        <v>366</v>
      </c>
      <c r="B372" s="71"/>
      <c r="C372" s="72"/>
      <c r="D372" s="65"/>
      <c r="E372" s="121">
        <f t="shared" si="21"/>
        <v>0</v>
      </c>
      <c r="F372" s="65"/>
      <c r="G372" s="82"/>
      <c r="H372" s="119">
        <f t="shared" si="22"/>
        <v>0</v>
      </c>
      <c r="I372" s="67">
        <f t="shared" si="23"/>
        <v>0</v>
      </c>
      <c r="M372" s="118"/>
    </row>
    <row r="373" spans="1:13">
      <c r="A373" s="65">
        <f t="shared" si="24"/>
        <v>367</v>
      </c>
      <c r="B373" s="71"/>
      <c r="C373" s="72"/>
      <c r="D373" s="65"/>
      <c r="E373" s="121">
        <f t="shared" si="21"/>
        <v>0</v>
      </c>
      <c r="F373" s="65"/>
      <c r="G373" s="82"/>
      <c r="H373" s="119">
        <f t="shared" si="22"/>
        <v>0</v>
      </c>
      <c r="I373" s="67">
        <f t="shared" si="23"/>
        <v>0</v>
      </c>
      <c r="M373" s="118"/>
    </row>
    <row r="374" spans="1:13">
      <c r="A374" s="65">
        <f t="shared" si="24"/>
        <v>368</v>
      </c>
      <c r="B374" s="71"/>
      <c r="C374" s="72"/>
      <c r="D374" s="65"/>
      <c r="E374" s="121">
        <f t="shared" si="21"/>
        <v>0</v>
      </c>
      <c r="F374" s="65"/>
      <c r="G374" s="82"/>
      <c r="H374" s="119">
        <f t="shared" si="22"/>
        <v>0</v>
      </c>
      <c r="I374" s="67">
        <f t="shared" si="23"/>
        <v>0</v>
      </c>
      <c r="M374" s="118"/>
    </row>
    <row r="375" spans="1:13">
      <c r="A375" s="65">
        <f t="shared" si="24"/>
        <v>369</v>
      </c>
      <c r="B375" s="71"/>
      <c r="C375" s="72"/>
      <c r="D375" s="65"/>
      <c r="E375" s="121">
        <f t="shared" si="21"/>
        <v>0</v>
      </c>
      <c r="F375" s="65"/>
      <c r="G375" s="82"/>
      <c r="H375" s="119">
        <f t="shared" si="22"/>
        <v>0</v>
      </c>
      <c r="I375" s="67">
        <f t="shared" si="23"/>
        <v>0</v>
      </c>
      <c r="M375" s="118"/>
    </row>
    <row r="376" spans="1:13">
      <c r="A376" s="65">
        <f t="shared" si="24"/>
        <v>370</v>
      </c>
      <c r="B376" s="71"/>
      <c r="C376" s="72"/>
      <c r="D376" s="65"/>
      <c r="E376" s="121">
        <f t="shared" si="21"/>
        <v>0</v>
      </c>
      <c r="F376" s="65"/>
      <c r="G376" s="82"/>
      <c r="H376" s="119">
        <f t="shared" si="22"/>
        <v>0</v>
      </c>
      <c r="I376" s="67">
        <f t="shared" si="23"/>
        <v>0</v>
      </c>
      <c r="M376" s="118"/>
    </row>
    <row r="377" spans="1:13">
      <c r="A377" s="65">
        <f t="shared" si="24"/>
        <v>371</v>
      </c>
      <c r="B377" s="71"/>
      <c r="C377" s="72"/>
      <c r="D377" s="65"/>
      <c r="E377" s="121">
        <f t="shared" si="21"/>
        <v>0</v>
      </c>
      <c r="F377" s="65"/>
      <c r="G377" s="82"/>
      <c r="H377" s="119">
        <f t="shared" si="22"/>
        <v>0</v>
      </c>
      <c r="I377" s="67">
        <f t="shared" si="23"/>
        <v>0</v>
      </c>
      <c r="M377" s="118"/>
    </row>
    <row r="378" spans="1:13">
      <c r="A378" s="65">
        <f t="shared" si="24"/>
        <v>372</v>
      </c>
      <c r="B378" s="71"/>
      <c r="C378" s="72"/>
      <c r="D378" s="65"/>
      <c r="E378" s="121">
        <f t="shared" si="21"/>
        <v>0</v>
      </c>
      <c r="F378" s="65"/>
      <c r="G378" s="82"/>
      <c r="H378" s="119">
        <f t="shared" si="22"/>
        <v>0</v>
      </c>
      <c r="I378" s="67">
        <f t="shared" si="23"/>
        <v>0</v>
      </c>
      <c r="M378" s="118"/>
    </row>
    <row r="379" spans="1:13">
      <c r="A379" s="65">
        <f t="shared" si="24"/>
        <v>373</v>
      </c>
      <c r="B379" s="71"/>
      <c r="C379" s="72"/>
      <c r="D379" s="65"/>
      <c r="E379" s="121">
        <f t="shared" si="21"/>
        <v>0</v>
      </c>
      <c r="F379" s="65"/>
      <c r="G379" s="82"/>
      <c r="H379" s="119">
        <f t="shared" si="22"/>
        <v>0</v>
      </c>
      <c r="I379" s="67">
        <f t="shared" si="23"/>
        <v>0</v>
      </c>
      <c r="M379" s="118"/>
    </row>
    <row r="380" spans="1:13">
      <c r="A380" s="65">
        <f t="shared" si="24"/>
        <v>374</v>
      </c>
      <c r="B380" s="71"/>
      <c r="C380" s="72"/>
      <c r="D380" s="65"/>
      <c r="E380" s="121">
        <f t="shared" si="21"/>
        <v>0</v>
      </c>
      <c r="F380" s="65"/>
      <c r="G380" s="82"/>
      <c r="H380" s="119">
        <f t="shared" si="22"/>
        <v>0</v>
      </c>
      <c r="I380" s="67">
        <f t="shared" si="23"/>
        <v>0</v>
      </c>
      <c r="M380" s="118"/>
    </row>
    <row r="381" spans="1:13">
      <c r="A381" s="65">
        <f t="shared" si="24"/>
        <v>375</v>
      </c>
      <c r="B381" s="71"/>
      <c r="C381" s="72"/>
      <c r="D381" s="65"/>
      <c r="E381" s="121">
        <f t="shared" si="21"/>
        <v>0</v>
      </c>
      <c r="F381" s="65"/>
      <c r="G381" s="82"/>
      <c r="H381" s="119">
        <f t="shared" si="22"/>
        <v>0</v>
      </c>
      <c r="I381" s="67">
        <f t="shared" si="23"/>
        <v>0</v>
      </c>
      <c r="M381" s="118"/>
    </row>
    <row r="382" spans="1:13">
      <c r="A382" s="65">
        <f t="shared" si="24"/>
        <v>376</v>
      </c>
      <c r="B382" s="71"/>
      <c r="C382" s="72"/>
      <c r="D382" s="65"/>
      <c r="E382" s="121">
        <f t="shared" si="21"/>
        <v>0</v>
      </c>
      <c r="F382" s="65"/>
      <c r="G382" s="82"/>
      <c r="H382" s="119">
        <f t="shared" si="22"/>
        <v>0</v>
      </c>
      <c r="I382" s="67">
        <f t="shared" si="23"/>
        <v>0</v>
      </c>
      <c r="M382" s="118"/>
    </row>
    <row r="383" spans="1:13">
      <c r="A383" s="65">
        <f t="shared" si="24"/>
        <v>377</v>
      </c>
      <c r="B383" s="71"/>
      <c r="C383" s="72"/>
      <c r="D383" s="65"/>
      <c r="E383" s="121">
        <f t="shared" si="21"/>
        <v>0</v>
      </c>
      <c r="F383" s="65"/>
      <c r="G383" s="82"/>
      <c r="H383" s="119">
        <f t="shared" si="22"/>
        <v>0</v>
      </c>
      <c r="I383" s="67">
        <f t="shared" si="23"/>
        <v>0</v>
      </c>
      <c r="M383" s="118"/>
    </row>
    <row r="384" spans="1:13">
      <c r="A384" s="65">
        <f t="shared" si="24"/>
        <v>378</v>
      </c>
      <c r="B384" s="71"/>
      <c r="C384" s="72"/>
      <c r="D384" s="65"/>
      <c r="E384" s="121">
        <f t="shared" si="21"/>
        <v>0</v>
      </c>
      <c r="F384" s="65"/>
      <c r="G384" s="82"/>
      <c r="H384" s="119">
        <f t="shared" si="22"/>
        <v>0</v>
      </c>
      <c r="I384" s="67">
        <f t="shared" si="23"/>
        <v>0</v>
      </c>
      <c r="M384" s="118"/>
    </row>
    <row r="385" spans="1:13">
      <c r="A385" s="65">
        <f t="shared" si="24"/>
        <v>379</v>
      </c>
      <c r="B385" s="71"/>
      <c r="C385" s="72"/>
      <c r="D385" s="65"/>
      <c r="E385" s="121">
        <f t="shared" si="21"/>
        <v>0</v>
      </c>
      <c r="F385" s="65"/>
      <c r="G385" s="82"/>
      <c r="H385" s="119">
        <f t="shared" si="22"/>
        <v>0</v>
      </c>
      <c r="I385" s="67">
        <f t="shared" si="23"/>
        <v>0</v>
      </c>
      <c r="M385" s="118"/>
    </row>
    <row r="386" spans="1:13">
      <c r="A386" s="65">
        <f t="shared" si="24"/>
        <v>380</v>
      </c>
      <c r="B386" s="71"/>
      <c r="C386" s="72"/>
      <c r="D386" s="65"/>
      <c r="E386" s="121">
        <f t="shared" si="21"/>
        <v>0</v>
      </c>
      <c r="F386" s="65"/>
      <c r="G386" s="82"/>
      <c r="H386" s="119">
        <f t="shared" si="22"/>
        <v>0</v>
      </c>
      <c r="I386" s="67">
        <f t="shared" si="23"/>
        <v>0</v>
      </c>
      <c r="M386" s="118"/>
    </row>
    <row r="387" spans="1:13">
      <c r="A387" s="65">
        <f t="shared" si="24"/>
        <v>381</v>
      </c>
      <c r="B387" s="71"/>
      <c r="C387" s="72"/>
      <c r="D387" s="65"/>
      <c r="E387" s="121">
        <f t="shared" si="21"/>
        <v>0</v>
      </c>
      <c r="F387" s="65"/>
      <c r="G387" s="82"/>
      <c r="H387" s="119">
        <f t="shared" si="22"/>
        <v>0</v>
      </c>
      <c r="I387" s="67">
        <f t="shared" si="23"/>
        <v>0</v>
      </c>
      <c r="M387" s="118"/>
    </row>
    <row r="388" spans="1:13">
      <c r="A388" s="65">
        <f t="shared" si="24"/>
        <v>382</v>
      </c>
      <c r="B388" s="71"/>
      <c r="C388" s="72"/>
      <c r="D388" s="65"/>
      <c r="E388" s="121">
        <f t="shared" si="21"/>
        <v>0</v>
      </c>
      <c r="F388" s="65"/>
      <c r="G388" s="82"/>
      <c r="H388" s="119">
        <f t="shared" si="22"/>
        <v>0</v>
      </c>
      <c r="I388" s="67">
        <f t="shared" si="23"/>
        <v>0</v>
      </c>
      <c r="M388" s="118"/>
    </row>
    <row r="389" spans="1:13">
      <c r="A389" s="65">
        <f t="shared" si="24"/>
        <v>383</v>
      </c>
      <c r="B389" s="71"/>
      <c r="C389" s="72"/>
      <c r="D389" s="65"/>
      <c r="E389" s="121">
        <f t="shared" si="21"/>
        <v>0</v>
      </c>
      <c r="F389" s="65"/>
      <c r="G389" s="82"/>
      <c r="H389" s="119">
        <f t="shared" si="22"/>
        <v>0</v>
      </c>
      <c r="I389" s="67">
        <f t="shared" si="23"/>
        <v>0</v>
      </c>
      <c r="M389" s="118"/>
    </row>
    <row r="390" spans="1:13">
      <c r="A390" s="65">
        <f t="shared" si="24"/>
        <v>384</v>
      </c>
      <c r="B390" s="71"/>
      <c r="C390" s="72"/>
      <c r="D390" s="65"/>
      <c r="E390" s="121">
        <f t="shared" si="21"/>
        <v>0</v>
      </c>
      <c r="F390" s="65"/>
      <c r="G390" s="82"/>
      <c r="H390" s="119">
        <f t="shared" si="22"/>
        <v>0</v>
      </c>
      <c r="I390" s="67">
        <f t="shared" si="23"/>
        <v>0</v>
      </c>
      <c r="M390" s="118"/>
    </row>
    <row r="391" spans="1:13">
      <c r="A391" s="65">
        <f t="shared" si="24"/>
        <v>385</v>
      </c>
      <c r="B391" s="71"/>
      <c r="C391" s="72"/>
      <c r="D391" s="65"/>
      <c r="E391" s="121">
        <f t="shared" si="21"/>
        <v>0</v>
      </c>
      <c r="F391" s="65"/>
      <c r="G391" s="82"/>
      <c r="H391" s="119">
        <f t="shared" si="22"/>
        <v>0</v>
      </c>
      <c r="I391" s="67">
        <f t="shared" si="23"/>
        <v>0</v>
      </c>
      <c r="M391" s="118"/>
    </row>
    <row r="392" spans="1:13">
      <c r="A392" s="65">
        <f t="shared" si="24"/>
        <v>386</v>
      </c>
      <c r="B392" s="71"/>
      <c r="C392" s="72"/>
      <c r="D392" s="65"/>
      <c r="E392" s="121">
        <f t="shared" ref="E392:E455" si="25">ROUND(D392/$E$4,3)</f>
        <v>0</v>
      </c>
      <c r="F392" s="65"/>
      <c r="G392" s="82"/>
      <c r="H392" s="119">
        <f t="shared" ref="H392:H455" si="26">ROUND(G392*0.2359,2)</f>
        <v>0</v>
      </c>
      <c r="I392" s="67">
        <f t="shared" ref="I392:I455" si="27">G392+H392</f>
        <v>0</v>
      </c>
      <c r="M392" s="118"/>
    </row>
    <row r="393" spans="1:13">
      <c r="A393" s="65">
        <f t="shared" ref="A393:A456" si="28">A392+1</f>
        <v>387</v>
      </c>
      <c r="B393" s="71"/>
      <c r="C393" s="72"/>
      <c r="D393" s="65"/>
      <c r="E393" s="121">
        <f t="shared" si="25"/>
        <v>0</v>
      </c>
      <c r="F393" s="65"/>
      <c r="G393" s="82"/>
      <c r="H393" s="119">
        <f t="shared" si="26"/>
        <v>0</v>
      </c>
      <c r="I393" s="67">
        <f t="shared" si="27"/>
        <v>0</v>
      </c>
      <c r="M393" s="118"/>
    </row>
    <row r="394" spans="1:13">
      <c r="A394" s="65">
        <f t="shared" si="28"/>
        <v>388</v>
      </c>
      <c r="B394" s="71"/>
      <c r="C394" s="72"/>
      <c r="D394" s="65"/>
      <c r="E394" s="121">
        <f t="shared" si="25"/>
        <v>0</v>
      </c>
      <c r="F394" s="65"/>
      <c r="G394" s="82"/>
      <c r="H394" s="119">
        <f t="shared" si="26"/>
        <v>0</v>
      </c>
      <c r="I394" s="67">
        <f t="shared" si="27"/>
        <v>0</v>
      </c>
      <c r="M394" s="118"/>
    </row>
    <row r="395" spans="1:13">
      <c r="A395" s="65">
        <f t="shared" si="28"/>
        <v>389</v>
      </c>
      <c r="B395" s="71"/>
      <c r="C395" s="72"/>
      <c r="D395" s="65"/>
      <c r="E395" s="121">
        <f t="shared" si="25"/>
        <v>0</v>
      </c>
      <c r="F395" s="65"/>
      <c r="G395" s="82"/>
      <c r="H395" s="119">
        <f t="shared" si="26"/>
        <v>0</v>
      </c>
      <c r="I395" s="67">
        <f t="shared" si="27"/>
        <v>0</v>
      </c>
      <c r="M395" s="118"/>
    </row>
    <row r="396" spans="1:13">
      <c r="A396" s="65">
        <f t="shared" si="28"/>
        <v>390</v>
      </c>
      <c r="B396" s="71"/>
      <c r="C396" s="72"/>
      <c r="D396" s="65"/>
      <c r="E396" s="121">
        <f t="shared" si="25"/>
        <v>0</v>
      </c>
      <c r="F396" s="65"/>
      <c r="G396" s="82"/>
      <c r="H396" s="119">
        <f t="shared" si="26"/>
        <v>0</v>
      </c>
      <c r="I396" s="67">
        <f t="shared" si="27"/>
        <v>0</v>
      </c>
      <c r="M396" s="118"/>
    </row>
    <row r="397" spans="1:13">
      <c r="A397" s="65">
        <f t="shared" si="28"/>
        <v>391</v>
      </c>
      <c r="B397" s="71"/>
      <c r="C397" s="72"/>
      <c r="D397" s="65"/>
      <c r="E397" s="121">
        <f t="shared" si="25"/>
        <v>0</v>
      </c>
      <c r="F397" s="65"/>
      <c r="G397" s="82"/>
      <c r="H397" s="119">
        <f t="shared" si="26"/>
        <v>0</v>
      </c>
      <c r="I397" s="67">
        <f t="shared" si="27"/>
        <v>0</v>
      </c>
      <c r="M397" s="118"/>
    </row>
    <row r="398" spans="1:13">
      <c r="A398" s="65">
        <f t="shared" si="28"/>
        <v>392</v>
      </c>
      <c r="B398" s="71"/>
      <c r="C398" s="72"/>
      <c r="D398" s="65"/>
      <c r="E398" s="121">
        <f t="shared" si="25"/>
        <v>0</v>
      </c>
      <c r="F398" s="65"/>
      <c r="G398" s="82"/>
      <c r="H398" s="119">
        <f t="shared" si="26"/>
        <v>0</v>
      </c>
      <c r="I398" s="67">
        <f t="shared" si="27"/>
        <v>0</v>
      </c>
      <c r="M398" s="118"/>
    </row>
    <row r="399" spans="1:13">
      <c r="A399" s="65">
        <f t="shared" si="28"/>
        <v>393</v>
      </c>
      <c r="B399" s="71"/>
      <c r="C399" s="72"/>
      <c r="D399" s="65"/>
      <c r="E399" s="121">
        <f t="shared" si="25"/>
        <v>0</v>
      </c>
      <c r="F399" s="65"/>
      <c r="G399" s="82"/>
      <c r="H399" s="119">
        <f t="shared" si="26"/>
        <v>0</v>
      </c>
      <c r="I399" s="67">
        <f t="shared" si="27"/>
        <v>0</v>
      </c>
      <c r="M399" s="118"/>
    </row>
    <row r="400" spans="1:13">
      <c r="A400" s="65">
        <f t="shared" si="28"/>
        <v>394</v>
      </c>
      <c r="B400" s="71"/>
      <c r="C400" s="72"/>
      <c r="D400" s="65"/>
      <c r="E400" s="121">
        <f t="shared" si="25"/>
        <v>0</v>
      </c>
      <c r="F400" s="65"/>
      <c r="G400" s="82"/>
      <c r="H400" s="119">
        <f t="shared" si="26"/>
        <v>0</v>
      </c>
      <c r="I400" s="67">
        <f t="shared" si="27"/>
        <v>0</v>
      </c>
      <c r="M400" s="118"/>
    </row>
    <row r="401" spans="1:13">
      <c r="A401" s="65">
        <f t="shared" si="28"/>
        <v>395</v>
      </c>
      <c r="B401" s="71"/>
      <c r="C401" s="72"/>
      <c r="D401" s="65"/>
      <c r="E401" s="121">
        <f t="shared" si="25"/>
        <v>0</v>
      </c>
      <c r="F401" s="65"/>
      <c r="G401" s="82"/>
      <c r="H401" s="119">
        <f t="shared" si="26"/>
        <v>0</v>
      </c>
      <c r="I401" s="67">
        <f t="shared" si="27"/>
        <v>0</v>
      </c>
      <c r="M401" s="118"/>
    </row>
    <row r="402" spans="1:13">
      <c r="A402" s="65">
        <f t="shared" si="28"/>
        <v>396</v>
      </c>
      <c r="B402" s="71"/>
      <c r="C402" s="72"/>
      <c r="D402" s="65"/>
      <c r="E402" s="121">
        <f t="shared" si="25"/>
        <v>0</v>
      </c>
      <c r="F402" s="65"/>
      <c r="G402" s="82"/>
      <c r="H402" s="119">
        <f t="shared" si="26"/>
        <v>0</v>
      </c>
      <c r="I402" s="67">
        <f t="shared" si="27"/>
        <v>0</v>
      </c>
      <c r="M402" s="118"/>
    </row>
    <row r="403" spans="1:13">
      <c r="A403" s="65">
        <f t="shared" si="28"/>
        <v>397</v>
      </c>
      <c r="B403" s="71"/>
      <c r="C403" s="72"/>
      <c r="D403" s="65"/>
      <c r="E403" s="121">
        <f t="shared" si="25"/>
        <v>0</v>
      </c>
      <c r="F403" s="65"/>
      <c r="G403" s="82"/>
      <c r="H403" s="119">
        <f t="shared" si="26"/>
        <v>0</v>
      </c>
      <c r="I403" s="67">
        <f t="shared" si="27"/>
        <v>0</v>
      </c>
      <c r="M403" s="118"/>
    </row>
    <row r="404" spans="1:13">
      <c r="A404" s="65">
        <f t="shared" si="28"/>
        <v>398</v>
      </c>
      <c r="B404" s="71"/>
      <c r="C404" s="72"/>
      <c r="D404" s="65"/>
      <c r="E404" s="121">
        <f t="shared" si="25"/>
        <v>0</v>
      </c>
      <c r="F404" s="65"/>
      <c r="G404" s="82"/>
      <c r="H404" s="119">
        <f t="shared" si="26"/>
        <v>0</v>
      </c>
      <c r="I404" s="67">
        <f t="shared" si="27"/>
        <v>0</v>
      </c>
      <c r="M404" s="118"/>
    </row>
    <row r="405" spans="1:13">
      <c r="A405" s="65">
        <f t="shared" si="28"/>
        <v>399</v>
      </c>
      <c r="B405" s="71"/>
      <c r="C405" s="72"/>
      <c r="D405" s="65"/>
      <c r="E405" s="121">
        <f t="shared" si="25"/>
        <v>0</v>
      </c>
      <c r="F405" s="65"/>
      <c r="G405" s="82"/>
      <c r="H405" s="119">
        <f t="shared" si="26"/>
        <v>0</v>
      </c>
      <c r="I405" s="67">
        <f t="shared" si="27"/>
        <v>0</v>
      </c>
      <c r="M405" s="118"/>
    </row>
    <row r="406" spans="1:13">
      <c r="A406" s="65">
        <f t="shared" si="28"/>
        <v>400</v>
      </c>
      <c r="B406" s="71"/>
      <c r="C406" s="72"/>
      <c r="D406" s="65"/>
      <c r="E406" s="121">
        <f t="shared" si="25"/>
        <v>0</v>
      </c>
      <c r="F406" s="65"/>
      <c r="G406" s="82"/>
      <c r="H406" s="119">
        <f t="shared" si="26"/>
        <v>0</v>
      </c>
      <c r="I406" s="67">
        <f t="shared" si="27"/>
        <v>0</v>
      </c>
      <c r="M406" s="118"/>
    </row>
    <row r="407" spans="1:13">
      <c r="A407" s="65">
        <f t="shared" si="28"/>
        <v>401</v>
      </c>
      <c r="B407" s="71"/>
      <c r="C407" s="72"/>
      <c r="D407" s="65"/>
      <c r="E407" s="121">
        <f t="shared" si="25"/>
        <v>0</v>
      </c>
      <c r="F407" s="65"/>
      <c r="G407" s="82"/>
      <c r="H407" s="119">
        <f t="shared" si="26"/>
        <v>0</v>
      </c>
      <c r="I407" s="67">
        <f t="shared" si="27"/>
        <v>0</v>
      </c>
      <c r="M407" s="118"/>
    </row>
    <row r="408" spans="1:13">
      <c r="A408" s="65">
        <f t="shared" si="28"/>
        <v>402</v>
      </c>
      <c r="B408" s="71"/>
      <c r="C408" s="72"/>
      <c r="D408" s="65"/>
      <c r="E408" s="121">
        <f t="shared" si="25"/>
        <v>0</v>
      </c>
      <c r="F408" s="65"/>
      <c r="G408" s="82"/>
      <c r="H408" s="119">
        <f t="shared" si="26"/>
        <v>0</v>
      </c>
      <c r="I408" s="67">
        <f t="shared" si="27"/>
        <v>0</v>
      </c>
      <c r="M408" s="118"/>
    </row>
    <row r="409" spans="1:13">
      <c r="A409" s="65">
        <f t="shared" si="28"/>
        <v>403</v>
      </c>
      <c r="B409" s="71"/>
      <c r="C409" s="72"/>
      <c r="D409" s="65"/>
      <c r="E409" s="121">
        <f t="shared" si="25"/>
        <v>0</v>
      </c>
      <c r="F409" s="65"/>
      <c r="G409" s="82"/>
      <c r="H409" s="119">
        <f t="shared" si="26"/>
        <v>0</v>
      </c>
      <c r="I409" s="67">
        <f t="shared" si="27"/>
        <v>0</v>
      </c>
      <c r="M409" s="118"/>
    </row>
    <row r="410" spans="1:13">
      <c r="A410" s="65">
        <f t="shared" si="28"/>
        <v>404</v>
      </c>
      <c r="B410" s="71"/>
      <c r="C410" s="72"/>
      <c r="D410" s="65"/>
      <c r="E410" s="121">
        <f t="shared" si="25"/>
        <v>0</v>
      </c>
      <c r="F410" s="65"/>
      <c r="G410" s="82"/>
      <c r="H410" s="119">
        <f t="shared" si="26"/>
        <v>0</v>
      </c>
      <c r="I410" s="67">
        <f t="shared" si="27"/>
        <v>0</v>
      </c>
      <c r="M410" s="118"/>
    </row>
    <row r="411" spans="1:13">
      <c r="A411" s="65">
        <f t="shared" si="28"/>
        <v>405</v>
      </c>
      <c r="B411" s="71"/>
      <c r="C411" s="72"/>
      <c r="D411" s="65"/>
      <c r="E411" s="121">
        <f t="shared" si="25"/>
        <v>0</v>
      </c>
      <c r="F411" s="65"/>
      <c r="G411" s="82"/>
      <c r="H411" s="119">
        <f t="shared" si="26"/>
        <v>0</v>
      </c>
      <c r="I411" s="67">
        <f t="shared" si="27"/>
        <v>0</v>
      </c>
      <c r="M411" s="118"/>
    </row>
    <row r="412" spans="1:13">
      <c r="A412" s="65">
        <f t="shared" si="28"/>
        <v>406</v>
      </c>
      <c r="B412" s="71"/>
      <c r="C412" s="72"/>
      <c r="D412" s="65"/>
      <c r="E412" s="121">
        <f t="shared" si="25"/>
        <v>0</v>
      </c>
      <c r="F412" s="65"/>
      <c r="G412" s="82"/>
      <c r="H412" s="119">
        <f t="shared" si="26"/>
        <v>0</v>
      </c>
      <c r="I412" s="67">
        <f t="shared" si="27"/>
        <v>0</v>
      </c>
      <c r="M412" s="118"/>
    </row>
    <row r="413" spans="1:13">
      <c r="A413" s="65">
        <f t="shared" si="28"/>
        <v>407</v>
      </c>
      <c r="B413" s="71"/>
      <c r="C413" s="72"/>
      <c r="D413" s="65"/>
      <c r="E413" s="121">
        <f t="shared" si="25"/>
        <v>0</v>
      </c>
      <c r="F413" s="65"/>
      <c r="G413" s="82"/>
      <c r="H413" s="119">
        <f t="shared" si="26"/>
        <v>0</v>
      </c>
      <c r="I413" s="67">
        <f t="shared" si="27"/>
        <v>0</v>
      </c>
      <c r="M413" s="118"/>
    </row>
    <row r="414" spans="1:13">
      <c r="A414" s="65">
        <f t="shared" si="28"/>
        <v>408</v>
      </c>
      <c r="B414" s="71"/>
      <c r="C414" s="72"/>
      <c r="D414" s="65"/>
      <c r="E414" s="121">
        <f t="shared" si="25"/>
        <v>0</v>
      </c>
      <c r="F414" s="65"/>
      <c r="G414" s="82"/>
      <c r="H414" s="119">
        <f t="shared" si="26"/>
        <v>0</v>
      </c>
      <c r="I414" s="67">
        <f t="shared" si="27"/>
        <v>0</v>
      </c>
      <c r="M414" s="118"/>
    </row>
    <row r="415" spans="1:13">
      <c r="A415" s="65">
        <f t="shared" si="28"/>
        <v>409</v>
      </c>
      <c r="B415" s="71"/>
      <c r="C415" s="72"/>
      <c r="D415" s="65"/>
      <c r="E415" s="121">
        <f t="shared" si="25"/>
        <v>0</v>
      </c>
      <c r="F415" s="65"/>
      <c r="G415" s="82"/>
      <c r="H415" s="119">
        <f t="shared" si="26"/>
        <v>0</v>
      </c>
      <c r="I415" s="67">
        <f t="shared" si="27"/>
        <v>0</v>
      </c>
      <c r="M415" s="118"/>
    </row>
    <row r="416" spans="1:13">
      <c r="A416" s="65">
        <f t="shared" si="28"/>
        <v>410</v>
      </c>
      <c r="B416" s="71"/>
      <c r="C416" s="72"/>
      <c r="D416" s="65"/>
      <c r="E416" s="121">
        <f t="shared" si="25"/>
        <v>0</v>
      </c>
      <c r="F416" s="65"/>
      <c r="G416" s="82"/>
      <c r="H416" s="119">
        <f t="shared" si="26"/>
        <v>0</v>
      </c>
      <c r="I416" s="67">
        <f t="shared" si="27"/>
        <v>0</v>
      </c>
      <c r="M416" s="118"/>
    </row>
    <row r="417" spans="1:13">
      <c r="A417" s="65">
        <f t="shared" si="28"/>
        <v>411</v>
      </c>
      <c r="B417" s="71"/>
      <c r="C417" s="72"/>
      <c r="D417" s="65"/>
      <c r="E417" s="121">
        <f t="shared" si="25"/>
        <v>0</v>
      </c>
      <c r="F417" s="65"/>
      <c r="G417" s="82"/>
      <c r="H417" s="119">
        <f t="shared" si="26"/>
        <v>0</v>
      </c>
      <c r="I417" s="67">
        <f t="shared" si="27"/>
        <v>0</v>
      </c>
      <c r="M417" s="118"/>
    </row>
    <row r="418" spans="1:13">
      <c r="A418" s="65">
        <f t="shared" si="28"/>
        <v>412</v>
      </c>
      <c r="B418" s="71"/>
      <c r="C418" s="72"/>
      <c r="D418" s="65"/>
      <c r="E418" s="121">
        <f t="shared" si="25"/>
        <v>0</v>
      </c>
      <c r="F418" s="65"/>
      <c r="G418" s="82"/>
      <c r="H418" s="119">
        <f t="shared" si="26"/>
        <v>0</v>
      </c>
      <c r="I418" s="67">
        <f t="shared" si="27"/>
        <v>0</v>
      </c>
      <c r="M418" s="118"/>
    </row>
    <row r="419" spans="1:13">
      <c r="A419" s="65">
        <f t="shared" si="28"/>
        <v>413</v>
      </c>
      <c r="B419" s="71"/>
      <c r="C419" s="72"/>
      <c r="D419" s="65"/>
      <c r="E419" s="121">
        <f t="shared" si="25"/>
        <v>0</v>
      </c>
      <c r="F419" s="65"/>
      <c r="G419" s="82"/>
      <c r="H419" s="119">
        <f t="shared" si="26"/>
        <v>0</v>
      </c>
      <c r="I419" s="67">
        <f t="shared" si="27"/>
        <v>0</v>
      </c>
      <c r="M419" s="118"/>
    </row>
    <row r="420" spans="1:13">
      <c r="A420" s="65">
        <f t="shared" si="28"/>
        <v>414</v>
      </c>
      <c r="B420" s="71"/>
      <c r="C420" s="72"/>
      <c r="D420" s="65"/>
      <c r="E420" s="121">
        <f t="shared" si="25"/>
        <v>0</v>
      </c>
      <c r="F420" s="65"/>
      <c r="G420" s="82"/>
      <c r="H420" s="119">
        <f t="shared" si="26"/>
        <v>0</v>
      </c>
      <c r="I420" s="67">
        <f t="shared" si="27"/>
        <v>0</v>
      </c>
      <c r="M420" s="118"/>
    </row>
    <row r="421" spans="1:13">
      <c r="A421" s="65">
        <f t="shared" si="28"/>
        <v>415</v>
      </c>
      <c r="B421" s="71"/>
      <c r="C421" s="72"/>
      <c r="D421" s="65"/>
      <c r="E421" s="121">
        <f t="shared" si="25"/>
        <v>0</v>
      </c>
      <c r="F421" s="65"/>
      <c r="G421" s="82"/>
      <c r="H421" s="119">
        <f t="shared" si="26"/>
        <v>0</v>
      </c>
      <c r="I421" s="67">
        <f t="shared" si="27"/>
        <v>0</v>
      </c>
      <c r="M421" s="118"/>
    </row>
    <row r="422" spans="1:13">
      <c r="A422" s="65">
        <f t="shared" si="28"/>
        <v>416</v>
      </c>
      <c r="B422" s="71"/>
      <c r="C422" s="72"/>
      <c r="D422" s="65"/>
      <c r="E422" s="121">
        <f t="shared" si="25"/>
        <v>0</v>
      </c>
      <c r="F422" s="65"/>
      <c r="G422" s="82"/>
      <c r="H422" s="119">
        <f t="shared" si="26"/>
        <v>0</v>
      </c>
      <c r="I422" s="67">
        <f t="shared" si="27"/>
        <v>0</v>
      </c>
      <c r="M422" s="118"/>
    </row>
    <row r="423" spans="1:13">
      <c r="A423" s="65">
        <f t="shared" si="28"/>
        <v>417</v>
      </c>
      <c r="B423" s="71"/>
      <c r="C423" s="72"/>
      <c r="D423" s="65"/>
      <c r="E423" s="121">
        <f t="shared" si="25"/>
        <v>0</v>
      </c>
      <c r="F423" s="65"/>
      <c r="G423" s="82"/>
      <c r="H423" s="119">
        <f t="shared" si="26"/>
        <v>0</v>
      </c>
      <c r="I423" s="67">
        <f t="shared" si="27"/>
        <v>0</v>
      </c>
      <c r="M423" s="118"/>
    </row>
    <row r="424" spans="1:13">
      <c r="A424" s="65">
        <f t="shared" si="28"/>
        <v>418</v>
      </c>
      <c r="B424" s="71"/>
      <c r="C424" s="72"/>
      <c r="D424" s="65"/>
      <c r="E424" s="121">
        <f t="shared" si="25"/>
        <v>0</v>
      </c>
      <c r="F424" s="65"/>
      <c r="G424" s="82"/>
      <c r="H424" s="119">
        <f t="shared" si="26"/>
        <v>0</v>
      </c>
      <c r="I424" s="67">
        <f t="shared" si="27"/>
        <v>0</v>
      </c>
      <c r="M424" s="118"/>
    </row>
    <row r="425" spans="1:13">
      <c r="A425" s="65">
        <f t="shared" si="28"/>
        <v>419</v>
      </c>
      <c r="B425" s="71"/>
      <c r="C425" s="72"/>
      <c r="D425" s="65"/>
      <c r="E425" s="121">
        <f t="shared" si="25"/>
        <v>0</v>
      </c>
      <c r="F425" s="65"/>
      <c r="G425" s="82"/>
      <c r="H425" s="119">
        <f t="shared" si="26"/>
        <v>0</v>
      </c>
      <c r="I425" s="67">
        <f t="shared" si="27"/>
        <v>0</v>
      </c>
      <c r="M425" s="118"/>
    </row>
    <row r="426" spans="1:13">
      <c r="A426" s="65">
        <f t="shared" si="28"/>
        <v>420</v>
      </c>
      <c r="B426" s="71"/>
      <c r="C426" s="72"/>
      <c r="D426" s="65"/>
      <c r="E426" s="121">
        <f t="shared" si="25"/>
        <v>0</v>
      </c>
      <c r="F426" s="65"/>
      <c r="G426" s="82"/>
      <c r="H426" s="119">
        <f t="shared" si="26"/>
        <v>0</v>
      </c>
      <c r="I426" s="67">
        <f t="shared" si="27"/>
        <v>0</v>
      </c>
      <c r="M426" s="118"/>
    </row>
    <row r="427" spans="1:13">
      <c r="A427" s="65">
        <f t="shared" si="28"/>
        <v>421</v>
      </c>
      <c r="B427" s="71"/>
      <c r="C427" s="72"/>
      <c r="D427" s="65"/>
      <c r="E427" s="121">
        <f t="shared" si="25"/>
        <v>0</v>
      </c>
      <c r="F427" s="65"/>
      <c r="G427" s="82"/>
      <c r="H427" s="119">
        <f t="shared" si="26"/>
        <v>0</v>
      </c>
      <c r="I427" s="67">
        <f t="shared" si="27"/>
        <v>0</v>
      </c>
      <c r="M427" s="118"/>
    </row>
    <row r="428" spans="1:13">
      <c r="A428" s="65">
        <f t="shared" si="28"/>
        <v>422</v>
      </c>
      <c r="B428" s="71"/>
      <c r="C428" s="72"/>
      <c r="D428" s="65"/>
      <c r="E428" s="121">
        <f t="shared" si="25"/>
        <v>0</v>
      </c>
      <c r="F428" s="65"/>
      <c r="G428" s="82"/>
      <c r="H428" s="119">
        <f t="shared" si="26"/>
        <v>0</v>
      </c>
      <c r="I428" s="67">
        <f t="shared" si="27"/>
        <v>0</v>
      </c>
      <c r="M428" s="118"/>
    </row>
    <row r="429" spans="1:13">
      <c r="A429" s="65">
        <f t="shared" si="28"/>
        <v>423</v>
      </c>
      <c r="B429" s="71"/>
      <c r="C429" s="72"/>
      <c r="D429" s="65"/>
      <c r="E429" s="121">
        <f t="shared" si="25"/>
        <v>0</v>
      </c>
      <c r="F429" s="65"/>
      <c r="G429" s="82"/>
      <c r="H429" s="119">
        <f t="shared" si="26"/>
        <v>0</v>
      </c>
      <c r="I429" s="67">
        <f t="shared" si="27"/>
        <v>0</v>
      </c>
      <c r="M429" s="118"/>
    </row>
    <row r="430" spans="1:13">
      <c r="A430" s="65">
        <f t="shared" si="28"/>
        <v>424</v>
      </c>
      <c r="B430" s="71"/>
      <c r="C430" s="72"/>
      <c r="D430" s="65"/>
      <c r="E430" s="121">
        <f t="shared" si="25"/>
        <v>0</v>
      </c>
      <c r="F430" s="65"/>
      <c r="G430" s="82"/>
      <c r="H430" s="119">
        <f t="shared" si="26"/>
        <v>0</v>
      </c>
      <c r="I430" s="67">
        <f t="shared" si="27"/>
        <v>0</v>
      </c>
      <c r="M430" s="118"/>
    </row>
    <row r="431" spans="1:13">
      <c r="A431" s="65">
        <f t="shared" si="28"/>
        <v>425</v>
      </c>
      <c r="B431" s="71"/>
      <c r="C431" s="72"/>
      <c r="D431" s="65"/>
      <c r="E431" s="121">
        <f t="shared" si="25"/>
        <v>0</v>
      </c>
      <c r="F431" s="65"/>
      <c r="G431" s="82"/>
      <c r="H431" s="119">
        <f t="shared" si="26"/>
        <v>0</v>
      </c>
      <c r="I431" s="67">
        <f t="shared" si="27"/>
        <v>0</v>
      </c>
      <c r="M431" s="118"/>
    </row>
    <row r="432" spans="1:13">
      <c r="A432" s="65">
        <f t="shared" si="28"/>
        <v>426</v>
      </c>
      <c r="B432" s="71"/>
      <c r="C432" s="72"/>
      <c r="D432" s="65"/>
      <c r="E432" s="121">
        <f t="shared" si="25"/>
        <v>0</v>
      </c>
      <c r="F432" s="65"/>
      <c r="G432" s="82"/>
      <c r="H432" s="119">
        <f t="shared" si="26"/>
        <v>0</v>
      </c>
      <c r="I432" s="67">
        <f t="shared" si="27"/>
        <v>0</v>
      </c>
      <c r="M432" s="118"/>
    </row>
    <row r="433" spans="1:13">
      <c r="A433" s="65">
        <f t="shared" si="28"/>
        <v>427</v>
      </c>
      <c r="B433" s="71"/>
      <c r="C433" s="72"/>
      <c r="D433" s="65"/>
      <c r="E433" s="121">
        <f t="shared" si="25"/>
        <v>0</v>
      </c>
      <c r="F433" s="65"/>
      <c r="G433" s="82"/>
      <c r="H433" s="119">
        <f t="shared" si="26"/>
        <v>0</v>
      </c>
      <c r="I433" s="67">
        <f t="shared" si="27"/>
        <v>0</v>
      </c>
      <c r="M433" s="118"/>
    </row>
    <row r="434" spans="1:13">
      <c r="A434" s="65">
        <f t="shared" si="28"/>
        <v>428</v>
      </c>
      <c r="B434" s="71"/>
      <c r="C434" s="72"/>
      <c r="D434" s="65"/>
      <c r="E434" s="121">
        <f t="shared" si="25"/>
        <v>0</v>
      </c>
      <c r="F434" s="65"/>
      <c r="G434" s="82"/>
      <c r="H434" s="119">
        <f t="shared" si="26"/>
        <v>0</v>
      </c>
      <c r="I434" s="67">
        <f t="shared" si="27"/>
        <v>0</v>
      </c>
      <c r="M434" s="118"/>
    </row>
    <row r="435" spans="1:13">
      <c r="A435" s="65">
        <f t="shared" si="28"/>
        <v>429</v>
      </c>
      <c r="B435" s="71"/>
      <c r="C435" s="72"/>
      <c r="D435" s="65"/>
      <c r="E435" s="121">
        <f t="shared" si="25"/>
        <v>0</v>
      </c>
      <c r="F435" s="65"/>
      <c r="G435" s="82"/>
      <c r="H435" s="119">
        <f t="shared" si="26"/>
        <v>0</v>
      </c>
      <c r="I435" s="67">
        <f t="shared" si="27"/>
        <v>0</v>
      </c>
      <c r="M435" s="118"/>
    </row>
    <row r="436" spans="1:13">
      <c r="A436" s="65">
        <f t="shared" si="28"/>
        <v>430</v>
      </c>
      <c r="B436" s="71"/>
      <c r="C436" s="72"/>
      <c r="D436" s="65"/>
      <c r="E436" s="121">
        <f t="shared" si="25"/>
        <v>0</v>
      </c>
      <c r="F436" s="65"/>
      <c r="G436" s="82"/>
      <c r="H436" s="119">
        <f t="shared" si="26"/>
        <v>0</v>
      </c>
      <c r="I436" s="67">
        <f t="shared" si="27"/>
        <v>0</v>
      </c>
      <c r="M436" s="118"/>
    </row>
    <row r="437" spans="1:13">
      <c r="A437" s="65">
        <f t="shared" si="28"/>
        <v>431</v>
      </c>
      <c r="B437" s="71"/>
      <c r="C437" s="72"/>
      <c r="D437" s="65"/>
      <c r="E437" s="121">
        <f t="shared" si="25"/>
        <v>0</v>
      </c>
      <c r="F437" s="65"/>
      <c r="G437" s="82"/>
      <c r="H437" s="119">
        <f t="shared" si="26"/>
        <v>0</v>
      </c>
      <c r="I437" s="67">
        <f t="shared" si="27"/>
        <v>0</v>
      </c>
      <c r="M437" s="118"/>
    </row>
    <row r="438" spans="1:13">
      <c r="A438" s="65">
        <f t="shared" si="28"/>
        <v>432</v>
      </c>
      <c r="B438" s="71"/>
      <c r="C438" s="72"/>
      <c r="D438" s="65"/>
      <c r="E438" s="121">
        <f t="shared" si="25"/>
        <v>0</v>
      </c>
      <c r="F438" s="65"/>
      <c r="G438" s="82"/>
      <c r="H438" s="119">
        <f t="shared" si="26"/>
        <v>0</v>
      </c>
      <c r="I438" s="67">
        <f t="shared" si="27"/>
        <v>0</v>
      </c>
      <c r="M438" s="118"/>
    </row>
    <row r="439" spans="1:13">
      <c r="A439" s="65">
        <f t="shared" si="28"/>
        <v>433</v>
      </c>
      <c r="B439" s="71"/>
      <c r="C439" s="72"/>
      <c r="D439" s="65"/>
      <c r="E439" s="121">
        <f t="shared" si="25"/>
        <v>0</v>
      </c>
      <c r="F439" s="65"/>
      <c r="G439" s="82"/>
      <c r="H439" s="119">
        <f t="shared" si="26"/>
        <v>0</v>
      </c>
      <c r="I439" s="67">
        <f t="shared" si="27"/>
        <v>0</v>
      </c>
      <c r="M439" s="118"/>
    </row>
    <row r="440" spans="1:13">
      <c r="A440" s="65">
        <f t="shared" si="28"/>
        <v>434</v>
      </c>
      <c r="B440" s="71"/>
      <c r="C440" s="72"/>
      <c r="D440" s="65"/>
      <c r="E440" s="121">
        <f t="shared" si="25"/>
        <v>0</v>
      </c>
      <c r="F440" s="65"/>
      <c r="G440" s="82"/>
      <c r="H440" s="119">
        <f t="shared" si="26"/>
        <v>0</v>
      </c>
      <c r="I440" s="67">
        <f t="shared" si="27"/>
        <v>0</v>
      </c>
      <c r="M440" s="118"/>
    </row>
    <row r="441" spans="1:13">
      <c r="A441" s="65">
        <f t="shared" si="28"/>
        <v>435</v>
      </c>
      <c r="B441" s="71"/>
      <c r="C441" s="72"/>
      <c r="D441" s="65"/>
      <c r="E441" s="121">
        <f t="shared" si="25"/>
        <v>0</v>
      </c>
      <c r="F441" s="65"/>
      <c r="G441" s="82"/>
      <c r="H441" s="119">
        <f t="shared" si="26"/>
        <v>0</v>
      </c>
      <c r="I441" s="67">
        <f t="shared" si="27"/>
        <v>0</v>
      </c>
      <c r="M441" s="118"/>
    </row>
    <row r="442" spans="1:13">
      <c r="A442" s="65">
        <f t="shared" si="28"/>
        <v>436</v>
      </c>
      <c r="B442" s="71"/>
      <c r="C442" s="72"/>
      <c r="D442" s="65"/>
      <c r="E442" s="121">
        <f t="shared" si="25"/>
        <v>0</v>
      </c>
      <c r="F442" s="65"/>
      <c r="G442" s="82"/>
      <c r="H442" s="119">
        <f t="shared" si="26"/>
        <v>0</v>
      </c>
      <c r="I442" s="67">
        <f t="shared" si="27"/>
        <v>0</v>
      </c>
      <c r="M442" s="118"/>
    </row>
    <row r="443" spans="1:13">
      <c r="A443" s="65">
        <f t="shared" si="28"/>
        <v>437</v>
      </c>
      <c r="B443" s="71"/>
      <c r="C443" s="72"/>
      <c r="D443" s="65"/>
      <c r="E443" s="121">
        <f t="shared" si="25"/>
        <v>0</v>
      </c>
      <c r="F443" s="65"/>
      <c r="G443" s="82"/>
      <c r="H443" s="119">
        <f t="shared" si="26"/>
        <v>0</v>
      </c>
      <c r="I443" s="67">
        <f t="shared" si="27"/>
        <v>0</v>
      </c>
      <c r="M443" s="118"/>
    </row>
    <row r="444" spans="1:13">
      <c r="A444" s="65">
        <f t="shared" si="28"/>
        <v>438</v>
      </c>
      <c r="B444" s="71"/>
      <c r="C444" s="72"/>
      <c r="D444" s="65"/>
      <c r="E444" s="121">
        <f t="shared" si="25"/>
        <v>0</v>
      </c>
      <c r="F444" s="65"/>
      <c r="G444" s="82"/>
      <c r="H444" s="119">
        <f t="shared" si="26"/>
        <v>0</v>
      </c>
      <c r="I444" s="67">
        <f t="shared" si="27"/>
        <v>0</v>
      </c>
      <c r="M444" s="118"/>
    </row>
    <row r="445" spans="1:13">
      <c r="A445" s="65">
        <f t="shared" si="28"/>
        <v>439</v>
      </c>
      <c r="B445" s="71"/>
      <c r="C445" s="72"/>
      <c r="D445" s="65"/>
      <c r="E445" s="121">
        <f t="shared" si="25"/>
        <v>0</v>
      </c>
      <c r="F445" s="65"/>
      <c r="G445" s="82"/>
      <c r="H445" s="119">
        <f t="shared" si="26"/>
        <v>0</v>
      </c>
      <c r="I445" s="67">
        <f t="shared" si="27"/>
        <v>0</v>
      </c>
      <c r="M445" s="118"/>
    </row>
    <row r="446" spans="1:13">
      <c r="A446" s="65">
        <f t="shared" si="28"/>
        <v>440</v>
      </c>
      <c r="B446" s="71"/>
      <c r="C446" s="72"/>
      <c r="D446" s="65"/>
      <c r="E446" s="121">
        <f t="shared" si="25"/>
        <v>0</v>
      </c>
      <c r="F446" s="65"/>
      <c r="G446" s="82"/>
      <c r="H446" s="119">
        <f t="shared" si="26"/>
        <v>0</v>
      </c>
      <c r="I446" s="67">
        <f t="shared" si="27"/>
        <v>0</v>
      </c>
      <c r="M446" s="118"/>
    </row>
    <row r="447" spans="1:13">
      <c r="A447" s="65">
        <f t="shared" si="28"/>
        <v>441</v>
      </c>
      <c r="B447" s="71"/>
      <c r="C447" s="72"/>
      <c r="D447" s="65"/>
      <c r="E447" s="121">
        <f t="shared" si="25"/>
        <v>0</v>
      </c>
      <c r="F447" s="65"/>
      <c r="G447" s="82"/>
      <c r="H447" s="119">
        <f t="shared" si="26"/>
        <v>0</v>
      </c>
      <c r="I447" s="67">
        <f t="shared" si="27"/>
        <v>0</v>
      </c>
      <c r="M447" s="118"/>
    </row>
    <row r="448" spans="1:13">
      <c r="A448" s="65">
        <f t="shared" si="28"/>
        <v>442</v>
      </c>
      <c r="B448" s="71"/>
      <c r="C448" s="72"/>
      <c r="D448" s="65"/>
      <c r="E448" s="121">
        <f t="shared" si="25"/>
        <v>0</v>
      </c>
      <c r="F448" s="65"/>
      <c r="G448" s="82"/>
      <c r="H448" s="119">
        <f t="shared" si="26"/>
        <v>0</v>
      </c>
      <c r="I448" s="67">
        <f t="shared" si="27"/>
        <v>0</v>
      </c>
      <c r="M448" s="118"/>
    </row>
    <row r="449" spans="1:13">
      <c r="A449" s="65">
        <f t="shared" si="28"/>
        <v>443</v>
      </c>
      <c r="B449" s="71"/>
      <c r="C449" s="72"/>
      <c r="D449" s="65"/>
      <c r="E449" s="121">
        <f t="shared" si="25"/>
        <v>0</v>
      </c>
      <c r="F449" s="65"/>
      <c r="G449" s="82"/>
      <c r="H449" s="119">
        <f t="shared" si="26"/>
        <v>0</v>
      </c>
      <c r="I449" s="67">
        <f t="shared" si="27"/>
        <v>0</v>
      </c>
      <c r="M449" s="118"/>
    </row>
    <row r="450" spans="1:13">
      <c r="A450" s="65">
        <f t="shared" si="28"/>
        <v>444</v>
      </c>
      <c r="B450" s="71"/>
      <c r="C450" s="72"/>
      <c r="D450" s="65"/>
      <c r="E450" s="121">
        <f t="shared" si="25"/>
        <v>0</v>
      </c>
      <c r="F450" s="65"/>
      <c r="G450" s="82"/>
      <c r="H450" s="119">
        <f t="shared" si="26"/>
        <v>0</v>
      </c>
      <c r="I450" s="67">
        <f t="shared" si="27"/>
        <v>0</v>
      </c>
      <c r="M450" s="118"/>
    </row>
    <row r="451" spans="1:13">
      <c r="A451" s="65">
        <f t="shared" si="28"/>
        <v>445</v>
      </c>
      <c r="B451" s="71"/>
      <c r="C451" s="72"/>
      <c r="D451" s="65"/>
      <c r="E451" s="121">
        <f t="shared" si="25"/>
        <v>0</v>
      </c>
      <c r="F451" s="65"/>
      <c r="G451" s="82"/>
      <c r="H451" s="119">
        <f t="shared" si="26"/>
        <v>0</v>
      </c>
      <c r="I451" s="67">
        <f t="shared" si="27"/>
        <v>0</v>
      </c>
      <c r="M451" s="118"/>
    </row>
    <row r="452" spans="1:13">
      <c r="A452" s="65">
        <f t="shared" si="28"/>
        <v>446</v>
      </c>
      <c r="B452" s="71"/>
      <c r="C452" s="72"/>
      <c r="D452" s="65"/>
      <c r="E452" s="121">
        <f t="shared" si="25"/>
        <v>0</v>
      </c>
      <c r="F452" s="65"/>
      <c r="G452" s="82"/>
      <c r="H452" s="119">
        <f t="shared" si="26"/>
        <v>0</v>
      </c>
      <c r="I452" s="67">
        <f t="shared" si="27"/>
        <v>0</v>
      </c>
      <c r="M452" s="118"/>
    </row>
    <row r="453" spans="1:13">
      <c r="A453" s="65">
        <f t="shared" si="28"/>
        <v>447</v>
      </c>
      <c r="B453" s="71"/>
      <c r="C453" s="72"/>
      <c r="D453" s="65"/>
      <c r="E453" s="121">
        <f t="shared" si="25"/>
        <v>0</v>
      </c>
      <c r="F453" s="65"/>
      <c r="G453" s="82"/>
      <c r="H453" s="119">
        <f t="shared" si="26"/>
        <v>0</v>
      </c>
      <c r="I453" s="67">
        <f t="shared" si="27"/>
        <v>0</v>
      </c>
      <c r="M453" s="118"/>
    </row>
    <row r="454" spans="1:13">
      <c r="A454" s="65">
        <f t="shared" si="28"/>
        <v>448</v>
      </c>
      <c r="B454" s="71"/>
      <c r="C454" s="72"/>
      <c r="D454" s="65"/>
      <c r="E454" s="121">
        <f t="shared" si="25"/>
        <v>0</v>
      </c>
      <c r="F454" s="65"/>
      <c r="G454" s="82"/>
      <c r="H454" s="119">
        <f t="shared" si="26"/>
        <v>0</v>
      </c>
      <c r="I454" s="67">
        <f t="shared" si="27"/>
        <v>0</v>
      </c>
      <c r="M454" s="118"/>
    </row>
    <row r="455" spans="1:13">
      <c r="A455" s="65">
        <f t="shared" si="28"/>
        <v>449</v>
      </c>
      <c r="B455" s="71"/>
      <c r="C455" s="72"/>
      <c r="D455" s="65"/>
      <c r="E455" s="121">
        <f t="shared" si="25"/>
        <v>0</v>
      </c>
      <c r="F455" s="65"/>
      <c r="G455" s="82"/>
      <c r="H455" s="119">
        <f t="shared" si="26"/>
        <v>0</v>
      </c>
      <c r="I455" s="67">
        <f t="shared" si="27"/>
        <v>0</v>
      </c>
      <c r="M455" s="118"/>
    </row>
    <row r="456" spans="1:13">
      <c r="A456" s="65">
        <f t="shared" si="28"/>
        <v>450</v>
      </c>
      <c r="B456" s="71"/>
      <c r="C456" s="72"/>
      <c r="D456" s="65"/>
      <c r="E456" s="121">
        <f t="shared" ref="E456:E519" si="29">ROUND(D456/$E$4,3)</f>
        <v>0</v>
      </c>
      <c r="F456" s="65"/>
      <c r="G456" s="82"/>
      <c r="H456" s="119">
        <f t="shared" ref="H456:H519" si="30">ROUND(G456*0.2359,2)</f>
        <v>0</v>
      </c>
      <c r="I456" s="67">
        <f t="shared" ref="I456:I519" si="31">G456+H456</f>
        <v>0</v>
      </c>
      <c r="M456" s="118"/>
    </row>
    <row r="457" spans="1:13">
      <c r="A457" s="65">
        <f t="shared" ref="A457:A520" si="32">A456+1</f>
        <v>451</v>
      </c>
      <c r="B457" s="71"/>
      <c r="C457" s="72"/>
      <c r="D457" s="65"/>
      <c r="E457" s="121">
        <f t="shared" si="29"/>
        <v>0</v>
      </c>
      <c r="F457" s="65"/>
      <c r="G457" s="82"/>
      <c r="H457" s="119">
        <f t="shared" si="30"/>
        <v>0</v>
      </c>
      <c r="I457" s="67">
        <f t="shared" si="31"/>
        <v>0</v>
      </c>
      <c r="M457" s="118"/>
    </row>
    <row r="458" spans="1:13">
      <c r="A458" s="65">
        <f t="shared" si="32"/>
        <v>452</v>
      </c>
      <c r="B458" s="71"/>
      <c r="C458" s="72"/>
      <c r="D458" s="65"/>
      <c r="E458" s="121">
        <f t="shared" si="29"/>
        <v>0</v>
      </c>
      <c r="F458" s="65"/>
      <c r="G458" s="82"/>
      <c r="H458" s="119">
        <f t="shared" si="30"/>
        <v>0</v>
      </c>
      <c r="I458" s="67">
        <f t="shared" si="31"/>
        <v>0</v>
      </c>
      <c r="M458" s="118"/>
    </row>
    <row r="459" spans="1:13">
      <c r="A459" s="65">
        <f t="shared" si="32"/>
        <v>453</v>
      </c>
      <c r="B459" s="71"/>
      <c r="C459" s="72"/>
      <c r="D459" s="65"/>
      <c r="E459" s="121">
        <f t="shared" si="29"/>
        <v>0</v>
      </c>
      <c r="F459" s="65"/>
      <c r="G459" s="82"/>
      <c r="H459" s="119">
        <f t="shared" si="30"/>
        <v>0</v>
      </c>
      <c r="I459" s="67">
        <f t="shared" si="31"/>
        <v>0</v>
      </c>
      <c r="M459" s="118"/>
    </row>
    <row r="460" spans="1:13">
      <c r="A460" s="65">
        <f t="shared" si="32"/>
        <v>454</v>
      </c>
      <c r="B460" s="71"/>
      <c r="C460" s="72"/>
      <c r="D460" s="65"/>
      <c r="E460" s="121">
        <f t="shared" si="29"/>
        <v>0</v>
      </c>
      <c r="F460" s="65"/>
      <c r="G460" s="82"/>
      <c r="H460" s="119">
        <f t="shared" si="30"/>
        <v>0</v>
      </c>
      <c r="I460" s="67">
        <f t="shared" si="31"/>
        <v>0</v>
      </c>
      <c r="M460" s="118"/>
    </row>
    <row r="461" spans="1:13">
      <c r="A461" s="65">
        <f t="shared" si="32"/>
        <v>455</v>
      </c>
      <c r="B461" s="71"/>
      <c r="C461" s="72"/>
      <c r="D461" s="65"/>
      <c r="E461" s="121">
        <f t="shared" si="29"/>
        <v>0</v>
      </c>
      <c r="F461" s="65"/>
      <c r="G461" s="82"/>
      <c r="H461" s="119">
        <f t="shared" si="30"/>
        <v>0</v>
      </c>
      <c r="I461" s="67">
        <f t="shared" si="31"/>
        <v>0</v>
      </c>
      <c r="M461" s="118"/>
    </row>
    <row r="462" spans="1:13">
      <c r="A462" s="65">
        <f t="shared" si="32"/>
        <v>456</v>
      </c>
      <c r="B462" s="71"/>
      <c r="C462" s="72"/>
      <c r="D462" s="65"/>
      <c r="E462" s="121">
        <f t="shared" si="29"/>
        <v>0</v>
      </c>
      <c r="F462" s="65"/>
      <c r="G462" s="82"/>
      <c r="H462" s="119">
        <f t="shared" si="30"/>
        <v>0</v>
      </c>
      <c r="I462" s="67">
        <f t="shared" si="31"/>
        <v>0</v>
      </c>
      <c r="M462" s="118"/>
    </row>
    <row r="463" spans="1:13">
      <c r="A463" s="65">
        <f t="shared" si="32"/>
        <v>457</v>
      </c>
      <c r="B463" s="71"/>
      <c r="C463" s="72"/>
      <c r="D463" s="65"/>
      <c r="E463" s="121">
        <f t="shared" si="29"/>
        <v>0</v>
      </c>
      <c r="F463" s="65"/>
      <c r="G463" s="82"/>
      <c r="H463" s="119">
        <f t="shared" si="30"/>
        <v>0</v>
      </c>
      <c r="I463" s="67">
        <f t="shared" si="31"/>
        <v>0</v>
      </c>
      <c r="M463" s="118"/>
    </row>
    <row r="464" spans="1:13">
      <c r="A464" s="65">
        <f t="shared" si="32"/>
        <v>458</v>
      </c>
      <c r="B464" s="71"/>
      <c r="C464" s="72"/>
      <c r="D464" s="65"/>
      <c r="E464" s="121">
        <f t="shared" si="29"/>
        <v>0</v>
      </c>
      <c r="F464" s="65"/>
      <c r="G464" s="82"/>
      <c r="H464" s="119">
        <f t="shared" si="30"/>
        <v>0</v>
      </c>
      <c r="I464" s="67">
        <f t="shared" si="31"/>
        <v>0</v>
      </c>
      <c r="M464" s="118"/>
    </row>
    <row r="465" spans="1:13">
      <c r="A465" s="65">
        <f t="shared" si="32"/>
        <v>459</v>
      </c>
      <c r="B465" s="71"/>
      <c r="C465" s="72"/>
      <c r="D465" s="65"/>
      <c r="E465" s="121">
        <f t="shared" si="29"/>
        <v>0</v>
      </c>
      <c r="F465" s="65"/>
      <c r="G465" s="82"/>
      <c r="H465" s="119">
        <f t="shared" si="30"/>
        <v>0</v>
      </c>
      <c r="I465" s="67">
        <f t="shared" si="31"/>
        <v>0</v>
      </c>
      <c r="M465" s="118"/>
    </row>
    <row r="466" spans="1:13">
      <c r="A466" s="65">
        <f t="shared" si="32"/>
        <v>460</v>
      </c>
      <c r="B466" s="71"/>
      <c r="C466" s="72"/>
      <c r="D466" s="65"/>
      <c r="E466" s="121">
        <f t="shared" si="29"/>
        <v>0</v>
      </c>
      <c r="F466" s="65"/>
      <c r="G466" s="82"/>
      <c r="H466" s="119">
        <f t="shared" si="30"/>
        <v>0</v>
      </c>
      <c r="I466" s="67">
        <f t="shared" si="31"/>
        <v>0</v>
      </c>
      <c r="M466" s="118"/>
    </row>
    <row r="467" spans="1:13">
      <c r="A467" s="65">
        <f t="shared" si="32"/>
        <v>461</v>
      </c>
      <c r="B467" s="71"/>
      <c r="C467" s="72"/>
      <c r="D467" s="65"/>
      <c r="E467" s="121">
        <f t="shared" si="29"/>
        <v>0</v>
      </c>
      <c r="F467" s="65"/>
      <c r="G467" s="82"/>
      <c r="H467" s="119">
        <f t="shared" si="30"/>
        <v>0</v>
      </c>
      <c r="I467" s="67">
        <f t="shared" si="31"/>
        <v>0</v>
      </c>
      <c r="M467" s="118"/>
    </row>
    <row r="468" spans="1:13">
      <c r="A468" s="65">
        <f t="shared" si="32"/>
        <v>462</v>
      </c>
      <c r="B468" s="71"/>
      <c r="C468" s="72"/>
      <c r="D468" s="65"/>
      <c r="E468" s="121">
        <f t="shared" si="29"/>
        <v>0</v>
      </c>
      <c r="F468" s="65"/>
      <c r="G468" s="82"/>
      <c r="H468" s="119">
        <f t="shared" si="30"/>
        <v>0</v>
      </c>
      <c r="I468" s="67">
        <f t="shared" si="31"/>
        <v>0</v>
      </c>
      <c r="M468" s="118"/>
    </row>
    <row r="469" spans="1:13">
      <c r="A469" s="65">
        <f t="shared" si="32"/>
        <v>463</v>
      </c>
      <c r="B469" s="71"/>
      <c r="C469" s="72"/>
      <c r="D469" s="65"/>
      <c r="E469" s="121">
        <f t="shared" si="29"/>
        <v>0</v>
      </c>
      <c r="F469" s="65"/>
      <c r="G469" s="82"/>
      <c r="H469" s="119">
        <f t="shared" si="30"/>
        <v>0</v>
      </c>
      <c r="I469" s="67">
        <f t="shared" si="31"/>
        <v>0</v>
      </c>
      <c r="M469" s="118"/>
    </row>
    <row r="470" spans="1:13">
      <c r="A470" s="65">
        <f t="shared" si="32"/>
        <v>464</v>
      </c>
      <c r="B470" s="71"/>
      <c r="C470" s="72"/>
      <c r="D470" s="65"/>
      <c r="E470" s="121">
        <f t="shared" si="29"/>
        <v>0</v>
      </c>
      <c r="F470" s="65"/>
      <c r="G470" s="82"/>
      <c r="H470" s="119">
        <f t="shared" si="30"/>
        <v>0</v>
      </c>
      <c r="I470" s="67">
        <f t="shared" si="31"/>
        <v>0</v>
      </c>
      <c r="M470" s="118"/>
    </row>
    <row r="471" spans="1:13">
      <c r="A471" s="65">
        <f t="shared" si="32"/>
        <v>465</v>
      </c>
      <c r="B471" s="71"/>
      <c r="C471" s="72"/>
      <c r="D471" s="65"/>
      <c r="E471" s="121">
        <f t="shared" si="29"/>
        <v>0</v>
      </c>
      <c r="F471" s="65"/>
      <c r="G471" s="82"/>
      <c r="H471" s="119">
        <f t="shared" si="30"/>
        <v>0</v>
      </c>
      <c r="I471" s="67">
        <f t="shared" si="31"/>
        <v>0</v>
      </c>
      <c r="M471" s="118"/>
    </row>
    <row r="472" spans="1:13">
      <c r="A472" s="65">
        <f t="shared" si="32"/>
        <v>466</v>
      </c>
      <c r="B472" s="71"/>
      <c r="C472" s="72"/>
      <c r="D472" s="65"/>
      <c r="E472" s="121">
        <f t="shared" si="29"/>
        <v>0</v>
      </c>
      <c r="F472" s="65"/>
      <c r="G472" s="82"/>
      <c r="H472" s="119">
        <f t="shared" si="30"/>
        <v>0</v>
      </c>
      <c r="I472" s="67">
        <f t="shared" si="31"/>
        <v>0</v>
      </c>
      <c r="M472" s="118"/>
    </row>
    <row r="473" spans="1:13">
      <c r="A473" s="65">
        <f t="shared" si="32"/>
        <v>467</v>
      </c>
      <c r="B473" s="71"/>
      <c r="C473" s="72"/>
      <c r="D473" s="65"/>
      <c r="E473" s="121">
        <f t="shared" si="29"/>
        <v>0</v>
      </c>
      <c r="F473" s="65"/>
      <c r="G473" s="82"/>
      <c r="H473" s="119">
        <f t="shared" si="30"/>
        <v>0</v>
      </c>
      <c r="I473" s="67">
        <f t="shared" si="31"/>
        <v>0</v>
      </c>
      <c r="M473" s="118"/>
    </row>
    <row r="474" spans="1:13">
      <c r="A474" s="65">
        <f t="shared" si="32"/>
        <v>468</v>
      </c>
      <c r="B474" s="71"/>
      <c r="C474" s="72"/>
      <c r="D474" s="65"/>
      <c r="E474" s="121">
        <f t="shared" si="29"/>
        <v>0</v>
      </c>
      <c r="F474" s="65"/>
      <c r="G474" s="82"/>
      <c r="H474" s="119">
        <f t="shared" si="30"/>
        <v>0</v>
      </c>
      <c r="I474" s="67">
        <f t="shared" si="31"/>
        <v>0</v>
      </c>
      <c r="M474" s="118"/>
    </row>
    <row r="475" spans="1:13">
      <c r="A475" s="65">
        <f t="shared" si="32"/>
        <v>469</v>
      </c>
      <c r="B475" s="71"/>
      <c r="C475" s="72"/>
      <c r="D475" s="65"/>
      <c r="E475" s="121">
        <f t="shared" si="29"/>
        <v>0</v>
      </c>
      <c r="F475" s="65"/>
      <c r="G475" s="82"/>
      <c r="H475" s="119">
        <f t="shared" si="30"/>
        <v>0</v>
      </c>
      <c r="I475" s="67">
        <f t="shared" si="31"/>
        <v>0</v>
      </c>
      <c r="M475" s="118"/>
    </row>
    <row r="476" spans="1:13">
      <c r="A476" s="65">
        <f t="shared" si="32"/>
        <v>470</v>
      </c>
      <c r="B476" s="71"/>
      <c r="C476" s="72"/>
      <c r="D476" s="65"/>
      <c r="E476" s="121">
        <f t="shared" si="29"/>
        <v>0</v>
      </c>
      <c r="F476" s="65"/>
      <c r="G476" s="82"/>
      <c r="H476" s="119">
        <f t="shared" si="30"/>
        <v>0</v>
      </c>
      <c r="I476" s="67">
        <f t="shared" si="31"/>
        <v>0</v>
      </c>
      <c r="M476" s="118"/>
    </row>
    <row r="477" spans="1:13">
      <c r="A477" s="65">
        <f t="shared" si="32"/>
        <v>471</v>
      </c>
      <c r="B477" s="71"/>
      <c r="C477" s="72"/>
      <c r="D477" s="65"/>
      <c r="E477" s="121">
        <f t="shared" si="29"/>
        <v>0</v>
      </c>
      <c r="F477" s="65"/>
      <c r="G477" s="82"/>
      <c r="H477" s="119">
        <f t="shared" si="30"/>
        <v>0</v>
      </c>
      <c r="I477" s="67">
        <f t="shared" si="31"/>
        <v>0</v>
      </c>
      <c r="M477" s="118"/>
    </row>
    <row r="478" spans="1:13">
      <c r="A478" s="65">
        <f t="shared" si="32"/>
        <v>472</v>
      </c>
      <c r="B478" s="71"/>
      <c r="C478" s="72"/>
      <c r="D478" s="65"/>
      <c r="E478" s="121">
        <f t="shared" si="29"/>
        <v>0</v>
      </c>
      <c r="F478" s="65"/>
      <c r="G478" s="82"/>
      <c r="H478" s="119">
        <f t="shared" si="30"/>
        <v>0</v>
      </c>
      <c r="I478" s="67">
        <f t="shared" si="31"/>
        <v>0</v>
      </c>
      <c r="M478" s="118"/>
    </row>
    <row r="479" spans="1:13">
      <c r="A479" s="65">
        <f t="shared" si="32"/>
        <v>473</v>
      </c>
      <c r="B479" s="71"/>
      <c r="C479" s="72"/>
      <c r="D479" s="65"/>
      <c r="E479" s="121">
        <f t="shared" si="29"/>
        <v>0</v>
      </c>
      <c r="F479" s="65"/>
      <c r="G479" s="82"/>
      <c r="H479" s="119">
        <f t="shared" si="30"/>
        <v>0</v>
      </c>
      <c r="I479" s="67">
        <f t="shared" si="31"/>
        <v>0</v>
      </c>
      <c r="M479" s="118"/>
    </row>
    <row r="480" spans="1:13">
      <c r="A480" s="65">
        <f t="shared" si="32"/>
        <v>474</v>
      </c>
      <c r="B480" s="71"/>
      <c r="C480" s="72"/>
      <c r="D480" s="65"/>
      <c r="E480" s="121">
        <f t="shared" si="29"/>
        <v>0</v>
      </c>
      <c r="F480" s="65"/>
      <c r="G480" s="82"/>
      <c r="H480" s="119">
        <f t="shared" si="30"/>
        <v>0</v>
      </c>
      <c r="I480" s="67">
        <f t="shared" si="31"/>
        <v>0</v>
      </c>
      <c r="M480" s="118"/>
    </row>
    <row r="481" spans="1:13">
      <c r="A481" s="65">
        <f t="shared" si="32"/>
        <v>475</v>
      </c>
      <c r="B481" s="71"/>
      <c r="C481" s="72"/>
      <c r="D481" s="65"/>
      <c r="E481" s="121">
        <f t="shared" si="29"/>
        <v>0</v>
      </c>
      <c r="F481" s="65"/>
      <c r="G481" s="82"/>
      <c r="H481" s="119">
        <f t="shared" si="30"/>
        <v>0</v>
      </c>
      <c r="I481" s="67">
        <f t="shared" si="31"/>
        <v>0</v>
      </c>
      <c r="M481" s="118"/>
    </row>
    <row r="482" spans="1:13">
      <c r="A482" s="65">
        <f t="shared" si="32"/>
        <v>476</v>
      </c>
      <c r="B482" s="71"/>
      <c r="C482" s="72"/>
      <c r="D482" s="65"/>
      <c r="E482" s="121">
        <f t="shared" si="29"/>
        <v>0</v>
      </c>
      <c r="F482" s="65"/>
      <c r="G482" s="82"/>
      <c r="H482" s="119">
        <f t="shared" si="30"/>
        <v>0</v>
      </c>
      <c r="I482" s="67">
        <f t="shared" si="31"/>
        <v>0</v>
      </c>
      <c r="M482" s="118"/>
    </row>
    <row r="483" spans="1:13">
      <c r="A483" s="65">
        <f t="shared" si="32"/>
        <v>477</v>
      </c>
      <c r="B483" s="71"/>
      <c r="C483" s="72"/>
      <c r="D483" s="65"/>
      <c r="E483" s="121">
        <f t="shared" si="29"/>
        <v>0</v>
      </c>
      <c r="F483" s="65"/>
      <c r="G483" s="82"/>
      <c r="H483" s="119">
        <f t="shared" si="30"/>
        <v>0</v>
      </c>
      <c r="I483" s="67">
        <f t="shared" si="31"/>
        <v>0</v>
      </c>
      <c r="M483" s="118"/>
    </row>
    <row r="484" spans="1:13">
      <c r="A484" s="65">
        <f t="shared" si="32"/>
        <v>478</v>
      </c>
      <c r="B484" s="71"/>
      <c r="C484" s="72"/>
      <c r="D484" s="65"/>
      <c r="E484" s="121">
        <f t="shared" si="29"/>
        <v>0</v>
      </c>
      <c r="F484" s="65"/>
      <c r="G484" s="82"/>
      <c r="H484" s="119">
        <f t="shared" si="30"/>
        <v>0</v>
      </c>
      <c r="I484" s="67">
        <f t="shared" si="31"/>
        <v>0</v>
      </c>
      <c r="M484" s="118"/>
    </row>
    <row r="485" spans="1:13">
      <c r="A485" s="65">
        <f t="shared" si="32"/>
        <v>479</v>
      </c>
      <c r="B485" s="71"/>
      <c r="C485" s="72"/>
      <c r="D485" s="65"/>
      <c r="E485" s="121">
        <f t="shared" si="29"/>
        <v>0</v>
      </c>
      <c r="F485" s="65"/>
      <c r="G485" s="82"/>
      <c r="H485" s="119">
        <f t="shared" si="30"/>
        <v>0</v>
      </c>
      <c r="I485" s="67">
        <f t="shared" si="31"/>
        <v>0</v>
      </c>
      <c r="M485" s="118"/>
    </row>
    <row r="486" spans="1:13">
      <c r="A486" s="65">
        <f t="shared" si="32"/>
        <v>480</v>
      </c>
      <c r="B486" s="71"/>
      <c r="C486" s="72"/>
      <c r="D486" s="65"/>
      <c r="E486" s="121">
        <f t="shared" si="29"/>
        <v>0</v>
      </c>
      <c r="F486" s="65"/>
      <c r="G486" s="82"/>
      <c r="H486" s="119">
        <f t="shared" si="30"/>
        <v>0</v>
      </c>
      <c r="I486" s="67">
        <f t="shared" si="31"/>
        <v>0</v>
      </c>
      <c r="M486" s="118"/>
    </row>
    <row r="487" spans="1:13">
      <c r="A487" s="65">
        <f t="shared" si="32"/>
        <v>481</v>
      </c>
      <c r="B487" s="71"/>
      <c r="C487" s="72"/>
      <c r="D487" s="65"/>
      <c r="E487" s="121">
        <f t="shared" si="29"/>
        <v>0</v>
      </c>
      <c r="F487" s="65"/>
      <c r="G487" s="82"/>
      <c r="H487" s="119">
        <f t="shared" si="30"/>
        <v>0</v>
      </c>
      <c r="I487" s="67">
        <f t="shared" si="31"/>
        <v>0</v>
      </c>
      <c r="M487" s="118"/>
    </row>
    <row r="488" spans="1:13">
      <c r="A488" s="65">
        <f t="shared" si="32"/>
        <v>482</v>
      </c>
      <c r="B488" s="71"/>
      <c r="C488" s="72"/>
      <c r="D488" s="65"/>
      <c r="E488" s="121">
        <f t="shared" si="29"/>
        <v>0</v>
      </c>
      <c r="F488" s="65"/>
      <c r="G488" s="82"/>
      <c r="H488" s="119">
        <f t="shared" si="30"/>
        <v>0</v>
      </c>
      <c r="I488" s="67">
        <f t="shared" si="31"/>
        <v>0</v>
      </c>
      <c r="M488" s="118"/>
    </row>
    <row r="489" spans="1:13">
      <c r="A489" s="65">
        <f t="shared" si="32"/>
        <v>483</v>
      </c>
      <c r="B489" s="71"/>
      <c r="C489" s="72"/>
      <c r="D489" s="65"/>
      <c r="E489" s="121">
        <f t="shared" si="29"/>
        <v>0</v>
      </c>
      <c r="F489" s="65"/>
      <c r="G489" s="82"/>
      <c r="H489" s="119">
        <f t="shared" si="30"/>
        <v>0</v>
      </c>
      <c r="I489" s="67">
        <f t="shared" si="31"/>
        <v>0</v>
      </c>
      <c r="M489" s="118"/>
    </row>
    <row r="490" spans="1:13">
      <c r="A490" s="65">
        <f t="shared" si="32"/>
        <v>484</v>
      </c>
      <c r="B490" s="71"/>
      <c r="C490" s="72"/>
      <c r="D490" s="65"/>
      <c r="E490" s="121">
        <f t="shared" si="29"/>
        <v>0</v>
      </c>
      <c r="F490" s="65"/>
      <c r="G490" s="82"/>
      <c r="H490" s="119">
        <f t="shared" si="30"/>
        <v>0</v>
      </c>
      <c r="I490" s="67">
        <f t="shared" si="31"/>
        <v>0</v>
      </c>
      <c r="M490" s="118"/>
    </row>
    <row r="491" spans="1:13">
      <c r="A491" s="65">
        <f t="shared" si="32"/>
        <v>485</v>
      </c>
      <c r="B491" s="71"/>
      <c r="C491" s="72"/>
      <c r="D491" s="65"/>
      <c r="E491" s="121">
        <f t="shared" si="29"/>
        <v>0</v>
      </c>
      <c r="F491" s="65"/>
      <c r="G491" s="82"/>
      <c r="H491" s="119">
        <f t="shared" si="30"/>
        <v>0</v>
      </c>
      <c r="I491" s="67">
        <f t="shared" si="31"/>
        <v>0</v>
      </c>
      <c r="M491" s="118"/>
    </row>
    <row r="492" spans="1:13">
      <c r="A492" s="65">
        <f t="shared" si="32"/>
        <v>486</v>
      </c>
      <c r="B492" s="71"/>
      <c r="C492" s="72"/>
      <c r="D492" s="65"/>
      <c r="E492" s="121">
        <f t="shared" si="29"/>
        <v>0</v>
      </c>
      <c r="F492" s="65"/>
      <c r="G492" s="82"/>
      <c r="H492" s="119">
        <f t="shared" si="30"/>
        <v>0</v>
      </c>
      <c r="I492" s="67">
        <f t="shared" si="31"/>
        <v>0</v>
      </c>
      <c r="M492" s="118"/>
    </row>
    <row r="493" spans="1:13">
      <c r="A493" s="65">
        <f t="shared" si="32"/>
        <v>487</v>
      </c>
      <c r="B493" s="71"/>
      <c r="C493" s="72"/>
      <c r="D493" s="65"/>
      <c r="E493" s="121">
        <f t="shared" si="29"/>
        <v>0</v>
      </c>
      <c r="F493" s="65"/>
      <c r="G493" s="82"/>
      <c r="H493" s="119">
        <f t="shared" si="30"/>
        <v>0</v>
      </c>
      <c r="I493" s="67">
        <f t="shared" si="31"/>
        <v>0</v>
      </c>
      <c r="M493" s="118"/>
    </row>
    <row r="494" spans="1:13">
      <c r="A494" s="65">
        <f t="shared" si="32"/>
        <v>488</v>
      </c>
      <c r="B494" s="71"/>
      <c r="C494" s="72"/>
      <c r="D494" s="65"/>
      <c r="E494" s="121">
        <f t="shared" si="29"/>
        <v>0</v>
      </c>
      <c r="F494" s="65"/>
      <c r="G494" s="82"/>
      <c r="H494" s="119">
        <f t="shared" si="30"/>
        <v>0</v>
      </c>
      <c r="I494" s="67">
        <f t="shared" si="31"/>
        <v>0</v>
      </c>
      <c r="M494" s="118"/>
    </row>
    <row r="495" spans="1:13">
      <c r="A495" s="65">
        <f t="shared" si="32"/>
        <v>489</v>
      </c>
      <c r="B495" s="71"/>
      <c r="C495" s="72"/>
      <c r="D495" s="65"/>
      <c r="E495" s="121">
        <f t="shared" si="29"/>
        <v>0</v>
      </c>
      <c r="F495" s="65"/>
      <c r="G495" s="82"/>
      <c r="H495" s="119">
        <f t="shared" si="30"/>
        <v>0</v>
      </c>
      <c r="I495" s="67">
        <f t="shared" si="31"/>
        <v>0</v>
      </c>
      <c r="M495" s="118"/>
    </row>
    <row r="496" spans="1:13">
      <c r="A496" s="65">
        <f t="shared" si="32"/>
        <v>490</v>
      </c>
      <c r="B496" s="71"/>
      <c r="C496" s="72"/>
      <c r="D496" s="65"/>
      <c r="E496" s="121">
        <f t="shared" si="29"/>
        <v>0</v>
      </c>
      <c r="F496" s="65"/>
      <c r="G496" s="82"/>
      <c r="H496" s="119">
        <f t="shared" si="30"/>
        <v>0</v>
      </c>
      <c r="I496" s="67">
        <f t="shared" si="31"/>
        <v>0</v>
      </c>
      <c r="M496" s="118"/>
    </row>
    <row r="497" spans="1:13">
      <c r="A497" s="65">
        <f t="shared" si="32"/>
        <v>491</v>
      </c>
      <c r="B497" s="71"/>
      <c r="C497" s="72"/>
      <c r="D497" s="65"/>
      <c r="E497" s="121">
        <f t="shared" si="29"/>
        <v>0</v>
      </c>
      <c r="F497" s="65"/>
      <c r="G497" s="82"/>
      <c r="H497" s="119">
        <f t="shared" si="30"/>
        <v>0</v>
      </c>
      <c r="I497" s="67">
        <f t="shared" si="31"/>
        <v>0</v>
      </c>
      <c r="M497" s="118"/>
    </row>
    <row r="498" spans="1:13">
      <c r="A498" s="65">
        <f t="shared" si="32"/>
        <v>492</v>
      </c>
      <c r="B498" s="71"/>
      <c r="C498" s="72"/>
      <c r="D498" s="65"/>
      <c r="E498" s="121">
        <f t="shared" si="29"/>
        <v>0</v>
      </c>
      <c r="F498" s="65"/>
      <c r="G498" s="82"/>
      <c r="H498" s="119">
        <f t="shared" si="30"/>
        <v>0</v>
      </c>
      <c r="I498" s="67">
        <f t="shared" si="31"/>
        <v>0</v>
      </c>
      <c r="M498" s="118"/>
    </row>
    <row r="499" spans="1:13">
      <c r="A499" s="65">
        <f t="shared" si="32"/>
        <v>493</v>
      </c>
      <c r="B499" s="71"/>
      <c r="C499" s="72"/>
      <c r="D499" s="65"/>
      <c r="E499" s="121">
        <f t="shared" si="29"/>
        <v>0</v>
      </c>
      <c r="F499" s="65"/>
      <c r="G499" s="82"/>
      <c r="H499" s="119">
        <f t="shared" si="30"/>
        <v>0</v>
      </c>
      <c r="I499" s="67">
        <f t="shared" si="31"/>
        <v>0</v>
      </c>
      <c r="M499" s="118"/>
    </row>
    <row r="500" spans="1:13">
      <c r="A500" s="65">
        <f t="shared" si="32"/>
        <v>494</v>
      </c>
      <c r="B500" s="71"/>
      <c r="C500" s="72"/>
      <c r="D500" s="65"/>
      <c r="E500" s="121">
        <f t="shared" si="29"/>
        <v>0</v>
      </c>
      <c r="F500" s="65"/>
      <c r="G500" s="82"/>
      <c r="H500" s="119">
        <f t="shared" si="30"/>
        <v>0</v>
      </c>
      <c r="I500" s="67">
        <f t="shared" si="31"/>
        <v>0</v>
      </c>
      <c r="M500" s="118"/>
    </row>
    <row r="501" spans="1:13">
      <c r="A501" s="65">
        <f t="shared" si="32"/>
        <v>495</v>
      </c>
      <c r="B501" s="71"/>
      <c r="C501" s="72"/>
      <c r="D501" s="65"/>
      <c r="E501" s="121">
        <f t="shared" si="29"/>
        <v>0</v>
      </c>
      <c r="F501" s="65"/>
      <c r="G501" s="82"/>
      <c r="H501" s="119">
        <f t="shared" si="30"/>
        <v>0</v>
      </c>
      <c r="I501" s="67">
        <f t="shared" si="31"/>
        <v>0</v>
      </c>
      <c r="M501" s="118"/>
    </row>
    <row r="502" spans="1:13">
      <c r="A502" s="65">
        <f t="shared" si="32"/>
        <v>496</v>
      </c>
      <c r="B502" s="71"/>
      <c r="C502" s="72"/>
      <c r="D502" s="65"/>
      <c r="E502" s="121">
        <f t="shared" si="29"/>
        <v>0</v>
      </c>
      <c r="F502" s="65"/>
      <c r="G502" s="82"/>
      <c r="H502" s="119">
        <f t="shared" si="30"/>
        <v>0</v>
      </c>
      <c r="I502" s="67">
        <f t="shared" si="31"/>
        <v>0</v>
      </c>
      <c r="M502" s="118"/>
    </row>
    <row r="503" spans="1:13">
      <c r="A503" s="65">
        <f t="shared" si="32"/>
        <v>497</v>
      </c>
      <c r="B503" s="71"/>
      <c r="C503" s="72"/>
      <c r="D503" s="65"/>
      <c r="E503" s="121">
        <f t="shared" si="29"/>
        <v>0</v>
      </c>
      <c r="F503" s="65"/>
      <c r="G503" s="82"/>
      <c r="H503" s="119">
        <f t="shared" si="30"/>
        <v>0</v>
      </c>
      <c r="I503" s="67">
        <f t="shared" si="31"/>
        <v>0</v>
      </c>
      <c r="M503" s="118"/>
    </row>
    <row r="504" spans="1:13">
      <c r="A504" s="65">
        <f t="shared" si="32"/>
        <v>498</v>
      </c>
      <c r="B504" s="71"/>
      <c r="C504" s="72"/>
      <c r="D504" s="65"/>
      <c r="E504" s="121">
        <f t="shared" si="29"/>
        <v>0</v>
      </c>
      <c r="F504" s="65"/>
      <c r="G504" s="82"/>
      <c r="H504" s="119">
        <f t="shared" si="30"/>
        <v>0</v>
      </c>
      <c r="I504" s="67">
        <f t="shared" si="31"/>
        <v>0</v>
      </c>
      <c r="M504" s="118"/>
    </row>
    <row r="505" spans="1:13">
      <c r="A505" s="65">
        <f t="shared" si="32"/>
        <v>499</v>
      </c>
      <c r="B505" s="71"/>
      <c r="C505" s="72"/>
      <c r="D505" s="65"/>
      <c r="E505" s="121">
        <f t="shared" si="29"/>
        <v>0</v>
      </c>
      <c r="F505" s="65"/>
      <c r="G505" s="82"/>
      <c r="H505" s="119">
        <f t="shared" si="30"/>
        <v>0</v>
      </c>
      <c r="I505" s="67">
        <f t="shared" si="31"/>
        <v>0</v>
      </c>
      <c r="M505" s="118"/>
    </row>
    <row r="506" spans="1:13">
      <c r="A506" s="65">
        <f t="shared" si="32"/>
        <v>500</v>
      </c>
      <c r="B506" s="71"/>
      <c r="C506" s="72"/>
      <c r="D506" s="65"/>
      <c r="E506" s="121">
        <f t="shared" si="29"/>
        <v>0</v>
      </c>
      <c r="F506" s="65"/>
      <c r="G506" s="82"/>
      <c r="H506" s="119">
        <f t="shared" si="30"/>
        <v>0</v>
      </c>
      <c r="I506" s="67">
        <f t="shared" si="31"/>
        <v>0</v>
      </c>
      <c r="M506" s="118"/>
    </row>
    <row r="507" spans="1:13">
      <c r="A507" s="65">
        <f t="shared" si="32"/>
        <v>501</v>
      </c>
      <c r="B507" s="71"/>
      <c r="C507" s="72"/>
      <c r="D507" s="65"/>
      <c r="E507" s="121">
        <f t="shared" si="29"/>
        <v>0</v>
      </c>
      <c r="F507" s="65"/>
      <c r="G507" s="82"/>
      <c r="H507" s="119">
        <f t="shared" si="30"/>
        <v>0</v>
      </c>
      <c r="I507" s="67">
        <f t="shared" si="31"/>
        <v>0</v>
      </c>
      <c r="M507" s="118"/>
    </row>
    <row r="508" spans="1:13">
      <c r="A508" s="65">
        <f t="shared" si="32"/>
        <v>502</v>
      </c>
      <c r="B508" s="71"/>
      <c r="C508" s="72"/>
      <c r="D508" s="65"/>
      <c r="E508" s="121">
        <f t="shared" si="29"/>
        <v>0</v>
      </c>
      <c r="F508" s="65"/>
      <c r="G508" s="82"/>
      <c r="H508" s="119">
        <f t="shared" si="30"/>
        <v>0</v>
      </c>
      <c r="I508" s="67">
        <f t="shared" si="31"/>
        <v>0</v>
      </c>
      <c r="M508" s="118"/>
    </row>
    <row r="509" spans="1:13">
      <c r="A509" s="65">
        <f t="shared" si="32"/>
        <v>503</v>
      </c>
      <c r="B509" s="71"/>
      <c r="C509" s="72"/>
      <c r="D509" s="65"/>
      <c r="E509" s="121">
        <f t="shared" si="29"/>
        <v>0</v>
      </c>
      <c r="F509" s="65"/>
      <c r="G509" s="82"/>
      <c r="H509" s="119">
        <f t="shared" si="30"/>
        <v>0</v>
      </c>
      <c r="I509" s="67">
        <f t="shared" si="31"/>
        <v>0</v>
      </c>
      <c r="M509" s="118"/>
    </row>
    <row r="510" spans="1:13">
      <c r="A510" s="65">
        <f t="shared" si="32"/>
        <v>504</v>
      </c>
      <c r="B510" s="71"/>
      <c r="C510" s="72"/>
      <c r="D510" s="65"/>
      <c r="E510" s="121">
        <f t="shared" si="29"/>
        <v>0</v>
      </c>
      <c r="F510" s="65"/>
      <c r="G510" s="82"/>
      <c r="H510" s="119">
        <f t="shared" si="30"/>
        <v>0</v>
      </c>
      <c r="I510" s="67">
        <f t="shared" si="31"/>
        <v>0</v>
      </c>
      <c r="M510" s="118"/>
    </row>
    <row r="511" spans="1:13">
      <c r="A511" s="65">
        <f t="shared" si="32"/>
        <v>505</v>
      </c>
      <c r="B511" s="71"/>
      <c r="C511" s="72"/>
      <c r="D511" s="65"/>
      <c r="E511" s="121">
        <f t="shared" si="29"/>
        <v>0</v>
      </c>
      <c r="F511" s="65"/>
      <c r="G511" s="82"/>
      <c r="H511" s="119">
        <f t="shared" si="30"/>
        <v>0</v>
      </c>
      <c r="I511" s="67">
        <f t="shared" si="31"/>
        <v>0</v>
      </c>
      <c r="M511" s="118"/>
    </row>
    <row r="512" spans="1:13">
      <c r="A512" s="65">
        <f t="shared" si="32"/>
        <v>506</v>
      </c>
      <c r="B512" s="71"/>
      <c r="C512" s="72"/>
      <c r="D512" s="65"/>
      <c r="E512" s="121">
        <f t="shared" si="29"/>
        <v>0</v>
      </c>
      <c r="F512" s="65"/>
      <c r="G512" s="82"/>
      <c r="H512" s="119">
        <f t="shared" si="30"/>
        <v>0</v>
      </c>
      <c r="I512" s="67">
        <f t="shared" si="31"/>
        <v>0</v>
      </c>
      <c r="M512" s="118"/>
    </row>
    <row r="513" spans="1:13">
      <c r="A513" s="65">
        <f t="shared" si="32"/>
        <v>507</v>
      </c>
      <c r="B513" s="71"/>
      <c r="C513" s="72"/>
      <c r="D513" s="65"/>
      <c r="E513" s="121">
        <f t="shared" si="29"/>
        <v>0</v>
      </c>
      <c r="F513" s="65"/>
      <c r="G513" s="82"/>
      <c r="H513" s="119">
        <f t="shared" si="30"/>
        <v>0</v>
      </c>
      <c r="I513" s="67">
        <f t="shared" si="31"/>
        <v>0</v>
      </c>
      <c r="M513" s="118"/>
    </row>
    <row r="514" spans="1:13">
      <c r="A514" s="65">
        <f t="shared" si="32"/>
        <v>508</v>
      </c>
      <c r="B514" s="71"/>
      <c r="C514" s="72"/>
      <c r="D514" s="65"/>
      <c r="E514" s="121">
        <f t="shared" si="29"/>
        <v>0</v>
      </c>
      <c r="F514" s="65"/>
      <c r="G514" s="82"/>
      <c r="H514" s="119">
        <f t="shared" si="30"/>
        <v>0</v>
      </c>
      <c r="I514" s="67">
        <f t="shared" si="31"/>
        <v>0</v>
      </c>
      <c r="M514" s="118"/>
    </row>
    <row r="515" spans="1:13">
      <c r="A515" s="65">
        <f t="shared" si="32"/>
        <v>509</v>
      </c>
      <c r="B515" s="71"/>
      <c r="C515" s="72"/>
      <c r="D515" s="65"/>
      <c r="E515" s="121">
        <f t="shared" si="29"/>
        <v>0</v>
      </c>
      <c r="F515" s="65"/>
      <c r="G515" s="82"/>
      <c r="H515" s="119">
        <f t="shared" si="30"/>
        <v>0</v>
      </c>
      <c r="I515" s="67">
        <f t="shared" si="31"/>
        <v>0</v>
      </c>
      <c r="M515" s="118"/>
    </row>
    <row r="516" spans="1:13">
      <c r="A516" s="65">
        <f t="shared" si="32"/>
        <v>510</v>
      </c>
      <c r="B516" s="71"/>
      <c r="C516" s="72"/>
      <c r="D516" s="65"/>
      <c r="E516" s="121">
        <f t="shared" si="29"/>
        <v>0</v>
      </c>
      <c r="F516" s="65"/>
      <c r="G516" s="82"/>
      <c r="H516" s="119">
        <f t="shared" si="30"/>
        <v>0</v>
      </c>
      <c r="I516" s="67">
        <f t="shared" si="31"/>
        <v>0</v>
      </c>
      <c r="M516" s="118"/>
    </row>
    <row r="517" spans="1:13">
      <c r="A517" s="65">
        <f t="shared" si="32"/>
        <v>511</v>
      </c>
      <c r="B517" s="71"/>
      <c r="C517" s="72"/>
      <c r="D517" s="65"/>
      <c r="E517" s="121">
        <f t="shared" si="29"/>
        <v>0</v>
      </c>
      <c r="F517" s="65"/>
      <c r="G517" s="82"/>
      <c r="H517" s="119">
        <f t="shared" si="30"/>
        <v>0</v>
      </c>
      <c r="I517" s="67">
        <f t="shared" si="31"/>
        <v>0</v>
      </c>
      <c r="M517" s="118"/>
    </row>
    <row r="518" spans="1:13">
      <c r="A518" s="65">
        <f t="shared" si="32"/>
        <v>512</v>
      </c>
      <c r="B518" s="71"/>
      <c r="C518" s="72"/>
      <c r="D518" s="65"/>
      <c r="E518" s="121">
        <f t="shared" si="29"/>
        <v>0</v>
      </c>
      <c r="F518" s="65"/>
      <c r="G518" s="82"/>
      <c r="H518" s="119">
        <f t="shared" si="30"/>
        <v>0</v>
      </c>
      <c r="I518" s="67">
        <f t="shared" si="31"/>
        <v>0</v>
      </c>
      <c r="M518" s="118"/>
    </row>
    <row r="519" spans="1:13">
      <c r="A519" s="65">
        <f t="shared" si="32"/>
        <v>513</v>
      </c>
      <c r="B519" s="71"/>
      <c r="C519" s="72"/>
      <c r="D519" s="65"/>
      <c r="E519" s="121">
        <f t="shared" si="29"/>
        <v>0</v>
      </c>
      <c r="F519" s="65"/>
      <c r="G519" s="82"/>
      <c r="H519" s="119">
        <f t="shared" si="30"/>
        <v>0</v>
      </c>
      <c r="I519" s="67">
        <f t="shared" si="31"/>
        <v>0</v>
      </c>
      <c r="M519" s="118"/>
    </row>
    <row r="520" spans="1:13">
      <c r="A520" s="65">
        <f t="shared" si="32"/>
        <v>514</v>
      </c>
      <c r="B520" s="71"/>
      <c r="C520" s="72"/>
      <c r="D520" s="65"/>
      <c r="E520" s="121">
        <f t="shared" ref="E520:E583" si="33">ROUND(D520/$E$4,3)</f>
        <v>0</v>
      </c>
      <c r="F520" s="65"/>
      <c r="G520" s="82"/>
      <c r="H520" s="119">
        <f t="shared" ref="H520:H583" si="34">ROUND(G520*0.2359,2)</f>
        <v>0</v>
      </c>
      <c r="I520" s="67">
        <f t="shared" ref="I520:I583" si="35">G520+H520</f>
        <v>0</v>
      </c>
      <c r="M520" s="118"/>
    </row>
    <row r="521" spans="1:13">
      <c r="A521" s="65">
        <f t="shared" ref="A521:A584" si="36">A520+1</f>
        <v>515</v>
      </c>
      <c r="B521" s="71"/>
      <c r="C521" s="72"/>
      <c r="D521" s="65"/>
      <c r="E521" s="121">
        <f t="shared" si="33"/>
        <v>0</v>
      </c>
      <c r="F521" s="65"/>
      <c r="G521" s="82"/>
      <c r="H521" s="119">
        <f t="shared" si="34"/>
        <v>0</v>
      </c>
      <c r="I521" s="67">
        <f t="shared" si="35"/>
        <v>0</v>
      </c>
      <c r="M521" s="118"/>
    </row>
    <row r="522" spans="1:13">
      <c r="A522" s="65">
        <f t="shared" si="36"/>
        <v>516</v>
      </c>
      <c r="B522" s="71"/>
      <c r="C522" s="72"/>
      <c r="D522" s="65"/>
      <c r="E522" s="121">
        <f t="shared" si="33"/>
        <v>0</v>
      </c>
      <c r="F522" s="65"/>
      <c r="G522" s="82"/>
      <c r="H522" s="119">
        <f t="shared" si="34"/>
        <v>0</v>
      </c>
      <c r="I522" s="67">
        <f t="shared" si="35"/>
        <v>0</v>
      </c>
      <c r="M522" s="118"/>
    </row>
    <row r="523" spans="1:13">
      <c r="A523" s="65">
        <f t="shared" si="36"/>
        <v>517</v>
      </c>
      <c r="B523" s="71"/>
      <c r="C523" s="72"/>
      <c r="D523" s="65"/>
      <c r="E523" s="121">
        <f t="shared" si="33"/>
        <v>0</v>
      </c>
      <c r="F523" s="65"/>
      <c r="G523" s="82"/>
      <c r="H523" s="119">
        <f t="shared" si="34"/>
        <v>0</v>
      </c>
      <c r="I523" s="67">
        <f t="shared" si="35"/>
        <v>0</v>
      </c>
      <c r="M523" s="118"/>
    </row>
    <row r="524" spans="1:13">
      <c r="A524" s="65">
        <f t="shared" si="36"/>
        <v>518</v>
      </c>
      <c r="B524" s="71"/>
      <c r="C524" s="72"/>
      <c r="D524" s="65"/>
      <c r="E524" s="121">
        <f t="shared" si="33"/>
        <v>0</v>
      </c>
      <c r="F524" s="65"/>
      <c r="G524" s="82"/>
      <c r="H524" s="119">
        <f t="shared" si="34"/>
        <v>0</v>
      </c>
      <c r="I524" s="67">
        <f t="shared" si="35"/>
        <v>0</v>
      </c>
      <c r="M524" s="118"/>
    </row>
    <row r="525" spans="1:13">
      <c r="A525" s="65">
        <f t="shared" si="36"/>
        <v>519</v>
      </c>
      <c r="B525" s="71"/>
      <c r="C525" s="72"/>
      <c r="D525" s="65"/>
      <c r="E525" s="121">
        <f t="shared" si="33"/>
        <v>0</v>
      </c>
      <c r="F525" s="65"/>
      <c r="G525" s="82"/>
      <c r="H525" s="119">
        <f t="shared" si="34"/>
        <v>0</v>
      </c>
      <c r="I525" s="67">
        <f t="shared" si="35"/>
        <v>0</v>
      </c>
      <c r="M525" s="118"/>
    </row>
    <row r="526" spans="1:13">
      <c r="A526" s="65">
        <f t="shared" si="36"/>
        <v>520</v>
      </c>
      <c r="B526" s="71"/>
      <c r="C526" s="72"/>
      <c r="D526" s="65"/>
      <c r="E526" s="121">
        <f t="shared" si="33"/>
        <v>0</v>
      </c>
      <c r="F526" s="65"/>
      <c r="G526" s="82"/>
      <c r="H526" s="119">
        <f t="shared" si="34"/>
        <v>0</v>
      </c>
      <c r="I526" s="67">
        <f t="shared" si="35"/>
        <v>0</v>
      </c>
      <c r="M526" s="118"/>
    </row>
    <row r="527" spans="1:13">
      <c r="A527" s="65">
        <f t="shared" si="36"/>
        <v>521</v>
      </c>
      <c r="B527" s="71"/>
      <c r="C527" s="72"/>
      <c r="D527" s="65"/>
      <c r="E527" s="121">
        <f t="shared" si="33"/>
        <v>0</v>
      </c>
      <c r="F527" s="65"/>
      <c r="G527" s="82"/>
      <c r="H527" s="119">
        <f t="shared" si="34"/>
        <v>0</v>
      </c>
      <c r="I527" s="67">
        <f t="shared" si="35"/>
        <v>0</v>
      </c>
      <c r="M527" s="118"/>
    </row>
    <row r="528" spans="1:13">
      <c r="A528" s="65">
        <f t="shared" si="36"/>
        <v>522</v>
      </c>
      <c r="B528" s="71"/>
      <c r="C528" s="72"/>
      <c r="D528" s="65"/>
      <c r="E528" s="121">
        <f t="shared" si="33"/>
        <v>0</v>
      </c>
      <c r="F528" s="65"/>
      <c r="G528" s="82"/>
      <c r="H528" s="119">
        <f t="shared" si="34"/>
        <v>0</v>
      </c>
      <c r="I528" s="67">
        <f t="shared" si="35"/>
        <v>0</v>
      </c>
      <c r="M528" s="118"/>
    </row>
    <row r="529" spans="1:13">
      <c r="A529" s="65">
        <f t="shared" si="36"/>
        <v>523</v>
      </c>
      <c r="B529" s="71"/>
      <c r="C529" s="72"/>
      <c r="D529" s="65"/>
      <c r="E529" s="121">
        <f t="shared" si="33"/>
        <v>0</v>
      </c>
      <c r="F529" s="65"/>
      <c r="G529" s="82"/>
      <c r="H529" s="119">
        <f t="shared" si="34"/>
        <v>0</v>
      </c>
      <c r="I529" s="67">
        <f t="shared" si="35"/>
        <v>0</v>
      </c>
      <c r="M529" s="118"/>
    </row>
    <row r="530" spans="1:13">
      <c r="A530" s="65">
        <f t="shared" si="36"/>
        <v>524</v>
      </c>
      <c r="B530" s="71"/>
      <c r="C530" s="72"/>
      <c r="D530" s="65"/>
      <c r="E530" s="121">
        <f t="shared" si="33"/>
        <v>0</v>
      </c>
      <c r="F530" s="65"/>
      <c r="G530" s="82"/>
      <c r="H530" s="119">
        <f t="shared" si="34"/>
        <v>0</v>
      </c>
      <c r="I530" s="67">
        <f t="shared" si="35"/>
        <v>0</v>
      </c>
      <c r="M530" s="118"/>
    </row>
    <row r="531" spans="1:13">
      <c r="A531" s="65">
        <f t="shared" si="36"/>
        <v>525</v>
      </c>
      <c r="B531" s="71"/>
      <c r="C531" s="72"/>
      <c r="D531" s="65"/>
      <c r="E531" s="121">
        <f t="shared" si="33"/>
        <v>0</v>
      </c>
      <c r="F531" s="65"/>
      <c r="G531" s="82"/>
      <c r="H531" s="119">
        <f t="shared" si="34"/>
        <v>0</v>
      </c>
      <c r="I531" s="67">
        <f t="shared" si="35"/>
        <v>0</v>
      </c>
      <c r="M531" s="118"/>
    </row>
    <row r="532" spans="1:13">
      <c r="A532" s="65">
        <f t="shared" si="36"/>
        <v>526</v>
      </c>
      <c r="B532" s="71"/>
      <c r="C532" s="72"/>
      <c r="D532" s="65"/>
      <c r="E532" s="121">
        <f t="shared" si="33"/>
        <v>0</v>
      </c>
      <c r="F532" s="65"/>
      <c r="G532" s="82"/>
      <c r="H532" s="119">
        <f t="shared" si="34"/>
        <v>0</v>
      </c>
      <c r="I532" s="67">
        <f t="shared" si="35"/>
        <v>0</v>
      </c>
      <c r="M532" s="118"/>
    </row>
    <row r="533" spans="1:13">
      <c r="A533" s="65">
        <f t="shared" si="36"/>
        <v>527</v>
      </c>
      <c r="B533" s="71"/>
      <c r="C533" s="72"/>
      <c r="D533" s="65"/>
      <c r="E533" s="121">
        <f t="shared" si="33"/>
        <v>0</v>
      </c>
      <c r="F533" s="65"/>
      <c r="G533" s="82"/>
      <c r="H533" s="119">
        <f t="shared" si="34"/>
        <v>0</v>
      </c>
      <c r="I533" s="67">
        <f t="shared" si="35"/>
        <v>0</v>
      </c>
      <c r="M533" s="118"/>
    </row>
    <row r="534" spans="1:13">
      <c r="A534" s="65">
        <f t="shared" si="36"/>
        <v>528</v>
      </c>
      <c r="B534" s="71"/>
      <c r="C534" s="72"/>
      <c r="D534" s="65"/>
      <c r="E534" s="121">
        <f t="shared" si="33"/>
        <v>0</v>
      </c>
      <c r="F534" s="65"/>
      <c r="G534" s="82"/>
      <c r="H534" s="119">
        <f t="shared" si="34"/>
        <v>0</v>
      </c>
      <c r="I534" s="67">
        <f t="shared" si="35"/>
        <v>0</v>
      </c>
      <c r="M534" s="118"/>
    </row>
    <row r="535" spans="1:13" s="91" customFormat="1">
      <c r="A535" s="69">
        <f t="shared" si="36"/>
        <v>529</v>
      </c>
      <c r="B535" s="73"/>
      <c r="C535" s="74"/>
      <c r="D535" s="69"/>
      <c r="E535" s="92">
        <f t="shared" si="33"/>
        <v>0</v>
      </c>
      <c r="F535" s="69"/>
      <c r="G535" s="124"/>
      <c r="H535" s="119">
        <f t="shared" si="34"/>
        <v>0</v>
      </c>
      <c r="I535" s="68">
        <f t="shared" si="35"/>
        <v>0</v>
      </c>
      <c r="J535" s="37"/>
      <c r="M535" s="118"/>
    </row>
    <row r="536" spans="1:13">
      <c r="A536" s="65">
        <f t="shared" si="36"/>
        <v>530</v>
      </c>
      <c r="B536" s="71"/>
      <c r="C536" s="72"/>
      <c r="D536" s="65"/>
      <c r="E536" s="121">
        <f t="shared" si="33"/>
        <v>0</v>
      </c>
      <c r="F536" s="65"/>
      <c r="G536" s="82"/>
      <c r="H536" s="119">
        <f t="shared" si="34"/>
        <v>0</v>
      </c>
      <c r="I536" s="67">
        <f t="shared" si="35"/>
        <v>0</v>
      </c>
      <c r="M536" s="118"/>
    </row>
    <row r="537" spans="1:13">
      <c r="A537" s="65">
        <f t="shared" si="36"/>
        <v>531</v>
      </c>
      <c r="B537" s="71"/>
      <c r="C537" s="72"/>
      <c r="D537" s="65"/>
      <c r="E537" s="121">
        <f t="shared" si="33"/>
        <v>0</v>
      </c>
      <c r="F537" s="65"/>
      <c r="G537" s="82"/>
      <c r="H537" s="119">
        <f t="shared" si="34"/>
        <v>0</v>
      </c>
      <c r="I537" s="67">
        <f t="shared" si="35"/>
        <v>0</v>
      </c>
      <c r="M537" s="118"/>
    </row>
    <row r="538" spans="1:13">
      <c r="A538" s="65">
        <f t="shared" si="36"/>
        <v>532</v>
      </c>
      <c r="B538" s="71"/>
      <c r="C538" s="72"/>
      <c r="D538" s="65"/>
      <c r="E538" s="121">
        <f t="shared" si="33"/>
        <v>0</v>
      </c>
      <c r="F538" s="65"/>
      <c r="G538" s="82"/>
      <c r="H538" s="119">
        <f t="shared" si="34"/>
        <v>0</v>
      </c>
      <c r="I538" s="67">
        <f t="shared" si="35"/>
        <v>0</v>
      </c>
      <c r="M538" s="118"/>
    </row>
    <row r="539" spans="1:13">
      <c r="A539" s="65">
        <f t="shared" si="36"/>
        <v>533</v>
      </c>
      <c r="B539" s="71"/>
      <c r="C539" s="72"/>
      <c r="D539" s="65"/>
      <c r="E539" s="121">
        <f t="shared" si="33"/>
        <v>0</v>
      </c>
      <c r="F539" s="65"/>
      <c r="G539" s="82"/>
      <c r="H539" s="119">
        <f t="shared" si="34"/>
        <v>0</v>
      </c>
      <c r="I539" s="67">
        <f t="shared" si="35"/>
        <v>0</v>
      </c>
      <c r="M539" s="118"/>
    </row>
    <row r="540" spans="1:13">
      <c r="A540" s="65">
        <f t="shared" si="36"/>
        <v>534</v>
      </c>
      <c r="B540" s="71"/>
      <c r="C540" s="72"/>
      <c r="D540" s="65"/>
      <c r="E540" s="121">
        <f t="shared" si="33"/>
        <v>0</v>
      </c>
      <c r="F540" s="65"/>
      <c r="G540" s="82"/>
      <c r="H540" s="119">
        <f t="shared" si="34"/>
        <v>0</v>
      </c>
      <c r="I540" s="67">
        <f t="shared" si="35"/>
        <v>0</v>
      </c>
      <c r="M540" s="118"/>
    </row>
    <row r="541" spans="1:13">
      <c r="A541" s="65">
        <f t="shared" si="36"/>
        <v>535</v>
      </c>
      <c r="B541" s="71"/>
      <c r="C541" s="72"/>
      <c r="D541" s="65"/>
      <c r="E541" s="121">
        <f t="shared" si="33"/>
        <v>0</v>
      </c>
      <c r="F541" s="65"/>
      <c r="G541" s="82"/>
      <c r="H541" s="119">
        <f t="shared" si="34"/>
        <v>0</v>
      </c>
      <c r="I541" s="67">
        <f t="shared" si="35"/>
        <v>0</v>
      </c>
      <c r="M541" s="118"/>
    </row>
    <row r="542" spans="1:13">
      <c r="A542" s="65">
        <f t="shared" si="36"/>
        <v>536</v>
      </c>
      <c r="B542" s="71"/>
      <c r="C542" s="72"/>
      <c r="D542" s="65"/>
      <c r="E542" s="121">
        <f t="shared" si="33"/>
        <v>0</v>
      </c>
      <c r="F542" s="65"/>
      <c r="G542" s="82"/>
      <c r="H542" s="119">
        <f t="shared" si="34"/>
        <v>0</v>
      </c>
      <c r="I542" s="67">
        <f t="shared" si="35"/>
        <v>0</v>
      </c>
      <c r="M542" s="118"/>
    </row>
    <row r="543" spans="1:13">
      <c r="A543" s="65">
        <f t="shared" si="36"/>
        <v>537</v>
      </c>
      <c r="B543" s="71"/>
      <c r="C543" s="72"/>
      <c r="D543" s="65"/>
      <c r="E543" s="121">
        <f t="shared" si="33"/>
        <v>0</v>
      </c>
      <c r="F543" s="65"/>
      <c r="G543" s="82"/>
      <c r="H543" s="119">
        <f t="shared" si="34"/>
        <v>0</v>
      </c>
      <c r="I543" s="67">
        <f t="shared" si="35"/>
        <v>0</v>
      </c>
      <c r="M543" s="118"/>
    </row>
    <row r="544" spans="1:13">
      <c r="A544" s="65">
        <f t="shared" si="36"/>
        <v>538</v>
      </c>
      <c r="B544" s="71"/>
      <c r="C544" s="72"/>
      <c r="D544" s="65"/>
      <c r="E544" s="121">
        <f t="shared" si="33"/>
        <v>0</v>
      </c>
      <c r="F544" s="65"/>
      <c r="G544" s="82"/>
      <c r="H544" s="119">
        <f t="shared" si="34"/>
        <v>0</v>
      </c>
      <c r="I544" s="67">
        <f t="shared" si="35"/>
        <v>0</v>
      </c>
      <c r="M544" s="118"/>
    </row>
    <row r="545" spans="1:13">
      <c r="A545" s="65">
        <f t="shared" si="36"/>
        <v>539</v>
      </c>
      <c r="B545" s="71"/>
      <c r="C545" s="72"/>
      <c r="D545" s="65"/>
      <c r="E545" s="121">
        <f t="shared" si="33"/>
        <v>0</v>
      </c>
      <c r="F545" s="65"/>
      <c r="G545" s="82"/>
      <c r="H545" s="119">
        <f t="shared" si="34"/>
        <v>0</v>
      </c>
      <c r="I545" s="67">
        <f t="shared" si="35"/>
        <v>0</v>
      </c>
      <c r="M545" s="118"/>
    </row>
    <row r="546" spans="1:13">
      <c r="A546" s="65">
        <f t="shared" si="36"/>
        <v>540</v>
      </c>
      <c r="B546" s="71"/>
      <c r="C546" s="72"/>
      <c r="D546" s="65"/>
      <c r="E546" s="121">
        <f t="shared" si="33"/>
        <v>0</v>
      </c>
      <c r="F546" s="65"/>
      <c r="G546" s="82"/>
      <c r="H546" s="119">
        <f t="shared" si="34"/>
        <v>0</v>
      </c>
      <c r="I546" s="67">
        <f t="shared" si="35"/>
        <v>0</v>
      </c>
      <c r="M546" s="118"/>
    </row>
    <row r="547" spans="1:13">
      <c r="A547" s="65">
        <f t="shared" si="36"/>
        <v>541</v>
      </c>
      <c r="B547" s="71"/>
      <c r="C547" s="72"/>
      <c r="D547" s="65"/>
      <c r="E547" s="121">
        <f t="shared" si="33"/>
        <v>0</v>
      </c>
      <c r="F547" s="65"/>
      <c r="G547" s="82"/>
      <c r="H547" s="119">
        <f t="shared" si="34"/>
        <v>0</v>
      </c>
      <c r="I547" s="67">
        <f t="shared" si="35"/>
        <v>0</v>
      </c>
      <c r="M547" s="118"/>
    </row>
    <row r="548" spans="1:13">
      <c r="A548" s="65">
        <f t="shared" si="36"/>
        <v>542</v>
      </c>
      <c r="B548" s="71"/>
      <c r="C548" s="72"/>
      <c r="D548" s="65"/>
      <c r="E548" s="121">
        <f t="shared" si="33"/>
        <v>0</v>
      </c>
      <c r="F548" s="65"/>
      <c r="G548" s="82"/>
      <c r="H548" s="119">
        <f t="shared" si="34"/>
        <v>0</v>
      </c>
      <c r="I548" s="67">
        <f t="shared" si="35"/>
        <v>0</v>
      </c>
      <c r="M548" s="118"/>
    </row>
    <row r="549" spans="1:13">
      <c r="A549" s="65">
        <f t="shared" si="36"/>
        <v>543</v>
      </c>
      <c r="B549" s="71"/>
      <c r="C549" s="72"/>
      <c r="D549" s="65"/>
      <c r="E549" s="121">
        <f t="shared" si="33"/>
        <v>0</v>
      </c>
      <c r="F549" s="65"/>
      <c r="G549" s="82"/>
      <c r="H549" s="119">
        <f t="shared" si="34"/>
        <v>0</v>
      </c>
      <c r="I549" s="67">
        <f t="shared" si="35"/>
        <v>0</v>
      </c>
      <c r="M549" s="118"/>
    </row>
    <row r="550" spans="1:13">
      <c r="A550" s="65">
        <f t="shared" si="36"/>
        <v>544</v>
      </c>
      <c r="B550" s="71"/>
      <c r="C550" s="72"/>
      <c r="D550" s="65"/>
      <c r="E550" s="121">
        <f t="shared" si="33"/>
        <v>0</v>
      </c>
      <c r="F550" s="65"/>
      <c r="G550" s="82"/>
      <c r="H550" s="119">
        <f t="shared" si="34"/>
        <v>0</v>
      </c>
      <c r="I550" s="67">
        <f t="shared" si="35"/>
        <v>0</v>
      </c>
      <c r="M550" s="118"/>
    </row>
    <row r="551" spans="1:13">
      <c r="A551" s="65">
        <f t="shared" si="36"/>
        <v>545</v>
      </c>
      <c r="B551" s="71"/>
      <c r="C551" s="72"/>
      <c r="D551" s="65"/>
      <c r="E551" s="121">
        <f t="shared" si="33"/>
        <v>0</v>
      </c>
      <c r="F551" s="65"/>
      <c r="G551" s="82"/>
      <c r="H551" s="119">
        <f t="shared" si="34"/>
        <v>0</v>
      </c>
      <c r="I551" s="67">
        <f t="shared" si="35"/>
        <v>0</v>
      </c>
      <c r="M551" s="118"/>
    </row>
    <row r="552" spans="1:13">
      <c r="A552" s="65">
        <f t="shared" si="36"/>
        <v>546</v>
      </c>
      <c r="B552" s="71"/>
      <c r="C552" s="72"/>
      <c r="D552" s="65"/>
      <c r="E552" s="121">
        <f t="shared" si="33"/>
        <v>0</v>
      </c>
      <c r="F552" s="65"/>
      <c r="G552" s="82"/>
      <c r="H552" s="119">
        <f t="shared" si="34"/>
        <v>0</v>
      </c>
      <c r="I552" s="67">
        <f t="shared" si="35"/>
        <v>0</v>
      </c>
      <c r="M552" s="118"/>
    </row>
    <row r="553" spans="1:13">
      <c r="A553" s="65">
        <f t="shared" si="36"/>
        <v>547</v>
      </c>
      <c r="B553" s="71"/>
      <c r="C553" s="72"/>
      <c r="D553" s="65"/>
      <c r="E553" s="121">
        <f t="shared" si="33"/>
        <v>0</v>
      </c>
      <c r="F553" s="65"/>
      <c r="G553" s="82"/>
      <c r="H553" s="119">
        <f t="shared" si="34"/>
        <v>0</v>
      </c>
      <c r="I553" s="67">
        <f t="shared" si="35"/>
        <v>0</v>
      </c>
      <c r="M553" s="118"/>
    </row>
    <row r="554" spans="1:13">
      <c r="A554" s="65">
        <f t="shared" si="36"/>
        <v>548</v>
      </c>
      <c r="B554" s="71"/>
      <c r="C554" s="72"/>
      <c r="D554" s="65"/>
      <c r="E554" s="121">
        <f t="shared" si="33"/>
        <v>0</v>
      </c>
      <c r="F554" s="65"/>
      <c r="G554" s="82"/>
      <c r="H554" s="119">
        <f t="shared" si="34"/>
        <v>0</v>
      </c>
      <c r="I554" s="67">
        <f t="shared" si="35"/>
        <v>0</v>
      </c>
      <c r="M554" s="118"/>
    </row>
    <row r="555" spans="1:13">
      <c r="A555" s="65">
        <f t="shared" si="36"/>
        <v>549</v>
      </c>
      <c r="B555" s="71"/>
      <c r="C555" s="72"/>
      <c r="D555" s="65"/>
      <c r="E555" s="121">
        <f t="shared" si="33"/>
        <v>0</v>
      </c>
      <c r="F555" s="65"/>
      <c r="G555" s="82"/>
      <c r="H555" s="119">
        <f t="shared" si="34"/>
        <v>0</v>
      </c>
      <c r="I555" s="67">
        <f t="shared" si="35"/>
        <v>0</v>
      </c>
      <c r="M555" s="118"/>
    </row>
    <row r="556" spans="1:13">
      <c r="A556" s="65">
        <f t="shared" si="36"/>
        <v>550</v>
      </c>
      <c r="B556" s="71"/>
      <c r="C556" s="72"/>
      <c r="D556" s="65"/>
      <c r="E556" s="121">
        <f t="shared" si="33"/>
        <v>0</v>
      </c>
      <c r="F556" s="65"/>
      <c r="G556" s="82"/>
      <c r="H556" s="119">
        <f t="shared" si="34"/>
        <v>0</v>
      </c>
      <c r="I556" s="67">
        <f t="shared" si="35"/>
        <v>0</v>
      </c>
      <c r="M556" s="118"/>
    </row>
    <row r="557" spans="1:13">
      <c r="A557" s="65">
        <f t="shared" si="36"/>
        <v>551</v>
      </c>
      <c r="B557" s="71"/>
      <c r="C557" s="72"/>
      <c r="D557" s="65"/>
      <c r="E557" s="121">
        <f t="shared" si="33"/>
        <v>0</v>
      </c>
      <c r="F557" s="65"/>
      <c r="G557" s="82"/>
      <c r="H557" s="119">
        <f t="shared" si="34"/>
        <v>0</v>
      </c>
      <c r="I557" s="67">
        <f t="shared" si="35"/>
        <v>0</v>
      </c>
      <c r="M557" s="118"/>
    </row>
    <row r="558" spans="1:13">
      <c r="A558" s="65">
        <f t="shared" si="36"/>
        <v>552</v>
      </c>
      <c r="B558" s="71"/>
      <c r="C558" s="72"/>
      <c r="D558" s="65"/>
      <c r="E558" s="121">
        <f t="shared" si="33"/>
        <v>0</v>
      </c>
      <c r="F558" s="65"/>
      <c r="G558" s="82"/>
      <c r="H558" s="119">
        <f t="shared" si="34"/>
        <v>0</v>
      </c>
      <c r="I558" s="67">
        <f t="shared" si="35"/>
        <v>0</v>
      </c>
      <c r="M558" s="118"/>
    </row>
    <row r="559" spans="1:13">
      <c r="A559" s="65">
        <f t="shared" si="36"/>
        <v>553</v>
      </c>
      <c r="B559" s="71"/>
      <c r="C559" s="72"/>
      <c r="D559" s="65"/>
      <c r="E559" s="121">
        <f t="shared" si="33"/>
        <v>0</v>
      </c>
      <c r="F559" s="65"/>
      <c r="G559" s="82"/>
      <c r="H559" s="119">
        <f t="shared" si="34"/>
        <v>0</v>
      </c>
      <c r="I559" s="67">
        <f t="shared" si="35"/>
        <v>0</v>
      </c>
      <c r="M559" s="118"/>
    </row>
    <row r="560" spans="1:13">
      <c r="A560" s="65">
        <f t="shared" si="36"/>
        <v>554</v>
      </c>
      <c r="B560" s="71"/>
      <c r="C560" s="72"/>
      <c r="D560" s="65"/>
      <c r="E560" s="121">
        <f t="shared" si="33"/>
        <v>0</v>
      </c>
      <c r="F560" s="65"/>
      <c r="G560" s="82"/>
      <c r="H560" s="119">
        <f t="shared" si="34"/>
        <v>0</v>
      </c>
      <c r="I560" s="67">
        <f t="shared" si="35"/>
        <v>0</v>
      </c>
      <c r="M560" s="118"/>
    </row>
    <row r="561" spans="1:13">
      <c r="A561" s="65">
        <f t="shared" si="36"/>
        <v>555</v>
      </c>
      <c r="B561" s="71"/>
      <c r="C561" s="72"/>
      <c r="D561" s="65"/>
      <c r="E561" s="121">
        <f t="shared" si="33"/>
        <v>0</v>
      </c>
      <c r="F561" s="65"/>
      <c r="G561" s="82"/>
      <c r="H561" s="119">
        <f t="shared" si="34"/>
        <v>0</v>
      </c>
      <c r="I561" s="67">
        <f t="shared" si="35"/>
        <v>0</v>
      </c>
      <c r="M561" s="118"/>
    </row>
    <row r="562" spans="1:13">
      <c r="A562" s="65">
        <f t="shared" si="36"/>
        <v>556</v>
      </c>
      <c r="B562" s="71"/>
      <c r="C562" s="72"/>
      <c r="D562" s="65"/>
      <c r="E562" s="121">
        <f t="shared" si="33"/>
        <v>0</v>
      </c>
      <c r="F562" s="65"/>
      <c r="G562" s="82"/>
      <c r="H562" s="119">
        <f t="shared" si="34"/>
        <v>0</v>
      </c>
      <c r="I562" s="67">
        <f t="shared" si="35"/>
        <v>0</v>
      </c>
      <c r="M562" s="118"/>
    </row>
    <row r="563" spans="1:13">
      <c r="A563" s="65">
        <f t="shared" si="36"/>
        <v>557</v>
      </c>
      <c r="B563" s="71"/>
      <c r="C563" s="72"/>
      <c r="D563" s="65"/>
      <c r="E563" s="121">
        <f t="shared" si="33"/>
        <v>0</v>
      </c>
      <c r="F563" s="65"/>
      <c r="G563" s="82"/>
      <c r="H563" s="119">
        <f t="shared" si="34"/>
        <v>0</v>
      </c>
      <c r="I563" s="67">
        <f t="shared" si="35"/>
        <v>0</v>
      </c>
      <c r="M563" s="118"/>
    </row>
    <row r="564" spans="1:13">
      <c r="A564" s="65">
        <f t="shared" si="36"/>
        <v>558</v>
      </c>
      <c r="B564" s="71"/>
      <c r="C564" s="72"/>
      <c r="D564" s="65"/>
      <c r="E564" s="121">
        <f t="shared" si="33"/>
        <v>0</v>
      </c>
      <c r="F564" s="65"/>
      <c r="G564" s="82"/>
      <c r="H564" s="119">
        <f t="shared" si="34"/>
        <v>0</v>
      </c>
      <c r="I564" s="67">
        <f t="shared" si="35"/>
        <v>0</v>
      </c>
      <c r="M564" s="118"/>
    </row>
    <row r="565" spans="1:13">
      <c r="A565" s="65">
        <f t="shared" si="36"/>
        <v>559</v>
      </c>
      <c r="B565" s="71"/>
      <c r="C565" s="72"/>
      <c r="D565" s="65"/>
      <c r="E565" s="121">
        <f t="shared" si="33"/>
        <v>0</v>
      </c>
      <c r="F565" s="65"/>
      <c r="G565" s="82"/>
      <c r="H565" s="119">
        <f t="shared" si="34"/>
        <v>0</v>
      </c>
      <c r="I565" s="67">
        <f t="shared" si="35"/>
        <v>0</v>
      </c>
      <c r="M565" s="118"/>
    </row>
    <row r="566" spans="1:13">
      <c r="A566" s="65">
        <f t="shared" si="36"/>
        <v>560</v>
      </c>
      <c r="B566" s="71"/>
      <c r="C566" s="72"/>
      <c r="D566" s="65"/>
      <c r="E566" s="121">
        <f t="shared" si="33"/>
        <v>0</v>
      </c>
      <c r="F566" s="65"/>
      <c r="G566" s="82"/>
      <c r="H566" s="119">
        <f t="shared" si="34"/>
        <v>0</v>
      </c>
      <c r="I566" s="67">
        <f t="shared" si="35"/>
        <v>0</v>
      </c>
      <c r="M566" s="118"/>
    </row>
    <row r="567" spans="1:13">
      <c r="A567" s="65">
        <f t="shared" si="36"/>
        <v>561</v>
      </c>
      <c r="B567" s="71"/>
      <c r="C567" s="72"/>
      <c r="D567" s="65"/>
      <c r="E567" s="121">
        <f t="shared" si="33"/>
        <v>0</v>
      </c>
      <c r="F567" s="65"/>
      <c r="G567" s="82"/>
      <c r="H567" s="119">
        <f t="shared" si="34"/>
        <v>0</v>
      </c>
      <c r="I567" s="67">
        <f t="shared" si="35"/>
        <v>0</v>
      </c>
      <c r="M567" s="118"/>
    </row>
    <row r="568" spans="1:13">
      <c r="A568" s="65">
        <f t="shared" si="36"/>
        <v>562</v>
      </c>
      <c r="B568" s="71"/>
      <c r="C568" s="72"/>
      <c r="D568" s="65"/>
      <c r="E568" s="121">
        <f t="shared" si="33"/>
        <v>0</v>
      </c>
      <c r="F568" s="65"/>
      <c r="G568" s="82"/>
      <c r="H568" s="119">
        <f t="shared" si="34"/>
        <v>0</v>
      </c>
      <c r="I568" s="67">
        <f t="shared" si="35"/>
        <v>0</v>
      </c>
      <c r="M568" s="118"/>
    </row>
    <row r="569" spans="1:13">
      <c r="A569" s="65">
        <f t="shared" si="36"/>
        <v>563</v>
      </c>
      <c r="B569" s="71"/>
      <c r="C569" s="72"/>
      <c r="D569" s="65"/>
      <c r="E569" s="121">
        <f t="shared" si="33"/>
        <v>0</v>
      </c>
      <c r="F569" s="65"/>
      <c r="G569" s="82"/>
      <c r="H569" s="119">
        <f t="shared" si="34"/>
        <v>0</v>
      </c>
      <c r="I569" s="67">
        <f t="shared" si="35"/>
        <v>0</v>
      </c>
      <c r="M569" s="118"/>
    </row>
    <row r="570" spans="1:13">
      <c r="A570" s="65">
        <f t="shared" si="36"/>
        <v>564</v>
      </c>
      <c r="B570" s="71"/>
      <c r="C570" s="72"/>
      <c r="D570" s="65"/>
      <c r="E570" s="121">
        <f t="shared" si="33"/>
        <v>0</v>
      </c>
      <c r="F570" s="65"/>
      <c r="G570" s="82"/>
      <c r="H570" s="119">
        <f t="shared" si="34"/>
        <v>0</v>
      </c>
      <c r="I570" s="67">
        <f t="shared" si="35"/>
        <v>0</v>
      </c>
      <c r="M570" s="118"/>
    </row>
    <row r="571" spans="1:13">
      <c r="A571" s="65">
        <f t="shared" si="36"/>
        <v>565</v>
      </c>
      <c r="B571" s="71"/>
      <c r="C571" s="72"/>
      <c r="D571" s="65"/>
      <c r="E571" s="121">
        <f t="shared" si="33"/>
        <v>0</v>
      </c>
      <c r="F571" s="65"/>
      <c r="G571" s="82"/>
      <c r="H571" s="119">
        <f t="shared" si="34"/>
        <v>0</v>
      </c>
      <c r="I571" s="67">
        <f t="shared" si="35"/>
        <v>0</v>
      </c>
      <c r="M571" s="118"/>
    </row>
    <row r="572" spans="1:13">
      <c r="A572" s="65">
        <f t="shared" si="36"/>
        <v>566</v>
      </c>
      <c r="B572" s="71"/>
      <c r="C572" s="72"/>
      <c r="D572" s="65"/>
      <c r="E572" s="121">
        <f t="shared" si="33"/>
        <v>0</v>
      </c>
      <c r="F572" s="65"/>
      <c r="G572" s="82"/>
      <c r="H572" s="119">
        <f t="shared" si="34"/>
        <v>0</v>
      </c>
      <c r="I572" s="67">
        <f t="shared" si="35"/>
        <v>0</v>
      </c>
      <c r="M572" s="118"/>
    </row>
    <row r="573" spans="1:13">
      <c r="A573" s="65">
        <f t="shared" si="36"/>
        <v>567</v>
      </c>
      <c r="B573" s="71"/>
      <c r="C573" s="72"/>
      <c r="D573" s="65"/>
      <c r="E573" s="121">
        <f t="shared" si="33"/>
        <v>0</v>
      </c>
      <c r="F573" s="65"/>
      <c r="G573" s="82"/>
      <c r="H573" s="119">
        <f t="shared" si="34"/>
        <v>0</v>
      </c>
      <c r="I573" s="67">
        <f t="shared" si="35"/>
        <v>0</v>
      </c>
      <c r="M573" s="118"/>
    </row>
    <row r="574" spans="1:13">
      <c r="A574" s="65">
        <f t="shared" si="36"/>
        <v>568</v>
      </c>
      <c r="B574" s="71"/>
      <c r="C574" s="72"/>
      <c r="D574" s="65"/>
      <c r="E574" s="121">
        <f t="shared" si="33"/>
        <v>0</v>
      </c>
      <c r="F574" s="65"/>
      <c r="G574" s="82"/>
      <c r="H574" s="119">
        <f t="shared" si="34"/>
        <v>0</v>
      </c>
      <c r="I574" s="67">
        <f t="shared" si="35"/>
        <v>0</v>
      </c>
      <c r="M574" s="118"/>
    </row>
    <row r="575" spans="1:13">
      <c r="A575" s="65">
        <f t="shared" si="36"/>
        <v>569</v>
      </c>
      <c r="B575" s="71"/>
      <c r="C575" s="72"/>
      <c r="D575" s="65"/>
      <c r="E575" s="121">
        <f t="shared" si="33"/>
        <v>0</v>
      </c>
      <c r="F575" s="65"/>
      <c r="G575" s="82"/>
      <c r="H575" s="119">
        <f t="shared" si="34"/>
        <v>0</v>
      </c>
      <c r="I575" s="67">
        <f t="shared" si="35"/>
        <v>0</v>
      </c>
      <c r="M575" s="118"/>
    </row>
    <row r="576" spans="1:13">
      <c r="A576" s="65">
        <f t="shared" si="36"/>
        <v>570</v>
      </c>
      <c r="B576" s="71"/>
      <c r="C576" s="72"/>
      <c r="D576" s="65"/>
      <c r="E576" s="121">
        <f t="shared" si="33"/>
        <v>0</v>
      </c>
      <c r="F576" s="65"/>
      <c r="G576" s="82"/>
      <c r="H576" s="119">
        <f t="shared" si="34"/>
        <v>0</v>
      </c>
      <c r="I576" s="67">
        <f t="shared" si="35"/>
        <v>0</v>
      </c>
      <c r="M576" s="118"/>
    </row>
    <row r="577" spans="1:13">
      <c r="A577" s="65">
        <f t="shared" si="36"/>
        <v>571</v>
      </c>
      <c r="B577" s="71"/>
      <c r="C577" s="72"/>
      <c r="D577" s="65"/>
      <c r="E577" s="121">
        <f t="shared" si="33"/>
        <v>0</v>
      </c>
      <c r="F577" s="65"/>
      <c r="G577" s="82"/>
      <c r="H577" s="119">
        <f t="shared" si="34"/>
        <v>0</v>
      </c>
      <c r="I577" s="67">
        <f t="shared" si="35"/>
        <v>0</v>
      </c>
      <c r="M577" s="118"/>
    </row>
    <row r="578" spans="1:13">
      <c r="A578" s="65">
        <f t="shared" si="36"/>
        <v>572</v>
      </c>
      <c r="B578" s="71"/>
      <c r="C578" s="72"/>
      <c r="D578" s="65"/>
      <c r="E578" s="121">
        <f t="shared" si="33"/>
        <v>0</v>
      </c>
      <c r="F578" s="65"/>
      <c r="G578" s="82"/>
      <c r="H578" s="119">
        <f t="shared" si="34"/>
        <v>0</v>
      </c>
      <c r="I578" s="67">
        <f t="shared" si="35"/>
        <v>0</v>
      </c>
      <c r="M578" s="118"/>
    </row>
    <row r="579" spans="1:13">
      <c r="A579" s="65">
        <f t="shared" si="36"/>
        <v>573</v>
      </c>
      <c r="B579" s="71"/>
      <c r="C579" s="72"/>
      <c r="D579" s="65"/>
      <c r="E579" s="121">
        <f t="shared" si="33"/>
        <v>0</v>
      </c>
      <c r="F579" s="65"/>
      <c r="G579" s="82"/>
      <c r="H579" s="119">
        <f t="shared" si="34"/>
        <v>0</v>
      </c>
      <c r="I579" s="67">
        <f t="shared" si="35"/>
        <v>0</v>
      </c>
      <c r="M579" s="118"/>
    </row>
    <row r="580" spans="1:13">
      <c r="A580" s="65">
        <f t="shared" si="36"/>
        <v>574</v>
      </c>
      <c r="B580" s="71"/>
      <c r="C580" s="72"/>
      <c r="D580" s="65"/>
      <c r="E580" s="121">
        <f t="shared" si="33"/>
        <v>0</v>
      </c>
      <c r="F580" s="65"/>
      <c r="G580" s="82"/>
      <c r="H580" s="119">
        <f t="shared" si="34"/>
        <v>0</v>
      </c>
      <c r="I580" s="67">
        <f t="shared" si="35"/>
        <v>0</v>
      </c>
      <c r="M580" s="118"/>
    </row>
    <row r="581" spans="1:13">
      <c r="A581" s="65">
        <f t="shared" si="36"/>
        <v>575</v>
      </c>
      <c r="B581" s="71"/>
      <c r="C581" s="72"/>
      <c r="D581" s="65"/>
      <c r="E581" s="121">
        <f t="shared" si="33"/>
        <v>0</v>
      </c>
      <c r="F581" s="65"/>
      <c r="G581" s="82"/>
      <c r="H581" s="119">
        <f t="shared" si="34"/>
        <v>0</v>
      </c>
      <c r="I581" s="67">
        <f t="shared" si="35"/>
        <v>0</v>
      </c>
      <c r="M581" s="118"/>
    </row>
    <row r="582" spans="1:13">
      <c r="A582" s="65">
        <f t="shared" si="36"/>
        <v>576</v>
      </c>
      <c r="B582" s="71"/>
      <c r="C582" s="72"/>
      <c r="D582" s="65"/>
      <c r="E582" s="121">
        <f t="shared" si="33"/>
        <v>0</v>
      </c>
      <c r="F582" s="65"/>
      <c r="G582" s="82"/>
      <c r="H582" s="119">
        <f t="shared" si="34"/>
        <v>0</v>
      </c>
      <c r="I582" s="67">
        <f t="shared" si="35"/>
        <v>0</v>
      </c>
      <c r="M582" s="118"/>
    </row>
    <row r="583" spans="1:13">
      <c r="A583" s="65">
        <f t="shared" si="36"/>
        <v>577</v>
      </c>
      <c r="B583" s="71"/>
      <c r="C583" s="72"/>
      <c r="D583" s="65"/>
      <c r="E583" s="121">
        <f t="shared" si="33"/>
        <v>0</v>
      </c>
      <c r="F583" s="65"/>
      <c r="G583" s="82"/>
      <c r="H583" s="119">
        <f t="shared" si="34"/>
        <v>0</v>
      </c>
      <c r="I583" s="67">
        <f t="shared" si="35"/>
        <v>0</v>
      </c>
      <c r="M583" s="118"/>
    </row>
    <row r="584" spans="1:13">
      <c r="A584" s="65">
        <f t="shared" si="36"/>
        <v>578</v>
      </c>
      <c r="B584" s="71"/>
      <c r="C584" s="72"/>
      <c r="D584" s="65"/>
      <c r="E584" s="121">
        <f t="shared" ref="E584:E608" si="37">ROUND(D584/$E$4,3)</f>
        <v>0</v>
      </c>
      <c r="F584" s="65"/>
      <c r="G584" s="82"/>
      <c r="H584" s="119">
        <f t="shared" ref="H584:H608" si="38">ROUND(G584*0.2359,2)</f>
        <v>0</v>
      </c>
      <c r="I584" s="67">
        <f t="shared" ref="I584:I608" si="39">G584+H584</f>
        <v>0</v>
      </c>
      <c r="M584" s="118"/>
    </row>
    <row r="585" spans="1:13">
      <c r="A585" s="65">
        <f t="shared" ref="A585:A608" si="40">A584+1</f>
        <v>579</v>
      </c>
      <c r="B585" s="71"/>
      <c r="C585" s="72"/>
      <c r="D585" s="65"/>
      <c r="E585" s="121">
        <f t="shared" si="37"/>
        <v>0</v>
      </c>
      <c r="F585" s="65"/>
      <c r="G585" s="82"/>
      <c r="H585" s="119">
        <f t="shared" si="38"/>
        <v>0</v>
      </c>
      <c r="I585" s="67">
        <f t="shared" si="39"/>
        <v>0</v>
      </c>
      <c r="M585" s="118"/>
    </row>
    <row r="586" spans="1:13">
      <c r="A586" s="65">
        <f t="shared" si="40"/>
        <v>580</v>
      </c>
      <c r="B586" s="71"/>
      <c r="C586" s="72"/>
      <c r="D586" s="65"/>
      <c r="E586" s="121">
        <f t="shared" si="37"/>
        <v>0</v>
      </c>
      <c r="F586" s="65"/>
      <c r="G586" s="82"/>
      <c r="H586" s="119">
        <f t="shared" si="38"/>
        <v>0</v>
      </c>
      <c r="I586" s="67">
        <f t="shared" si="39"/>
        <v>0</v>
      </c>
      <c r="M586" s="118"/>
    </row>
    <row r="587" spans="1:13">
      <c r="A587" s="65">
        <f t="shared" si="40"/>
        <v>581</v>
      </c>
      <c r="B587" s="71"/>
      <c r="C587" s="72"/>
      <c r="D587" s="65"/>
      <c r="E587" s="121">
        <f t="shared" si="37"/>
        <v>0</v>
      </c>
      <c r="F587" s="65"/>
      <c r="G587" s="82"/>
      <c r="H587" s="119">
        <f t="shared" si="38"/>
        <v>0</v>
      </c>
      <c r="I587" s="67">
        <f t="shared" si="39"/>
        <v>0</v>
      </c>
      <c r="M587" s="118"/>
    </row>
    <row r="588" spans="1:13">
      <c r="A588" s="65">
        <f t="shared" si="40"/>
        <v>582</v>
      </c>
      <c r="B588" s="71"/>
      <c r="C588" s="72"/>
      <c r="D588" s="65"/>
      <c r="E588" s="121">
        <f t="shared" si="37"/>
        <v>0</v>
      </c>
      <c r="F588" s="65"/>
      <c r="G588" s="82"/>
      <c r="H588" s="119">
        <f t="shared" si="38"/>
        <v>0</v>
      </c>
      <c r="I588" s="67">
        <f t="shared" si="39"/>
        <v>0</v>
      </c>
      <c r="M588" s="118"/>
    </row>
    <row r="589" spans="1:13">
      <c r="A589" s="65">
        <f t="shared" si="40"/>
        <v>583</v>
      </c>
      <c r="B589" s="71"/>
      <c r="C589" s="72"/>
      <c r="D589" s="65"/>
      <c r="E589" s="121">
        <f t="shared" si="37"/>
        <v>0</v>
      </c>
      <c r="F589" s="65"/>
      <c r="G589" s="82"/>
      <c r="H589" s="119">
        <f t="shared" si="38"/>
        <v>0</v>
      </c>
      <c r="I589" s="67">
        <f t="shared" si="39"/>
        <v>0</v>
      </c>
      <c r="M589" s="118"/>
    </row>
    <row r="590" spans="1:13">
      <c r="A590" s="65">
        <f t="shared" si="40"/>
        <v>584</v>
      </c>
      <c r="B590" s="71"/>
      <c r="C590" s="72"/>
      <c r="D590" s="65"/>
      <c r="E590" s="121">
        <f t="shared" si="37"/>
        <v>0</v>
      </c>
      <c r="F590" s="65"/>
      <c r="G590" s="82"/>
      <c r="H590" s="119">
        <f t="shared" si="38"/>
        <v>0</v>
      </c>
      <c r="I590" s="67">
        <f t="shared" si="39"/>
        <v>0</v>
      </c>
      <c r="M590" s="118"/>
    </row>
    <row r="591" spans="1:13">
      <c r="A591" s="65">
        <f t="shared" si="40"/>
        <v>585</v>
      </c>
      <c r="B591" s="71"/>
      <c r="C591" s="72"/>
      <c r="D591" s="65"/>
      <c r="E591" s="121">
        <f t="shared" si="37"/>
        <v>0</v>
      </c>
      <c r="F591" s="65"/>
      <c r="G591" s="82"/>
      <c r="H591" s="119">
        <f t="shared" si="38"/>
        <v>0</v>
      </c>
      <c r="I591" s="67">
        <f t="shared" si="39"/>
        <v>0</v>
      </c>
      <c r="M591" s="118"/>
    </row>
    <row r="592" spans="1:13">
      <c r="A592" s="65">
        <f t="shared" si="40"/>
        <v>586</v>
      </c>
      <c r="B592" s="71"/>
      <c r="C592" s="72"/>
      <c r="D592" s="65"/>
      <c r="E592" s="121">
        <f t="shared" si="37"/>
        <v>0</v>
      </c>
      <c r="F592" s="65"/>
      <c r="G592" s="82"/>
      <c r="H592" s="119">
        <f t="shared" si="38"/>
        <v>0</v>
      </c>
      <c r="I592" s="67">
        <f t="shared" si="39"/>
        <v>0</v>
      </c>
      <c r="M592" s="118"/>
    </row>
    <row r="593" spans="1:13">
      <c r="A593" s="65">
        <f t="shared" si="40"/>
        <v>587</v>
      </c>
      <c r="B593" s="71"/>
      <c r="C593" s="72"/>
      <c r="D593" s="65"/>
      <c r="E593" s="121">
        <f t="shared" si="37"/>
        <v>0</v>
      </c>
      <c r="F593" s="65"/>
      <c r="G593" s="82"/>
      <c r="H593" s="119">
        <f t="shared" si="38"/>
        <v>0</v>
      </c>
      <c r="I593" s="67">
        <f t="shared" si="39"/>
        <v>0</v>
      </c>
      <c r="M593" s="118"/>
    </row>
    <row r="594" spans="1:13">
      <c r="A594" s="65">
        <f t="shared" si="40"/>
        <v>588</v>
      </c>
      <c r="B594" s="71"/>
      <c r="C594" s="72"/>
      <c r="D594" s="65"/>
      <c r="E594" s="121">
        <f t="shared" si="37"/>
        <v>0</v>
      </c>
      <c r="F594" s="65"/>
      <c r="G594" s="82"/>
      <c r="H594" s="119">
        <f t="shared" si="38"/>
        <v>0</v>
      </c>
      <c r="I594" s="67">
        <f t="shared" si="39"/>
        <v>0</v>
      </c>
      <c r="M594" s="118"/>
    </row>
    <row r="595" spans="1:13">
      <c r="A595" s="65">
        <f t="shared" si="40"/>
        <v>589</v>
      </c>
      <c r="B595" s="71"/>
      <c r="C595" s="72"/>
      <c r="D595" s="65"/>
      <c r="E595" s="121">
        <f t="shared" si="37"/>
        <v>0</v>
      </c>
      <c r="F595" s="65"/>
      <c r="G595" s="82"/>
      <c r="H595" s="119">
        <f t="shared" si="38"/>
        <v>0</v>
      </c>
      <c r="I595" s="67">
        <f t="shared" si="39"/>
        <v>0</v>
      </c>
      <c r="M595" s="118"/>
    </row>
    <row r="596" spans="1:13">
      <c r="A596" s="65">
        <f t="shared" si="40"/>
        <v>590</v>
      </c>
      <c r="B596" s="71"/>
      <c r="C596" s="72"/>
      <c r="D596" s="65"/>
      <c r="E596" s="121">
        <f t="shared" si="37"/>
        <v>0</v>
      </c>
      <c r="F596" s="65"/>
      <c r="G596" s="82"/>
      <c r="H596" s="119">
        <f t="shared" si="38"/>
        <v>0</v>
      </c>
      <c r="I596" s="67">
        <f t="shared" si="39"/>
        <v>0</v>
      </c>
      <c r="M596" s="118"/>
    </row>
    <row r="597" spans="1:13">
      <c r="A597" s="65">
        <f t="shared" si="40"/>
        <v>591</v>
      </c>
      <c r="B597" s="71"/>
      <c r="C597" s="72"/>
      <c r="D597" s="65"/>
      <c r="E597" s="121">
        <f t="shared" si="37"/>
        <v>0</v>
      </c>
      <c r="F597" s="65"/>
      <c r="G597" s="82"/>
      <c r="H597" s="119">
        <f t="shared" si="38"/>
        <v>0</v>
      </c>
      <c r="I597" s="67">
        <f t="shared" si="39"/>
        <v>0</v>
      </c>
      <c r="M597" s="118"/>
    </row>
    <row r="598" spans="1:13">
      <c r="A598" s="65">
        <f t="shared" si="40"/>
        <v>592</v>
      </c>
      <c r="B598" s="71"/>
      <c r="C598" s="72"/>
      <c r="D598" s="65"/>
      <c r="E598" s="121">
        <f t="shared" si="37"/>
        <v>0</v>
      </c>
      <c r="F598" s="65"/>
      <c r="G598" s="82"/>
      <c r="H598" s="119">
        <f t="shared" si="38"/>
        <v>0</v>
      </c>
      <c r="I598" s="67">
        <f t="shared" si="39"/>
        <v>0</v>
      </c>
      <c r="M598" s="118"/>
    </row>
    <row r="599" spans="1:13">
      <c r="A599" s="65">
        <f t="shared" si="40"/>
        <v>593</v>
      </c>
      <c r="B599" s="71"/>
      <c r="C599" s="72"/>
      <c r="D599" s="65"/>
      <c r="E599" s="121">
        <f t="shared" si="37"/>
        <v>0</v>
      </c>
      <c r="F599" s="65"/>
      <c r="G599" s="82"/>
      <c r="H599" s="119">
        <f t="shared" si="38"/>
        <v>0</v>
      </c>
      <c r="I599" s="67">
        <f t="shared" si="39"/>
        <v>0</v>
      </c>
      <c r="M599" s="118"/>
    </row>
    <row r="600" spans="1:13">
      <c r="A600" s="65">
        <f t="shared" si="40"/>
        <v>594</v>
      </c>
      <c r="B600" s="71"/>
      <c r="C600" s="72"/>
      <c r="D600" s="65"/>
      <c r="E600" s="121">
        <f t="shared" si="37"/>
        <v>0</v>
      </c>
      <c r="F600" s="65"/>
      <c r="G600" s="82"/>
      <c r="H600" s="119">
        <f t="shared" si="38"/>
        <v>0</v>
      </c>
      <c r="I600" s="67">
        <f t="shared" si="39"/>
        <v>0</v>
      </c>
      <c r="M600" s="118"/>
    </row>
    <row r="601" spans="1:13">
      <c r="A601" s="65">
        <f t="shared" si="40"/>
        <v>595</v>
      </c>
      <c r="B601" s="71"/>
      <c r="C601" s="72"/>
      <c r="D601" s="65"/>
      <c r="E601" s="121">
        <f t="shared" si="37"/>
        <v>0</v>
      </c>
      <c r="F601" s="65"/>
      <c r="G601" s="82"/>
      <c r="H601" s="119">
        <f t="shared" si="38"/>
        <v>0</v>
      </c>
      <c r="I601" s="67">
        <f t="shared" si="39"/>
        <v>0</v>
      </c>
      <c r="M601" s="118"/>
    </row>
    <row r="602" spans="1:13">
      <c r="A602" s="65">
        <f t="shared" si="40"/>
        <v>596</v>
      </c>
      <c r="B602" s="71"/>
      <c r="C602" s="72"/>
      <c r="D602" s="65"/>
      <c r="E602" s="121">
        <f t="shared" si="37"/>
        <v>0</v>
      </c>
      <c r="F602" s="65"/>
      <c r="G602" s="82"/>
      <c r="H602" s="119">
        <f t="shared" si="38"/>
        <v>0</v>
      </c>
      <c r="I602" s="67">
        <f t="shared" si="39"/>
        <v>0</v>
      </c>
      <c r="M602" s="118"/>
    </row>
    <row r="603" spans="1:13">
      <c r="A603" s="65">
        <f t="shared" si="40"/>
        <v>597</v>
      </c>
      <c r="B603" s="71"/>
      <c r="C603" s="72"/>
      <c r="D603" s="65"/>
      <c r="E603" s="121">
        <f t="shared" si="37"/>
        <v>0</v>
      </c>
      <c r="F603" s="65"/>
      <c r="G603" s="82"/>
      <c r="H603" s="119">
        <f t="shared" si="38"/>
        <v>0</v>
      </c>
      <c r="I603" s="67">
        <f t="shared" si="39"/>
        <v>0</v>
      </c>
      <c r="M603" s="118"/>
    </row>
    <row r="604" spans="1:13">
      <c r="A604" s="65">
        <f t="shared" si="40"/>
        <v>598</v>
      </c>
      <c r="B604" s="71"/>
      <c r="C604" s="72"/>
      <c r="D604" s="65"/>
      <c r="E604" s="121">
        <f t="shared" si="37"/>
        <v>0</v>
      </c>
      <c r="F604" s="65"/>
      <c r="G604" s="82"/>
      <c r="H604" s="119">
        <f t="shared" si="38"/>
        <v>0</v>
      </c>
      <c r="I604" s="67">
        <f t="shared" si="39"/>
        <v>0</v>
      </c>
      <c r="M604" s="118"/>
    </row>
    <row r="605" spans="1:13">
      <c r="A605" s="65">
        <f t="shared" si="40"/>
        <v>599</v>
      </c>
      <c r="B605" s="71"/>
      <c r="C605" s="72"/>
      <c r="D605" s="65"/>
      <c r="E605" s="121">
        <f t="shared" si="37"/>
        <v>0</v>
      </c>
      <c r="F605" s="65"/>
      <c r="G605" s="82"/>
      <c r="H605" s="119">
        <f t="shared" si="38"/>
        <v>0</v>
      </c>
      <c r="I605" s="67">
        <f t="shared" si="39"/>
        <v>0</v>
      </c>
      <c r="M605" s="118"/>
    </row>
    <row r="606" spans="1:13">
      <c r="A606" s="65">
        <f t="shared" si="40"/>
        <v>600</v>
      </c>
      <c r="B606" s="71"/>
      <c r="C606" s="72"/>
      <c r="D606" s="65"/>
      <c r="E606" s="121">
        <f t="shared" si="37"/>
        <v>0</v>
      </c>
      <c r="F606" s="65"/>
      <c r="G606" s="82"/>
      <c r="H606" s="119">
        <f t="shared" si="38"/>
        <v>0</v>
      </c>
      <c r="I606" s="67">
        <f t="shared" si="39"/>
        <v>0</v>
      </c>
      <c r="M606" s="118"/>
    </row>
    <row r="607" spans="1:13">
      <c r="A607" s="65">
        <f t="shared" si="40"/>
        <v>601</v>
      </c>
      <c r="B607" s="71"/>
      <c r="C607" s="72"/>
      <c r="D607" s="65"/>
      <c r="E607" s="121">
        <f t="shared" si="37"/>
        <v>0</v>
      </c>
      <c r="F607" s="65"/>
      <c r="G607" s="82"/>
      <c r="H607" s="119">
        <f t="shared" si="38"/>
        <v>0</v>
      </c>
      <c r="I607" s="67">
        <f t="shared" si="39"/>
        <v>0</v>
      </c>
      <c r="M607" s="118"/>
    </row>
    <row r="608" spans="1:13">
      <c r="A608" s="65">
        <f t="shared" si="40"/>
        <v>602</v>
      </c>
      <c r="B608" s="71"/>
      <c r="C608" s="72"/>
      <c r="D608" s="65"/>
      <c r="E608" s="121">
        <f t="shared" si="37"/>
        <v>0</v>
      </c>
      <c r="F608" s="65"/>
      <c r="G608" s="82"/>
      <c r="H608" s="119">
        <f t="shared" si="38"/>
        <v>0</v>
      </c>
      <c r="I608" s="67">
        <f t="shared" si="39"/>
        <v>0</v>
      </c>
      <c r="M608" s="118"/>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4B74C-4C63-4DD5-AA0C-6725DD5C2158}">
  <sheetPr>
    <pageSetUpPr fitToPage="1"/>
  </sheetPr>
  <dimension ref="A1:I84"/>
  <sheetViews>
    <sheetView zoomScaleNormal="100" zoomScaleSheetLayoutView="85" workbookViewId="0">
      <pane ySplit="6" topLeftCell="A25" activePane="bottomLeft" state="frozen"/>
      <selection pane="bottomLeft" activeCell="E25" sqref="E25"/>
    </sheetView>
  </sheetViews>
  <sheetFormatPr defaultColWidth="9.109375" defaultRowHeight="13.2"/>
  <cols>
    <col min="1" max="1" width="5.88671875" style="34" customWidth="1"/>
    <col min="2" max="2" width="58" style="35" customWidth="1"/>
    <col min="3" max="3" width="18.109375" style="34" customWidth="1"/>
    <col min="4" max="4" width="13.44140625" style="34" customWidth="1"/>
    <col min="5" max="5" width="9.6640625" style="36" customWidth="1"/>
    <col min="6" max="6" width="11.5546875" style="34" customWidth="1"/>
    <col min="7" max="7" width="13" style="34" customWidth="1"/>
    <col min="8" max="16384" width="9.109375" style="77"/>
  </cols>
  <sheetData>
    <row r="1" spans="1:7" ht="13.8">
      <c r="G1" s="76" t="s">
        <v>62</v>
      </c>
    </row>
    <row r="2" spans="1:7" ht="17.399999999999999">
      <c r="A2" s="78" t="s">
        <v>40</v>
      </c>
    </row>
    <row r="3" spans="1:7" ht="48" customHeight="1">
      <c r="A3" s="378" t="s">
        <v>66</v>
      </c>
      <c r="B3" s="378"/>
      <c r="C3" s="378"/>
      <c r="D3" s="378"/>
      <c r="E3" s="378"/>
      <c r="F3" s="378"/>
      <c r="G3" s="378"/>
    </row>
    <row r="4" spans="1:7" ht="15.6">
      <c r="A4" s="143"/>
      <c r="B4" s="143"/>
      <c r="C4" s="143"/>
      <c r="D4" s="130"/>
      <c r="E4" s="143"/>
      <c r="F4" s="143"/>
      <c r="G4" s="143"/>
    </row>
    <row r="5" spans="1:7" s="79" customFormat="1" ht="55.5" customHeight="1">
      <c r="A5" s="142" t="s">
        <v>16</v>
      </c>
      <c r="B5" s="139" t="s">
        <v>17</v>
      </c>
      <c r="C5" s="139" t="s">
        <v>18</v>
      </c>
      <c r="D5" s="141" t="s">
        <v>61</v>
      </c>
      <c r="E5" s="141" t="s">
        <v>60</v>
      </c>
      <c r="F5" s="140" t="s">
        <v>59</v>
      </c>
      <c r="G5" s="139" t="s">
        <v>58</v>
      </c>
    </row>
    <row r="6" spans="1:7" s="80" customFormat="1" ht="21.75" customHeight="1">
      <c r="A6" s="398" t="s">
        <v>57</v>
      </c>
      <c r="B6" s="399"/>
      <c r="C6" s="399"/>
      <c r="D6" s="399"/>
      <c r="E6" s="399"/>
      <c r="F6" s="400"/>
      <c r="G6" s="138">
        <f>SUM(G7:G84)</f>
        <v>2527.1999999999998</v>
      </c>
    </row>
    <row r="7" spans="1:7" s="64" customFormat="1" ht="12.9" customHeight="1">
      <c r="A7" s="404">
        <v>1</v>
      </c>
      <c r="B7" s="406"/>
      <c r="C7" s="408"/>
      <c r="D7" s="410" t="s">
        <v>56</v>
      </c>
      <c r="E7" s="135">
        <v>2</v>
      </c>
      <c r="F7" s="134">
        <v>8</v>
      </c>
      <c r="G7" s="134">
        <f t="shared" ref="G7:G38" si="0">ROUND(E7*F7,2)</f>
        <v>16</v>
      </c>
    </row>
    <row r="8" spans="1:7" s="64" customFormat="1" ht="12.9" customHeight="1">
      <c r="A8" s="405"/>
      <c r="B8" s="407"/>
      <c r="C8" s="409"/>
      <c r="D8" s="411"/>
      <c r="E8" s="135">
        <v>22</v>
      </c>
      <c r="F8" s="134">
        <v>2.4</v>
      </c>
      <c r="G8" s="134">
        <f t="shared" si="0"/>
        <v>52.8</v>
      </c>
    </row>
    <row r="9" spans="1:7" s="64" customFormat="1" ht="12.9" customHeight="1">
      <c r="A9" s="404">
        <v>2</v>
      </c>
      <c r="B9" s="406"/>
      <c r="C9" s="408"/>
      <c r="D9" s="410" t="s">
        <v>56</v>
      </c>
      <c r="E9" s="135">
        <v>2</v>
      </c>
      <c r="F9" s="134">
        <v>8</v>
      </c>
      <c r="G9" s="134">
        <f t="shared" si="0"/>
        <v>16</v>
      </c>
    </row>
    <row r="10" spans="1:7" s="64" customFormat="1">
      <c r="A10" s="405"/>
      <c r="B10" s="407"/>
      <c r="C10" s="409"/>
      <c r="D10" s="411"/>
      <c r="E10" s="135">
        <v>22</v>
      </c>
      <c r="F10" s="134">
        <v>2.4</v>
      </c>
      <c r="G10" s="134">
        <f t="shared" si="0"/>
        <v>52.8</v>
      </c>
    </row>
    <row r="11" spans="1:7" s="64" customFormat="1" ht="12.75" customHeight="1">
      <c r="A11" s="404">
        <v>3</v>
      </c>
      <c r="B11" s="406"/>
      <c r="C11" s="408"/>
      <c r="D11" s="410" t="s">
        <v>56</v>
      </c>
      <c r="E11" s="135">
        <v>2</v>
      </c>
      <c r="F11" s="134">
        <v>8</v>
      </c>
      <c r="G11" s="134">
        <f t="shared" si="0"/>
        <v>16</v>
      </c>
    </row>
    <row r="12" spans="1:7" s="64" customFormat="1">
      <c r="A12" s="405"/>
      <c r="B12" s="407"/>
      <c r="C12" s="409"/>
      <c r="D12" s="411"/>
      <c r="E12" s="135">
        <v>22</v>
      </c>
      <c r="F12" s="134">
        <v>2.4</v>
      </c>
      <c r="G12" s="134">
        <f t="shared" si="0"/>
        <v>52.8</v>
      </c>
    </row>
    <row r="13" spans="1:7" s="64" customFormat="1" ht="12.9" customHeight="1">
      <c r="A13" s="404">
        <v>4</v>
      </c>
      <c r="B13" s="406"/>
      <c r="C13" s="408"/>
      <c r="D13" s="410" t="s">
        <v>56</v>
      </c>
      <c r="E13" s="135">
        <v>2</v>
      </c>
      <c r="F13" s="134">
        <v>8</v>
      </c>
      <c r="G13" s="134">
        <f t="shared" si="0"/>
        <v>16</v>
      </c>
    </row>
    <row r="14" spans="1:7" s="64" customFormat="1" ht="12.9" customHeight="1">
      <c r="A14" s="405"/>
      <c r="B14" s="407"/>
      <c r="C14" s="409"/>
      <c r="D14" s="411"/>
      <c r="E14" s="135">
        <v>22</v>
      </c>
      <c r="F14" s="134">
        <v>2.4</v>
      </c>
      <c r="G14" s="134">
        <f t="shared" si="0"/>
        <v>52.8</v>
      </c>
    </row>
    <row r="15" spans="1:7" s="64" customFormat="1" ht="12.75" customHeight="1">
      <c r="A15" s="404">
        <v>5</v>
      </c>
      <c r="B15" s="406"/>
      <c r="C15" s="408"/>
      <c r="D15" s="410" t="s">
        <v>56</v>
      </c>
      <c r="E15" s="135">
        <v>2</v>
      </c>
      <c r="F15" s="134">
        <v>8</v>
      </c>
      <c r="G15" s="134">
        <f t="shared" si="0"/>
        <v>16</v>
      </c>
    </row>
    <row r="16" spans="1:7" s="64" customFormat="1">
      <c r="A16" s="405"/>
      <c r="B16" s="407"/>
      <c r="C16" s="409"/>
      <c r="D16" s="411"/>
      <c r="E16" s="135">
        <v>22</v>
      </c>
      <c r="F16" s="134">
        <v>2.4</v>
      </c>
      <c r="G16" s="134">
        <f t="shared" si="0"/>
        <v>52.8</v>
      </c>
    </row>
    <row r="17" spans="1:9" s="64" customFormat="1" ht="12.75" customHeight="1">
      <c r="A17" s="404">
        <v>6</v>
      </c>
      <c r="B17" s="406"/>
      <c r="C17" s="408"/>
      <c r="D17" s="410" t="s">
        <v>56</v>
      </c>
      <c r="E17" s="135">
        <v>2</v>
      </c>
      <c r="F17" s="134">
        <v>8</v>
      </c>
      <c r="G17" s="134">
        <f t="shared" si="0"/>
        <v>16</v>
      </c>
    </row>
    <row r="18" spans="1:9" s="64" customFormat="1" ht="14.25" customHeight="1">
      <c r="A18" s="405"/>
      <c r="B18" s="407"/>
      <c r="C18" s="409"/>
      <c r="D18" s="411"/>
      <c r="E18" s="135">
        <v>22</v>
      </c>
      <c r="F18" s="134">
        <v>2.4</v>
      </c>
      <c r="G18" s="134">
        <f t="shared" si="0"/>
        <v>52.8</v>
      </c>
    </row>
    <row r="19" spans="1:9" s="64" customFormat="1" ht="12.75" customHeight="1">
      <c r="A19" s="404">
        <v>7</v>
      </c>
      <c r="B19" s="406"/>
      <c r="C19" s="408"/>
      <c r="D19" s="410" t="s">
        <v>56</v>
      </c>
      <c r="E19" s="135">
        <v>2</v>
      </c>
      <c r="F19" s="134">
        <v>8</v>
      </c>
      <c r="G19" s="134">
        <f t="shared" si="0"/>
        <v>16</v>
      </c>
    </row>
    <row r="20" spans="1:9" s="64" customFormat="1">
      <c r="A20" s="405"/>
      <c r="B20" s="407"/>
      <c r="C20" s="409"/>
      <c r="D20" s="411"/>
      <c r="E20" s="135">
        <v>22</v>
      </c>
      <c r="F20" s="134">
        <v>2.4</v>
      </c>
      <c r="G20" s="134">
        <f t="shared" si="0"/>
        <v>52.8</v>
      </c>
    </row>
    <row r="21" spans="1:9" s="64" customFormat="1" ht="12.75" customHeight="1">
      <c r="A21" s="404">
        <v>8</v>
      </c>
      <c r="B21" s="406"/>
      <c r="C21" s="408"/>
      <c r="D21" s="410" t="s">
        <v>56</v>
      </c>
      <c r="E21" s="135">
        <v>2</v>
      </c>
      <c r="F21" s="134">
        <v>8</v>
      </c>
      <c r="G21" s="134">
        <f t="shared" si="0"/>
        <v>16</v>
      </c>
    </row>
    <row r="22" spans="1:9" s="64" customFormat="1" ht="15" customHeight="1">
      <c r="A22" s="405"/>
      <c r="B22" s="407"/>
      <c r="C22" s="409"/>
      <c r="D22" s="411"/>
      <c r="E22" s="135">
        <v>22</v>
      </c>
      <c r="F22" s="134">
        <v>2.4</v>
      </c>
      <c r="G22" s="134">
        <f t="shared" si="0"/>
        <v>52.8</v>
      </c>
    </row>
    <row r="23" spans="1:9" s="64" customFormat="1" ht="12.75" customHeight="1">
      <c r="A23" s="404">
        <v>9</v>
      </c>
      <c r="B23" s="406"/>
      <c r="C23" s="408"/>
      <c r="D23" s="410" t="s">
        <v>56</v>
      </c>
      <c r="E23" s="135">
        <v>2</v>
      </c>
      <c r="F23" s="134">
        <v>8</v>
      </c>
      <c r="G23" s="134">
        <f t="shared" si="0"/>
        <v>16</v>
      </c>
    </row>
    <row r="24" spans="1:9" s="64" customFormat="1">
      <c r="A24" s="405"/>
      <c r="B24" s="407"/>
      <c r="C24" s="409"/>
      <c r="D24" s="411"/>
      <c r="E24" s="135">
        <v>22</v>
      </c>
      <c r="F24" s="134">
        <v>2.4</v>
      </c>
      <c r="G24" s="134">
        <f t="shared" si="0"/>
        <v>52.8</v>
      </c>
    </row>
    <row r="25" spans="1:9" s="64" customFormat="1" ht="12.75" customHeight="1">
      <c r="A25" s="404">
        <v>10</v>
      </c>
      <c r="B25" s="406"/>
      <c r="C25" s="408"/>
      <c r="D25" s="410" t="s">
        <v>56</v>
      </c>
      <c r="E25" s="135">
        <v>2</v>
      </c>
      <c r="F25" s="134">
        <v>8</v>
      </c>
      <c r="G25" s="134">
        <f t="shared" si="0"/>
        <v>16</v>
      </c>
    </row>
    <row r="26" spans="1:9" s="64" customFormat="1">
      <c r="A26" s="405"/>
      <c r="B26" s="407"/>
      <c r="C26" s="409"/>
      <c r="D26" s="411"/>
      <c r="E26" s="135">
        <v>22</v>
      </c>
      <c r="F26" s="134">
        <v>2.4</v>
      </c>
      <c r="G26" s="134">
        <f t="shared" si="0"/>
        <v>52.8</v>
      </c>
    </row>
    <row r="27" spans="1:9" s="64" customFormat="1" ht="12.75" customHeight="1">
      <c r="A27" s="404">
        <v>11</v>
      </c>
      <c r="B27" s="406"/>
      <c r="C27" s="408"/>
      <c r="D27" s="410" t="s">
        <v>56</v>
      </c>
      <c r="E27" s="135">
        <v>2</v>
      </c>
      <c r="F27" s="134">
        <v>8</v>
      </c>
      <c r="G27" s="134">
        <f t="shared" si="0"/>
        <v>16</v>
      </c>
    </row>
    <row r="28" spans="1:9" s="64" customFormat="1">
      <c r="A28" s="405"/>
      <c r="B28" s="407"/>
      <c r="C28" s="409"/>
      <c r="D28" s="411"/>
      <c r="E28" s="135">
        <v>22</v>
      </c>
      <c r="F28" s="134">
        <v>2.4</v>
      </c>
      <c r="G28" s="134">
        <f t="shared" si="0"/>
        <v>52.8</v>
      </c>
    </row>
    <row r="29" spans="1:9" ht="11.25" customHeight="1">
      <c r="A29" s="404">
        <v>12</v>
      </c>
      <c r="B29" s="406"/>
      <c r="C29" s="408"/>
      <c r="D29" s="410" t="s">
        <v>56</v>
      </c>
      <c r="E29" s="135">
        <v>2</v>
      </c>
      <c r="F29" s="134">
        <v>8</v>
      </c>
      <c r="G29" s="134">
        <f t="shared" si="0"/>
        <v>16</v>
      </c>
      <c r="I29" s="64"/>
    </row>
    <row r="30" spans="1:9">
      <c r="A30" s="405"/>
      <c r="B30" s="407"/>
      <c r="C30" s="409"/>
      <c r="D30" s="411"/>
      <c r="E30" s="135">
        <v>22</v>
      </c>
      <c r="F30" s="134">
        <v>2.4</v>
      </c>
      <c r="G30" s="134">
        <f t="shared" si="0"/>
        <v>52.8</v>
      </c>
      <c r="I30" s="64"/>
    </row>
    <row r="31" spans="1:9" ht="12.9" customHeight="1">
      <c r="A31" s="404">
        <v>13</v>
      </c>
      <c r="B31" s="406"/>
      <c r="C31" s="408"/>
      <c r="D31" s="410" t="s">
        <v>56</v>
      </c>
      <c r="E31" s="135">
        <v>2</v>
      </c>
      <c r="F31" s="134">
        <v>8</v>
      </c>
      <c r="G31" s="134">
        <f t="shared" si="0"/>
        <v>16</v>
      </c>
      <c r="I31" s="64"/>
    </row>
    <row r="32" spans="1:9" ht="15" customHeight="1">
      <c r="A32" s="405"/>
      <c r="B32" s="407"/>
      <c r="C32" s="409"/>
      <c r="D32" s="411"/>
      <c r="E32" s="135">
        <v>22</v>
      </c>
      <c r="F32" s="134">
        <v>2.4</v>
      </c>
      <c r="G32" s="134">
        <f t="shared" si="0"/>
        <v>52.8</v>
      </c>
      <c r="I32" s="64"/>
    </row>
    <row r="33" spans="1:7">
      <c r="A33" s="414">
        <v>14</v>
      </c>
      <c r="B33" s="416"/>
      <c r="C33" s="418"/>
      <c r="D33" s="412" t="s">
        <v>55</v>
      </c>
      <c r="E33" s="137">
        <v>2</v>
      </c>
      <c r="F33" s="136">
        <v>8</v>
      </c>
      <c r="G33" s="136">
        <f t="shared" si="0"/>
        <v>16</v>
      </c>
    </row>
    <row r="34" spans="1:7" ht="15.75" customHeight="1">
      <c r="A34" s="415"/>
      <c r="B34" s="417"/>
      <c r="C34" s="419"/>
      <c r="D34" s="413"/>
      <c r="E34" s="137">
        <v>20</v>
      </c>
      <c r="F34" s="136">
        <v>2.4</v>
      </c>
      <c r="G34" s="136">
        <f t="shared" si="0"/>
        <v>48</v>
      </c>
    </row>
    <row r="35" spans="1:7" ht="12.75" customHeight="1">
      <c r="A35" s="404">
        <v>15</v>
      </c>
      <c r="B35" s="406"/>
      <c r="C35" s="408"/>
      <c r="D35" s="412" t="s">
        <v>55</v>
      </c>
      <c r="E35" s="135">
        <v>2</v>
      </c>
      <c r="F35" s="134">
        <v>8</v>
      </c>
      <c r="G35" s="134">
        <f t="shared" si="0"/>
        <v>16</v>
      </c>
    </row>
    <row r="36" spans="1:7" ht="13.5" customHeight="1">
      <c r="A36" s="405"/>
      <c r="B36" s="407"/>
      <c r="C36" s="409"/>
      <c r="D36" s="413"/>
      <c r="E36" s="135">
        <v>20</v>
      </c>
      <c r="F36" s="134">
        <v>2.4</v>
      </c>
      <c r="G36" s="134">
        <f t="shared" si="0"/>
        <v>48</v>
      </c>
    </row>
    <row r="37" spans="1:7" ht="12.75" customHeight="1">
      <c r="A37" s="404">
        <v>16</v>
      </c>
      <c r="B37" s="406"/>
      <c r="C37" s="408"/>
      <c r="D37" s="412" t="s">
        <v>55</v>
      </c>
      <c r="E37" s="135">
        <v>2</v>
      </c>
      <c r="F37" s="134">
        <v>8</v>
      </c>
      <c r="G37" s="134">
        <f t="shared" si="0"/>
        <v>16</v>
      </c>
    </row>
    <row r="38" spans="1:7">
      <c r="A38" s="405"/>
      <c r="B38" s="407"/>
      <c r="C38" s="409"/>
      <c r="D38" s="413"/>
      <c r="E38" s="135">
        <v>20</v>
      </c>
      <c r="F38" s="134">
        <v>2.4</v>
      </c>
      <c r="G38" s="134">
        <f t="shared" si="0"/>
        <v>48</v>
      </c>
    </row>
    <row r="39" spans="1:7" ht="12.75" customHeight="1">
      <c r="A39" s="404">
        <v>17</v>
      </c>
      <c r="B39" s="406"/>
      <c r="C39" s="408"/>
      <c r="D39" s="412" t="s">
        <v>55</v>
      </c>
      <c r="E39" s="135">
        <v>2</v>
      </c>
      <c r="F39" s="134">
        <v>8</v>
      </c>
      <c r="G39" s="134">
        <f t="shared" ref="G39:G70" si="1">ROUND(E39*F39,2)</f>
        <v>16</v>
      </c>
    </row>
    <row r="40" spans="1:7">
      <c r="A40" s="405"/>
      <c r="B40" s="407"/>
      <c r="C40" s="409"/>
      <c r="D40" s="413"/>
      <c r="E40" s="135">
        <v>20</v>
      </c>
      <c r="F40" s="134">
        <v>2.4</v>
      </c>
      <c r="G40" s="134">
        <f t="shared" si="1"/>
        <v>48</v>
      </c>
    </row>
    <row r="41" spans="1:7" ht="12.75" customHeight="1">
      <c r="A41" s="404">
        <v>18</v>
      </c>
      <c r="B41" s="406"/>
      <c r="C41" s="408"/>
      <c r="D41" s="412" t="s">
        <v>55</v>
      </c>
      <c r="E41" s="135">
        <v>2</v>
      </c>
      <c r="F41" s="134">
        <v>8</v>
      </c>
      <c r="G41" s="134">
        <f t="shared" si="1"/>
        <v>16</v>
      </c>
    </row>
    <row r="42" spans="1:7">
      <c r="A42" s="405"/>
      <c r="B42" s="407"/>
      <c r="C42" s="409"/>
      <c r="D42" s="413"/>
      <c r="E42" s="135">
        <v>20</v>
      </c>
      <c r="F42" s="134">
        <v>2.4</v>
      </c>
      <c r="G42" s="134">
        <f t="shared" si="1"/>
        <v>48</v>
      </c>
    </row>
    <row r="43" spans="1:7" ht="12.75" customHeight="1">
      <c r="A43" s="404">
        <v>19</v>
      </c>
      <c r="B43" s="406"/>
      <c r="C43" s="408"/>
      <c r="D43" s="412" t="s">
        <v>55</v>
      </c>
      <c r="E43" s="135">
        <v>2</v>
      </c>
      <c r="F43" s="134">
        <v>8</v>
      </c>
      <c r="G43" s="134">
        <f t="shared" si="1"/>
        <v>16</v>
      </c>
    </row>
    <row r="44" spans="1:7">
      <c r="A44" s="405"/>
      <c r="B44" s="407"/>
      <c r="C44" s="409"/>
      <c r="D44" s="413"/>
      <c r="E44" s="135">
        <v>20</v>
      </c>
      <c r="F44" s="134">
        <v>2.4</v>
      </c>
      <c r="G44" s="134">
        <f t="shared" si="1"/>
        <v>48</v>
      </c>
    </row>
    <row r="45" spans="1:7" ht="12.75" customHeight="1">
      <c r="A45" s="404">
        <v>20</v>
      </c>
      <c r="B45" s="406"/>
      <c r="C45" s="408"/>
      <c r="D45" s="412" t="s">
        <v>55</v>
      </c>
      <c r="E45" s="135">
        <v>2</v>
      </c>
      <c r="F45" s="134">
        <v>8</v>
      </c>
      <c r="G45" s="134">
        <f t="shared" si="1"/>
        <v>16</v>
      </c>
    </row>
    <row r="46" spans="1:7">
      <c r="A46" s="405"/>
      <c r="B46" s="407"/>
      <c r="C46" s="409"/>
      <c r="D46" s="413"/>
      <c r="E46" s="135">
        <v>20</v>
      </c>
      <c r="F46" s="134">
        <v>2.4</v>
      </c>
      <c r="G46" s="134">
        <f t="shared" si="1"/>
        <v>48</v>
      </c>
    </row>
    <row r="47" spans="1:7" ht="12.75" customHeight="1">
      <c r="A47" s="404">
        <v>21</v>
      </c>
      <c r="B47" s="406"/>
      <c r="C47" s="408"/>
      <c r="D47" s="412" t="s">
        <v>55</v>
      </c>
      <c r="E47" s="135">
        <v>2</v>
      </c>
      <c r="F47" s="134">
        <v>8</v>
      </c>
      <c r="G47" s="134">
        <f t="shared" si="1"/>
        <v>16</v>
      </c>
    </row>
    <row r="48" spans="1:7">
      <c r="A48" s="405"/>
      <c r="B48" s="407"/>
      <c r="C48" s="409"/>
      <c r="D48" s="413"/>
      <c r="E48" s="135">
        <v>20</v>
      </c>
      <c r="F48" s="134">
        <v>2.4</v>
      </c>
      <c r="G48" s="134">
        <f t="shared" si="1"/>
        <v>48</v>
      </c>
    </row>
    <row r="49" spans="1:7" ht="12.75" customHeight="1">
      <c r="A49" s="404">
        <v>22</v>
      </c>
      <c r="B49" s="406"/>
      <c r="C49" s="408"/>
      <c r="D49" s="412" t="s">
        <v>55</v>
      </c>
      <c r="E49" s="135">
        <v>2</v>
      </c>
      <c r="F49" s="134">
        <v>8</v>
      </c>
      <c r="G49" s="134">
        <f t="shared" si="1"/>
        <v>16</v>
      </c>
    </row>
    <row r="50" spans="1:7">
      <c r="A50" s="405"/>
      <c r="B50" s="407"/>
      <c r="C50" s="409"/>
      <c r="D50" s="413"/>
      <c r="E50" s="135">
        <v>20</v>
      </c>
      <c r="F50" s="134">
        <v>2.4</v>
      </c>
      <c r="G50" s="134">
        <f t="shared" si="1"/>
        <v>48</v>
      </c>
    </row>
    <row r="51" spans="1:7" ht="12.75" customHeight="1">
      <c r="A51" s="404">
        <v>23</v>
      </c>
      <c r="B51" s="406"/>
      <c r="C51" s="408"/>
      <c r="D51" s="412" t="s">
        <v>55</v>
      </c>
      <c r="E51" s="135">
        <v>2</v>
      </c>
      <c r="F51" s="134">
        <v>8</v>
      </c>
      <c r="G51" s="134">
        <f t="shared" si="1"/>
        <v>16</v>
      </c>
    </row>
    <row r="52" spans="1:7">
      <c r="A52" s="405"/>
      <c r="B52" s="407"/>
      <c r="C52" s="409"/>
      <c r="D52" s="413"/>
      <c r="E52" s="135">
        <v>20</v>
      </c>
      <c r="F52" s="134">
        <v>2.4</v>
      </c>
      <c r="G52" s="134">
        <f t="shared" si="1"/>
        <v>48</v>
      </c>
    </row>
    <row r="53" spans="1:7" ht="12.75" customHeight="1">
      <c r="A53" s="404">
        <v>24</v>
      </c>
      <c r="B53" s="406"/>
      <c r="C53" s="408"/>
      <c r="D53" s="412" t="s">
        <v>55</v>
      </c>
      <c r="E53" s="135">
        <v>2</v>
      </c>
      <c r="F53" s="134">
        <v>8</v>
      </c>
      <c r="G53" s="134">
        <f t="shared" si="1"/>
        <v>16</v>
      </c>
    </row>
    <row r="54" spans="1:7">
      <c r="A54" s="405"/>
      <c r="B54" s="407"/>
      <c r="C54" s="409"/>
      <c r="D54" s="413"/>
      <c r="E54" s="135">
        <v>20</v>
      </c>
      <c r="F54" s="134">
        <v>2.4</v>
      </c>
      <c r="G54" s="134">
        <f t="shared" si="1"/>
        <v>48</v>
      </c>
    </row>
    <row r="55" spans="1:7" ht="12.75" customHeight="1">
      <c r="A55" s="404">
        <v>25</v>
      </c>
      <c r="B55" s="406"/>
      <c r="C55" s="408"/>
      <c r="D55" s="412" t="s">
        <v>55</v>
      </c>
      <c r="E55" s="135">
        <v>2</v>
      </c>
      <c r="F55" s="134">
        <v>8</v>
      </c>
      <c r="G55" s="134">
        <f t="shared" si="1"/>
        <v>16</v>
      </c>
    </row>
    <row r="56" spans="1:7">
      <c r="A56" s="405"/>
      <c r="B56" s="407"/>
      <c r="C56" s="409"/>
      <c r="D56" s="413"/>
      <c r="E56" s="135">
        <v>20</v>
      </c>
      <c r="F56" s="134">
        <v>2.4</v>
      </c>
      <c r="G56" s="134">
        <f t="shared" si="1"/>
        <v>48</v>
      </c>
    </row>
    <row r="57" spans="1:7" ht="12.75" customHeight="1">
      <c r="A57" s="404">
        <v>26</v>
      </c>
      <c r="B57" s="406"/>
      <c r="C57" s="408"/>
      <c r="D57" s="412" t="s">
        <v>55</v>
      </c>
      <c r="E57" s="135">
        <v>2</v>
      </c>
      <c r="F57" s="134">
        <v>8</v>
      </c>
      <c r="G57" s="134">
        <f t="shared" si="1"/>
        <v>16</v>
      </c>
    </row>
    <row r="58" spans="1:7">
      <c r="A58" s="405"/>
      <c r="B58" s="407"/>
      <c r="C58" s="409"/>
      <c r="D58" s="413"/>
      <c r="E58" s="135">
        <v>20</v>
      </c>
      <c r="F58" s="134">
        <v>2.4</v>
      </c>
      <c r="G58" s="134">
        <f t="shared" si="1"/>
        <v>48</v>
      </c>
    </row>
    <row r="59" spans="1:7" ht="12.75" customHeight="1">
      <c r="A59" s="404">
        <v>27</v>
      </c>
      <c r="B59" s="406"/>
      <c r="C59" s="408"/>
      <c r="D59" s="412" t="s">
        <v>55</v>
      </c>
      <c r="E59" s="135">
        <v>2</v>
      </c>
      <c r="F59" s="134">
        <v>8</v>
      </c>
      <c r="G59" s="134">
        <f t="shared" si="1"/>
        <v>16</v>
      </c>
    </row>
    <row r="60" spans="1:7">
      <c r="A60" s="405"/>
      <c r="B60" s="407"/>
      <c r="C60" s="409"/>
      <c r="D60" s="413"/>
      <c r="E60" s="135">
        <v>20</v>
      </c>
      <c r="F60" s="134">
        <v>2.4</v>
      </c>
      <c r="G60" s="134">
        <f t="shared" si="1"/>
        <v>48</v>
      </c>
    </row>
    <row r="61" spans="1:7" ht="12.75" customHeight="1">
      <c r="A61" s="404">
        <v>28</v>
      </c>
      <c r="B61" s="406"/>
      <c r="C61" s="408"/>
      <c r="D61" s="412" t="s">
        <v>55</v>
      </c>
      <c r="E61" s="135">
        <v>2</v>
      </c>
      <c r="F61" s="134">
        <v>8</v>
      </c>
      <c r="G61" s="134">
        <f t="shared" si="1"/>
        <v>16</v>
      </c>
    </row>
    <row r="62" spans="1:7">
      <c r="A62" s="405"/>
      <c r="B62" s="407"/>
      <c r="C62" s="409"/>
      <c r="D62" s="413"/>
      <c r="E62" s="135">
        <v>20</v>
      </c>
      <c r="F62" s="134">
        <v>2.4</v>
      </c>
      <c r="G62" s="134">
        <f t="shared" si="1"/>
        <v>48</v>
      </c>
    </row>
    <row r="63" spans="1:7" ht="12.75" customHeight="1">
      <c r="A63" s="404">
        <v>29</v>
      </c>
      <c r="B63" s="406"/>
      <c r="C63" s="408"/>
      <c r="D63" s="412" t="s">
        <v>55</v>
      </c>
      <c r="E63" s="135">
        <v>2</v>
      </c>
      <c r="F63" s="134">
        <v>8</v>
      </c>
      <c r="G63" s="134">
        <f t="shared" si="1"/>
        <v>16</v>
      </c>
    </row>
    <row r="64" spans="1:7">
      <c r="A64" s="405"/>
      <c r="B64" s="407"/>
      <c r="C64" s="409"/>
      <c r="D64" s="413"/>
      <c r="E64" s="135">
        <v>20</v>
      </c>
      <c r="F64" s="134">
        <v>2.4</v>
      </c>
      <c r="G64" s="134">
        <f t="shared" si="1"/>
        <v>48</v>
      </c>
    </row>
    <row r="65" spans="1:7" ht="12.75" customHeight="1">
      <c r="A65" s="404">
        <v>30</v>
      </c>
      <c r="B65" s="406"/>
      <c r="C65" s="408"/>
      <c r="D65" s="412" t="s">
        <v>55</v>
      </c>
      <c r="E65" s="135">
        <v>2</v>
      </c>
      <c r="F65" s="134">
        <v>8</v>
      </c>
      <c r="G65" s="134">
        <f t="shared" si="1"/>
        <v>16</v>
      </c>
    </row>
    <row r="66" spans="1:7">
      <c r="A66" s="405"/>
      <c r="B66" s="407"/>
      <c r="C66" s="409"/>
      <c r="D66" s="413"/>
      <c r="E66" s="135">
        <v>20</v>
      </c>
      <c r="F66" s="134">
        <v>2.4</v>
      </c>
      <c r="G66" s="134">
        <f t="shared" si="1"/>
        <v>48</v>
      </c>
    </row>
    <row r="67" spans="1:7" ht="12.75" customHeight="1">
      <c r="A67" s="404">
        <v>31</v>
      </c>
      <c r="B67" s="406"/>
      <c r="C67" s="408"/>
      <c r="D67" s="412" t="s">
        <v>55</v>
      </c>
      <c r="E67" s="135">
        <v>2</v>
      </c>
      <c r="F67" s="134">
        <v>8</v>
      </c>
      <c r="G67" s="134">
        <f t="shared" si="1"/>
        <v>16</v>
      </c>
    </row>
    <row r="68" spans="1:7">
      <c r="A68" s="405"/>
      <c r="B68" s="407"/>
      <c r="C68" s="409"/>
      <c r="D68" s="413"/>
      <c r="E68" s="135">
        <v>20</v>
      </c>
      <c r="F68" s="134">
        <v>2.4</v>
      </c>
      <c r="G68" s="134">
        <f t="shared" si="1"/>
        <v>48</v>
      </c>
    </row>
    <row r="69" spans="1:7" ht="12.75" customHeight="1">
      <c r="A69" s="404">
        <v>32</v>
      </c>
      <c r="B69" s="406"/>
      <c r="C69" s="408"/>
      <c r="D69" s="412" t="s">
        <v>55</v>
      </c>
      <c r="E69" s="135">
        <v>2</v>
      </c>
      <c r="F69" s="134">
        <v>8</v>
      </c>
      <c r="G69" s="134">
        <f t="shared" si="1"/>
        <v>16</v>
      </c>
    </row>
    <row r="70" spans="1:7">
      <c r="A70" s="405"/>
      <c r="B70" s="407"/>
      <c r="C70" s="409"/>
      <c r="D70" s="413"/>
      <c r="E70" s="135">
        <v>20</v>
      </c>
      <c r="F70" s="134">
        <v>2.4</v>
      </c>
      <c r="G70" s="134">
        <f t="shared" si="1"/>
        <v>48</v>
      </c>
    </row>
    <row r="71" spans="1:7" ht="12.75" customHeight="1">
      <c r="A71" s="404">
        <v>33</v>
      </c>
      <c r="B71" s="406"/>
      <c r="C71" s="408"/>
      <c r="D71" s="412" t="s">
        <v>55</v>
      </c>
      <c r="E71" s="135">
        <v>2</v>
      </c>
      <c r="F71" s="134">
        <v>8</v>
      </c>
      <c r="G71" s="134">
        <f t="shared" ref="G71:G84" si="2">ROUND(E71*F71,2)</f>
        <v>16</v>
      </c>
    </row>
    <row r="72" spans="1:7">
      <c r="A72" s="405"/>
      <c r="B72" s="407"/>
      <c r="C72" s="409"/>
      <c r="D72" s="413"/>
      <c r="E72" s="135">
        <v>20</v>
      </c>
      <c r="F72" s="134">
        <v>2.4</v>
      </c>
      <c r="G72" s="134">
        <f t="shared" si="2"/>
        <v>48</v>
      </c>
    </row>
    <row r="73" spans="1:7" ht="12.75" customHeight="1">
      <c r="A73" s="404">
        <v>34</v>
      </c>
      <c r="B73" s="406"/>
      <c r="C73" s="408"/>
      <c r="D73" s="412" t="s">
        <v>55</v>
      </c>
      <c r="E73" s="135">
        <v>2</v>
      </c>
      <c r="F73" s="134">
        <v>8</v>
      </c>
      <c r="G73" s="134">
        <f t="shared" si="2"/>
        <v>16</v>
      </c>
    </row>
    <row r="74" spans="1:7">
      <c r="A74" s="405"/>
      <c r="B74" s="407"/>
      <c r="C74" s="409"/>
      <c r="D74" s="413"/>
      <c r="E74" s="135">
        <v>20</v>
      </c>
      <c r="F74" s="134">
        <v>2.4</v>
      </c>
      <c r="G74" s="134">
        <f t="shared" si="2"/>
        <v>48</v>
      </c>
    </row>
    <row r="75" spans="1:7" ht="12.75" customHeight="1">
      <c r="A75" s="404">
        <v>35</v>
      </c>
      <c r="B75" s="406"/>
      <c r="C75" s="408"/>
      <c r="D75" s="412" t="s">
        <v>55</v>
      </c>
      <c r="E75" s="135">
        <v>2</v>
      </c>
      <c r="F75" s="134">
        <v>8</v>
      </c>
      <c r="G75" s="134">
        <f t="shared" si="2"/>
        <v>16</v>
      </c>
    </row>
    <row r="76" spans="1:7">
      <c r="A76" s="405"/>
      <c r="B76" s="407"/>
      <c r="C76" s="409"/>
      <c r="D76" s="413"/>
      <c r="E76" s="135">
        <v>20</v>
      </c>
      <c r="F76" s="134">
        <v>2.4</v>
      </c>
      <c r="G76" s="134">
        <f t="shared" si="2"/>
        <v>48</v>
      </c>
    </row>
    <row r="77" spans="1:7" ht="12.75" customHeight="1">
      <c r="A77" s="404">
        <v>36</v>
      </c>
      <c r="B77" s="406"/>
      <c r="C77" s="408"/>
      <c r="D77" s="412" t="s">
        <v>55</v>
      </c>
      <c r="E77" s="135">
        <v>2</v>
      </c>
      <c r="F77" s="134">
        <v>8</v>
      </c>
      <c r="G77" s="134">
        <f t="shared" si="2"/>
        <v>16</v>
      </c>
    </row>
    <row r="78" spans="1:7">
      <c r="A78" s="405"/>
      <c r="B78" s="407"/>
      <c r="C78" s="409"/>
      <c r="D78" s="413"/>
      <c r="E78" s="135">
        <v>20</v>
      </c>
      <c r="F78" s="134">
        <v>2.4</v>
      </c>
      <c r="G78" s="134">
        <f t="shared" si="2"/>
        <v>48</v>
      </c>
    </row>
    <row r="79" spans="1:7" ht="12.75" customHeight="1">
      <c r="A79" s="404">
        <v>37</v>
      </c>
      <c r="B79" s="406"/>
      <c r="C79" s="408"/>
      <c r="D79" s="412" t="s">
        <v>55</v>
      </c>
      <c r="E79" s="135">
        <v>2</v>
      </c>
      <c r="F79" s="134">
        <v>8</v>
      </c>
      <c r="G79" s="134">
        <f t="shared" si="2"/>
        <v>16</v>
      </c>
    </row>
    <row r="80" spans="1:7">
      <c r="A80" s="405"/>
      <c r="B80" s="407"/>
      <c r="C80" s="409"/>
      <c r="D80" s="413"/>
      <c r="E80" s="135">
        <v>20</v>
      </c>
      <c r="F80" s="134">
        <v>2.4</v>
      </c>
      <c r="G80" s="134">
        <f t="shared" si="2"/>
        <v>48</v>
      </c>
    </row>
    <row r="81" spans="1:7">
      <c r="A81" s="404">
        <v>38</v>
      </c>
      <c r="B81" s="406"/>
      <c r="C81" s="408"/>
      <c r="D81" s="412" t="s">
        <v>54</v>
      </c>
      <c r="E81" s="135">
        <v>2</v>
      </c>
      <c r="F81" s="134">
        <v>8</v>
      </c>
      <c r="G81" s="134">
        <f t="shared" si="2"/>
        <v>16</v>
      </c>
    </row>
    <row r="82" spans="1:7">
      <c r="A82" s="405"/>
      <c r="B82" s="407"/>
      <c r="C82" s="409"/>
      <c r="D82" s="413"/>
      <c r="E82" s="135">
        <v>16</v>
      </c>
      <c r="F82" s="134">
        <v>2.4</v>
      </c>
      <c r="G82" s="134">
        <f t="shared" si="2"/>
        <v>38.4</v>
      </c>
    </row>
    <row r="83" spans="1:7">
      <c r="A83" s="404">
        <v>39</v>
      </c>
      <c r="B83" s="406"/>
      <c r="C83" s="408"/>
      <c r="D83" s="410" t="s">
        <v>53</v>
      </c>
      <c r="E83" s="135">
        <v>2</v>
      </c>
      <c r="F83" s="134">
        <v>8</v>
      </c>
      <c r="G83" s="134">
        <f t="shared" si="2"/>
        <v>16</v>
      </c>
    </row>
    <row r="84" spans="1:7">
      <c r="A84" s="405"/>
      <c r="B84" s="407"/>
      <c r="C84" s="409"/>
      <c r="D84" s="411"/>
      <c r="E84" s="135">
        <v>11</v>
      </c>
      <c r="F84" s="134">
        <v>2.4</v>
      </c>
      <c r="G84" s="134">
        <f t="shared" si="2"/>
        <v>26.4</v>
      </c>
    </row>
  </sheetData>
  <mergeCells count="158">
    <mergeCell ref="B49:B50"/>
    <mergeCell ref="C49:C50"/>
    <mergeCell ref="D49:D50"/>
    <mergeCell ref="B45:B46"/>
    <mergeCell ref="C45:C46"/>
    <mergeCell ref="D57:D58"/>
    <mergeCell ref="D51:D52"/>
    <mergeCell ref="B53:B54"/>
    <mergeCell ref="C53:C54"/>
    <mergeCell ref="D53:D54"/>
    <mergeCell ref="B55:B56"/>
    <mergeCell ref="C55:C56"/>
    <mergeCell ref="D55:D56"/>
    <mergeCell ref="C57:C58"/>
    <mergeCell ref="B51:B52"/>
    <mergeCell ref="C51:C52"/>
    <mergeCell ref="B57:B58"/>
    <mergeCell ref="A49:A50"/>
    <mergeCell ref="A51:A52"/>
    <mergeCell ref="A33:A34"/>
    <mergeCell ref="A35:A36"/>
    <mergeCell ref="A37:A38"/>
    <mergeCell ref="A39:A40"/>
    <mergeCell ref="A41:A42"/>
    <mergeCell ref="D33:D34"/>
    <mergeCell ref="B35:B36"/>
    <mergeCell ref="C35:C36"/>
    <mergeCell ref="D35:D36"/>
    <mergeCell ref="B37:B38"/>
    <mergeCell ref="C37:C38"/>
    <mergeCell ref="D37:D38"/>
    <mergeCell ref="B33:B34"/>
    <mergeCell ref="C33:C34"/>
    <mergeCell ref="D39:D40"/>
    <mergeCell ref="B41:B42"/>
    <mergeCell ref="C41:C42"/>
    <mergeCell ref="D41:D42"/>
    <mergeCell ref="B43:B44"/>
    <mergeCell ref="C43:C44"/>
    <mergeCell ref="D43:D44"/>
    <mergeCell ref="B39:B40"/>
    <mergeCell ref="A3:G3"/>
    <mergeCell ref="A6:F6"/>
    <mergeCell ref="A7:A8"/>
    <mergeCell ref="B7:B8"/>
    <mergeCell ref="C7:C8"/>
    <mergeCell ref="D7:D8"/>
    <mergeCell ref="A43:A44"/>
    <mergeCell ref="A45:A46"/>
    <mergeCell ref="A47:A48"/>
    <mergeCell ref="C39:C40"/>
    <mergeCell ref="D45:D46"/>
    <mergeCell ref="B47:B48"/>
    <mergeCell ref="C47:C48"/>
    <mergeCell ref="D47:D48"/>
    <mergeCell ref="A13:A14"/>
    <mergeCell ref="B13:B14"/>
    <mergeCell ref="C13:C14"/>
    <mergeCell ref="D13:D14"/>
    <mergeCell ref="A15:A16"/>
    <mergeCell ref="B15:B16"/>
    <mergeCell ref="C15:C16"/>
    <mergeCell ref="D15:D16"/>
    <mergeCell ref="A9:A10"/>
    <mergeCell ref="B9:B10"/>
    <mergeCell ref="C9:C10"/>
    <mergeCell ref="D9:D10"/>
    <mergeCell ref="A11:A12"/>
    <mergeCell ref="B11:B12"/>
    <mergeCell ref="C11:C12"/>
    <mergeCell ref="D11:D12"/>
    <mergeCell ref="A21:A22"/>
    <mergeCell ref="B21:B22"/>
    <mergeCell ref="C21:C22"/>
    <mergeCell ref="D21:D22"/>
    <mergeCell ref="A23:A24"/>
    <mergeCell ref="B23:B24"/>
    <mergeCell ref="C23:C24"/>
    <mergeCell ref="D23:D24"/>
    <mergeCell ref="A17:A18"/>
    <mergeCell ref="B17:B18"/>
    <mergeCell ref="C17:C18"/>
    <mergeCell ref="D17:D18"/>
    <mergeCell ref="A19:A20"/>
    <mergeCell ref="B19:B20"/>
    <mergeCell ref="C19:C20"/>
    <mergeCell ref="D19:D20"/>
    <mergeCell ref="A29:A30"/>
    <mergeCell ref="B29:B30"/>
    <mergeCell ref="C29:C30"/>
    <mergeCell ref="D29:D30"/>
    <mergeCell ref="A31:A32"/>
    <mergeCell ref="B31:B32"/>
    <mergeCell ref="C31:C32"/>
    <mergeCell ref="D31:D32"/>
    <mergeCell ref="A25:A26"/>
    <mergeCell ref="B25:B26"/>
    <mergeCell ref="C25:C26"/>
    <mergeCell ref="D25:D26"/>
    <mergeCell ref="A27:A28"/>
    <mergeCell ref="B27:B28"/>
    <mergeCell ref="C27:C28"/>
    <mergeCell ref="D27:D28"/>
    <mergeCell ref="A61:A62"/>
    <mergeCell ref="B61:B62"/>
    <mergeCell ref="C61:C62"/>
    <mergeCell ref="D61:D62"/>
    <mergeCell ref="A59:A60"/>
    <mergeCell ref="B59:B60"/>
    <mergeCell ref="C59:C60"/>
    <mergeCell ref="D59:D60"/>
    <mergeCell ref="A53:A54"/>
    <mergeCell ref="A55:A56"/>
    <mergeCell ref="A57:A58"/>
    <mergeCell ref="A67:A68"/>
    <mergeCell ref="B67:B68"/>
    <mergeCell ref="C67:C68"/>
    <mergeCell ref="D67:D68"/>
    <mergeCell ref="A69:A70"/>
    <mergeCell ref="B69:B70"/>
    <mergeCell ref="C69:C70"/>
    <mergeCell ref="D69:D70"/>
    <mergeCell ref="A63:A64"/>
    <mergeCell ref="B63:B64"/>
    <mergeCell ref="C63:C64"/>
    <mergeCell ref="D63:D64"/>
    <mergeCell ref="A65:A66"/>
    <mergeCell ref="B65:B66"/>
    <mergeCell ref="C65:C66"/>
    <mergeCell ref="D65:D66"/>
    <mergeCell ref="A75:A76"/>
    <mergeCell ref="B75:B76"/>
    <mergeCell ref="C75:C76"/>
    <mergeCell ref="D75:D76"/>
    <mergeCell ref="A77:A78"/>
    <mergeCell ref="B77:B78"/>
    <mergeCell ref="C77:C78"/>
    <mergeCell ref="D77:D78"/>
    <mergeCell ref="A71:A72"/>
    <mergeCell ref="B71:B72"/>
    <mergeCell ref="C71:C72"/>
    <mergeCell ref="D71:D72"/>
    <mergeCell ref="A73:A74"/>
    <mergeCell ref="B73:B74"/>
    <mergeCell ref="C73:C74"/>
    <mergeCell ref="D73:D74"/>
    <mergeCell ref="A83:A84"/>
    <mergeCell ref="B83:B84"/>
    <mergeCell ref="C83:C84"/>
    <mergeCell ref="D83:D84"/>
    <mergeCell ref="A79:A80"/>
    <mergeCell ref="B79:B80"/>
    <mergeCell ref="C79:C80"/>
    <mergeCell ref="D79:D80"/>
    <mergeCell ref="A81:A82"/>
    <mergeCell ref="B81:B82"/>
    <mergeCell ref="C81:C82"/>
    <mergeCell ref="D81:D82"/>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9</vt:i4>
      </vt:variant>
      <vt:variant>
        <vt:lpstr>Diapazoni ar nosaukumiem</vt:lpstr>
      </vt:variant>
      <vt:variant>
        <vt:i4>16</vt:i4>
      </vt:variant>
    </vt:vector>
  </HeadingPairs>
  <TitlesOfParts>
    <vt:vector size="25" baseType="lpstr">
      <vt:lpstr>VP jūnijs</vt:lpstr>
      <vt:lpstr>1.tabula</vt:lpstr>
      <vt:lpstr>2. tabula</vt:lpstr>
      <vt:lpstr>3.tabula</vt:lpstr>
      <vt:lpstr>4.tabula</vt:lpstr>
      <vt:lpstr>5.tabula</vt:lpstr>
      <vt:lpstr>6. tabula</vt:lpstr>
      <vt:lpstr> 2.tabula</vt:lpstr>
      <vt:lpstr>6.tabula</vt:lpstr>
      <vt:lpstr>' 2.tabula'!Drukas_apgabals</vt:lpstr>
      <vt:lpstr>'1.tabula'!Drukas_apgabals</vt:lpstr>
      <vt:lpstr>'2. tabula'!Drukas_apgabals</vt:lpstr>
      <vt:lpstr>'3.tabula'!Drukas_apgabals</vt:lpstr>
      <vt:lpstr>'4.tabula'!Drukas_apgabals</vt:lpstr>
      <vt:lpstr>'5.tabula'!Drukas_apgabals</vt:lpstr>
      <vt:lpstr>'6.tabula'!Drukas_apgabals</vt:lpstr>
      <vt:lpstr>' 2.tabula'!Drukāt_virsrakstus</vt:lpstr>
      <vt:lpstr>'1.tabula'!Drukāt_virsrakstus</vt:lpstr>
      <vt:lpstr>'2. tabula'!Drukāt_virsrakstus</vt:lpstr>
      <vt:lpstr>'3.tabula'!Drukāt_virsrakstus</vt:lpstr>
      <vt:lpstr>'4.tabula'!Drukāt_virsrakstus</vt:lpstr>
      <vt:lpstr>'5.tabula'!Drukāt_virsrakstus</vt:lpstr>
      <vt:lpstr>'6. tabula'!Drukāt_virsrakstus</vt:lpstr>
      <vt:lpstr>'6.tabula'!Drukāt_virsrakstus</vt:lpstr>
      <vt:lpstr>'VP jūnijs'!Drukāt_virsrakstus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Agnese Strautiņa</cp:lastModifiedBy>
  <cp:lastPrinted>2024-06-27T13:47:33Z</cp:lastPrinted>
  <dcterms:created xsi:type="dcterms:W3CDTF">2021-01-18T07:02:06Z</dcterms:created>
  <dcterms:modified xsi:type="dcterms:W3CDTF">2024-08-13T11:43:17Z</dcterms:modified>
</cp:coreProperties>
</file>