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527"/>
  <workbookPr defaultThemeVersion="166925"/>
  <mc:AlternateContent xmlns:mc="http://schemas.openxmlformats.org/markup-compatibility/2006">
    <mc:Choice Requires="x15">
      <x15ac:absPath xmlns:x15ac="http://schemas.microsoft.com/office/spreadsheetml/2010/11/ac" url="\\vnozare.pri\vm\Redirect_profiles\VM_Sandra_Kasparenko\My Documents\Lidzekli_neparedzetajiem_gadijumiem\2021\par_finansejumu_Covid-19_SPKC_kapacitates_stiprinasanai_TET_papild_resursi GROZIJUMI\uz_saskanosanu\"/>
    </mc:Choice>
  </mc:AlternateContent>
  <xr:revisionPtr revIDLastSave="0" documentId="13_ncr:1_{51D151D6-5230-40EC-AB99-E0F0B7253790}" xr6:coauthVersionLast="47" xr6:coauthVersionMax="47" xr10:uidLastSave="{00000000-0000-0000-0000-000000000000}"/>
  <bookViews>
    <workbookView xWindow="-120" yWindow="-120" windowWidth="29040" windowHeight="15840" xr2:uid="{F3E0FD23-1A3E-4E3F-BAFE-D4102668E1FD}"/>
  </bookViews>
  <sheets>
    <sheet name="aprēķins" sheetId="1" r:id="rId1"/>
  </sheets>
  <definedNames>
    <definedName name="_xlnm.Print_Area" localSheetId="0">aprēķins!$A:$E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25" i="1" l="1"/>
  <c r="D16" i="1"/>
  <c r="E16" i="1" s="1"/>
  <c r="D17" i="1"/>
  <c r="E17" i="1" s="1"/>
  <c r="D18" i="1"/>
  <c r="E18" i="1"/>
  <c r="E23" i="1"/>
  <c r="B15" i="1"/>
  <c r="D14" i="1"/>
  <c r="E14" i="1" s="1"/>
  <c r="D13" i="1"/>
  <c r="E13" i="1" s="1"/>
  <c r="D12" i="1"/>
  <c r="E12" i="1" s="1"/>
  <c r="B10" i="1"/>
  <c r="D19" i="1"/>
  <c r="E19" i="1" s="1"/>
  <c r="D6" i="1"/>
  <c r="E6" i="1" s="1"/>
  <c r="D7" i="1"/>
  <c r="E7" i="1" s="1"/>
  <c r="D8" i="1"/>
  <c r="E8" i="1" s="1"/>
  <c r="D9" i="1"/>
  <c r="E9" i="1" s="1"/>
  <c r="D5" i="1"/>
  <c r="E5" i="1" s="1"/>
  <c r="E20" i="1" l="1"/>
  <c r="E15" i="1"/>
  <c r="E24" i="1" s="1"/>
  <c r="E10" i="1"/>
  <c r="E11" i="1" s="1"/>
  <c r="D10" i="1"/>
  <c r="D15" i="1"/>
  <c r="E22" i="1" l="1"/>
</calcChain>
</file>

<file path=xl/sharedStrings.xml><?xml version="1.0" encoding="utf-8"?>
<sst xmlns="http://schemas.openxmlformats.org/spreadsheetml/2006/main" count="29" uniqueCount="26">
  <si>
    <t>februāris</t>
  </si>
  <si>
    <t>marts</t>
  </si>
  <si>
    <t>aprīlis</t>
  </si>
  <si>
    <t>maijs</t>
  </si>
  <si>
    <t>jūnijs</t>
  </si>
  <si>
    <t>KOPĀ izlietots</t>
  </si>
  <si>
    <t>jūlijs</t>
  </si>
  <si>
    <t>augusts</t>
  </si>
  <si>
    <t>septembris</t>
  </si>
  <si>
    <t>oktobris</t>
  </si>
  <si>
    <t>novembris</t>
  </si>
  <si>
    <t>decembris</t>
  </si>
  <si>
    <t>2021.gada mēnesis</t>
  </si>
  <si>
    <t>KOPĀ saņemti ar 18.10.2021 FM rīkojumu Nr.605</t>
  </si>
  <si>
    <r>
      <t xml:space="preserve">cilvēkstundas darba likme (bez PNV), </t>
    </r>
    <r>
      <rPr>
        <b/>
        <i/>
        <sz val="12"/>
        <color rgb="FF000000"/>
        <rFont val="Times New Roman"/>
        <family val="1"/>
      </rPr>
      <t>euro</t>
    </r>
  </si>
  <si>
    <r>
      <t xml:space="preserve">Kopsumma, </t>
    </r>
    <r>
      <rPr>
        <b/>
        <i/>
        <sz val="12"/>
        <color rgb="FF000000"/>
        <rFont val="Times New Roman"/>
        <family val="1"/>
      </rPr>
      <t>euro</t>
    </r>
  </si>
  <si>
    <r>
      <t xml:space="preserve">Kopsumma (ar PVN), </t>
    </r>
    <r>
      <rPr>
        <b/>
        <i/>
        <sz val="12"/>
        <color rgb="FF000000"/>
        <rFont val="Times New Roman"/>
        <family val="1"/>
      </rPr>
      <t>euro</t>
    </r>
  </si>
  <si>
    <t>cilvēkstundas, skaits mēnesī</t>
  </si>
  <si>
    <t>KOPĀ nepieciešams  oktobris - decembris</t>
  </si>
  <si>
    <t>Iezīmētais finansējums no LNG atbilstoši MK 28.01.2021 rīkojumam Nr.55</t>
  </si>
  <si>
    <t>Kopā gadā plānotais finansējums pēc vajadzības</t>
  </si>
  <si>
    <t>Finansējums SPKC esošo budžeta līdzekļu budžeta apakšprogrammas 46.03.00 “Slimību profilakses nodrošināšana” ietvaros</t>
  </si>
  <si>
    <t>Papildus nepieciešamais finansējums</t>
  </si>
  <si>
    <t>x</t>
  </si>
  <si>
    <t>Finansējuma aprēķins 2021.gadam, lai nodrošinātu Slimību profilakses un kontroles centra kapacitātes stiprināšanu Covid-19 saslimšanas gadījumu efektīvai epidemioloģiskajai pārvaldīšanai</t>
  </si>
  <si>
    <t>Pielikums MK rīkojuma projekta "Grozījumi Ministru kabineta 2021. gada 28. janvāra rīkojumā Nr. 55 "Par finanšu līdzekļu piešķiršanu no valsts budžeta programmas 
"Līdzekļi neparedzētiem gadījumiem""" anotācijai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</si>
</sst>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"/>
  </numFmts>
  <fonts count="13" x14ac:knownFonts="1">
    <font>
      <sz val="11"/>
      <color theme="1"/>
      <name val="Calibri"/>
      <family val="2"/>
      <charset val="186"/>
      <scheme val="minor"/>
    </font>
    <font>
      <b/>
      <sz val="12"/>
      <color rgb="FF000000"/>
      <name val="Times New Roman"/>
      <family val="1"/>
    </font>
    <font>
      <sz val="12"/>
      <color rgb="FF000000"/>
      <name val="Times New Roman"/>
      <family val="1"/>
    </font>
    <font>
      <b/>
      <sz val="11"/>
      <color theme="1"/>
      <name val="Calibri"/>
      <family val="2"/>
      <charset val="186"/>
      <scheme val="minor"/>
    </font>
    <font>
      <b/>
      <i/>
      <sz val="12"/>
      <color rgb="FF000000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2"/>
      <color rgb="FF000000"/>
      <name val="Times New Roman"/>
      <family val="1"/>
      <charset val="186"/>
    </font>
    <font>
      <b/>
      <sz val="12"/>
      <color theme="1"/>
      <name val="Times New Roman"/>
      <family val="1"/>
      <charset val="186"/>
    </font>
    <font>
      <i/>
      <sz val="12"/>
      <color rgb="FF000000"/>
      <name val="Times New Roman"/>
      <family val="1"/>
      <charset val="186"/>
    </font>
    <font>
      <i/>
      <sz val="11"/>
      <color theme="1"/>
      <name val="Calibri"/>
      <family val="2"/>
      <charset val="186"/>
      <scheme val="minor"/>
    </font>
    <font>
      <b/>
      <i/>
      <sz val="12"/>
      <color rgb="FF000000"/>
      <name val="Times New Roman"/>
      <family val="1"/>
      <charset val="186"/>
    </font>
    <font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47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justify" vertical="center"/>
    </xf>
    <xf numFmtId="0" fontId="1" fillId="0" borderId="1" xfId="0" applyFont="1" applyBorder="1" applyAlignment="1">
      <alignment horizontal="right" vertical="center"/>
    </xf>
    <xf numFmtId="4" fontId="1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 wrapText="1"/>
    </xf>
    <xf numFmtId="4" fontId="0" fillId="0" borderId="0" xfId="0" applyNumberFormat="1"/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right" vertical="center" wrapText="1"/>
    </xf>
    <xf numFmtId="4" fontId="1" fillId="0" borderId="2" xfId="0" applyNumberFormat="1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4" fontId="5" fillId="0" borderId="0" xfId="0" applyNumberFormat="1" applyFont="1" applyAlignment="1">
      <alignment horizontal="center"/>
    </xf>
    <xf numFmtId="0" fontId="7" fillId="0" borderId="1" xfId="0" applyFont="1" applyBorder="1" applyAlignment="1">
      <alignment horizontal="right" vertical="center"/>
    </xf>
    <xf numFmtId="0" fontId="8" fillId="0" borderId="0" xfId="0" applyFont="1" applyAlignment="1">
      <alignment horizontal="center"/>
    </xf>
    <xf numFmtId="0" fontId="3" fillId="0" borderId="0" xfId="0" applyFont="1"/>
    <xf numFmtId="4" fontId="9" fillId="0" borderId="1" xfId="0" applyNumberFormat="1" applyFont="1" applyBorder="1" applyAlignment="1">
      <alignment horizontal="center" vertical="center"/>
    </xf>
    <xf numFmtId="0" fontId="10" fillId="0" borderId="0" xfId="0" applyFont="1"/>
    <xf numFmtId="3" fontId="9" fillId="0" borderId="1" xfId="0" applyNumberFormat="1" applyFont="1" applyBorder="1" applyAlignment="1">
      <alignment horizontal="center" vertical="center" wrapText="1"/>
    </xf>
    <xf numFmtId="4" fontId="9" fillId="0" borderId="1" xfId="0" applyNumberFormat="1" applyFont="1" applyBorder="1" applyAlignment="1">
      <alignment horizontal="center" vertical="center" wrapText="1"/>
    </xf>
    <xf numFmtId="4" fontId="11" fillId="0" borderId="1" xfId="0" applyNumberFormat="1" applyFont="1" applyBorder="1" applyAlignment="1">
      <alignment horizontal="center" vertical="center"/>
    </xf>
    <xf numFmtId="4" fontId="10" fillId="0" borderId="0" xfId="0" applyNumberFormat="1" applyFont="1"/>
    <xf numFmtId="3" fontId="0" fillId="0" borderId="0" xfId="0" applyNumberFormat="1"/>
    <xf numFmtId="3" fontId="10" fillId="0" borderId="0" xfId="0" applyNumberFormat="1" applyFont="1"/>
    <xf numFmtId="164" fontId="5" fillId="0" borderId="1" xfId="0" applyNumberFormat="1" applyFont="1" applyBorder="1" applyAlignment="1">
      <alignment horizontal="center"/>
    </xf>
    <xf numFmtId="4" fontId="5" fillId="0" borderId="1" xfId="0" applyNumberFormat="1" applyFont="1" applyBorder="1" applyAlignment="1">
      <alignment horizontal="center"/>
    </xf>
    <xf numFmtId="164" fontId="6" fillId="0" borderId="1" xfId="0" applyNumberFormat="1" applyFont="1" applyBorder="1" applyAlignment="1">
      <alignment horizontal="center"/>
    </xf>
    <xf numFmtId="4" fontId="6" fillId="0" borderId="1" xfId="0" applyNumberFormat="1" applyFont="1" applyBorder="1" applyAlignment="1">
      <alignment horizontal="center"/>
    </xf>
    <xf numFmtId="164" fontId="5" fillId="0" borderId="1" xfId="0" applyNumberFormat="1" applyFont="1" applyFill="1" applyBorder="1" applyAlignment="1">
      <alignment horizontal="center"/>
    </xf>
    <xf numFmtId="4" fontId="5" fillId="0" borderId="1" xfId="0" applyNumberFormat="1" applyFont="1" applyFill="1" applyBorder="1" applyAlignment="1">
      <alignment horizontal="center"/>
    </xf>
    <xf numFmtId="164" fontId="8" fillId="0" borderId="1" xfId="0" applyNumberFormat="1" applyFont="1" applyBorder="1" applyAlignment="1">
      <alignment horizontal="center"/>
    </xf>
    <xf numFmtId="4" fontId="8" fillId="0" borderId="1" xfId="0" applyNumberFormat="1" applyFont="1" applyBorder="1" applyAlignment="1">
      <alignment horizontal="center"/>
    </xf>
    <xf numFmtId="0" fontId="12" fillId="0" borderId="0" xfId="0" applyFont="1" applyAlignment="1">
      <alignment horizontal="right" vertical="top" wrapText="1"/>
    </xf>
    <xf numFmtId="0" fontId="5" fillId="0" borderId="5" xfId="0" applyFont="1" applyBorder="1" applyAlignment="1">
      <alignment horizontal="center" vertical="center" wrapText="1"/>
    </xf>
    <xf numFmtId="0" fontId="12" fillId="0" borderId="0" xfId="0" applyFont="1" applyAlignment="1">
      <alignment horizontal="right" vertical="top" wrapText="1"/>
    </xf>
    <xf numFmtId="0" fontId="11" fillId="0" borderId="3" xfId="0" applyFont="1" applyBorder="1" applyAlignment="1">
      <alignment horizontal="right" vertical="center" wrapText="1"/>
    </xf>
    <xf numFmtId="0" fontId="11" fillId="0" borderId="2" xfId="0" applyFont="1" applyBorder="1" applyAlignment="1">
      <alignment horizontal="right" vertical="center" wrapText="1"/>
    </xf>
    <xf numFmtId="0" fontId="11" fillId="0" borderId="4" xfId="0" applyFont="1" applyBorder="1" applyAlignment="1">
      <alignment horizontal="right" vertical="center" wrapText="1"/>
    </xf>
    <xf numFmtId="0" fontId="1" fillId="0" borderId="1" xfId="0" applyFont="1" applyBorder="1" applyAlignment="1">
      <alignment horizontal="right" vertical="center" wrapText="1"/>
    </xf>
    <xf numFmtId="0" fontId="1" fillId="0" borderId="3" xfId="0" applyFont="1" applyBorder="1" applyAlignment="1">
      <alignment horizontal="right" vertical="center" wrapText="1"/>
    </xf>
    <xf numFmtId="0" fontId="1" fillId="0" borderId="2" xfId="0" applyFont="1" applyBorder="1" applyAlignment="1">
      <alignment horizontal="right" vertical="center" wrapText="1"/>
    </xf>
    <xf numFmtId="0" fontId="1" fillId="0" borderId="4" xfId="0" applyFont="1" applyBorder="1" applyAlignment="1">
      <alignment horizontal="right" vertical="center" wrapText="1"/>
    </xf>
    <xf numFmtId="0" fontId="9" fillId="0" borderId="3" xfId="0" applyFont="1" applyBorder="1" applyAlignment="1">
      <alignment horizontal="right" vertical="center"/>
    </xf>
    <xf numFmtId="0" fontId="9" fillId="0" borderId="2" xfId="0" applyFont="1" applyBorder="1" applyAlignment="1">
      <alignment horizontal="right" vertical="center"/>
    </xf>
    <xf numFmtId="0" fontId="9" fillId="0" borderId="4" xfId="0" applyFont="1" applyBorder="1" applyAlignment="1">
      <alignment horizontal="right" vertical="center"/>
    </xf>
    <xf numFmtId="0" fontId="9" fillId="0" borderId="3" xfId="0" applyFont="1" applyBorder="1" applyAlignment="1">
      <alignment horizontal="right" vertical="center" wrapText="1"/>
    </xf>
    <xf numFmtId="0" fontId="9" fillId="0" borderId="2" xfId="0" applyFont="1" applyBorder="1" applyAlignment="1">
      <alignment horizontal="right" vertical="center" wrapText="1"/>
    </xf>
    <xf numFmtId="0" fontId="9" fillId="0" borderId="4" xfId="0" applyFont="1" applyBorder="1" applyAlignment="1">
      <alignment horizontal="righ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B99211-3D7B-43DD-B51B-3EC42043AC33}">
  <dimension ref="A1:L35"/>
  <sheetViews>
    <sheetView tabSelected="1" workbookViewId="0">
      <selection activeCell="A3" sqref="A3:E3"/>
    </sheetView>
  </sheetViews>
  <sheetFormatPr defaultRowHeight="15" x14ac:dyDescent="0.25"/>
  <cols>
    <col min="1" max="1" width="29" customWidth="1"/>
    <col min="2" max="2" width="15" customWidth="1"/>
    <col min="3" max="3" width="17.42578125" customWidth="1"/>
    <col min="4" max="4" width="14.5703125" customWidth="1"/>
    <col min="5" max="5" width="13.7109375" customWidth="1"/>
    <col min="6" max="6" width="12.42578125" customWidth="1"/>
    <col min="9" max="9" width="10.5703125" bestFit="1" customWidth="1"/>
    <col min="12" max="12" width="10" bestFit="1" customWidth="1"/>
  </cols>
  <sheetData>
    <row r="1" spans="1:7" ht="76.5" customHeight="1" x14ac:dyDescent="0.25">
      <c r="C1" s="33" t="s">
        <v>25</v>
      </c>
      <c r="D1" s="33"/>
      <c r="E1" s="33"/>
    </row>
    <row r="2" spans="1:7" x14ac:dyDescent="0.25">
      <c r="C2" s="31"/>
      <c r="D2" s="31"/>
      <c r="E2" s="31"/>
    </row>
    <row r="3" spans="1:7" ht="37.5" customHeight="1" x14ac:dyDescent="0.25">
      <c r="A3" s="32" t="s">
        <v>24</v>
      </c>
      <c r="B3" s="32"/>
      <c r="C3" s="32"/>
      <c r="D3" s="32"/>
      <c r="E3" s="32"/>
    </row>
    <row r="4" spans="1:7" ht="51.75" customHeight="1" x14ac:dyDescent="0.25">
      <c r="A4" s="1" t="s">
        <v>12</v>
      </c>
      <c r="B4" s="7" t="s">
        <v>17</v>
      </c>
      <c r="C4" s="7" t="s">
        <v>14</v>
      </c>
      <c r="D4" s="7" t="s">
        <v>15</v>
      </c>
      <c r="E4" s="7" t="s">
        <v>16</v>
      </c>
    </row>
    <row r="5" spans="1:7" ht="15.75" x14ac:dyDescent="0.25">
      <c r="A5" s="2" t="s">
        <v>0</v>
      </c>
      <c r="B5" s="23">
        <v>1250.8</v>
      </c>
      <c r="C5" s="24">
        <v>8.14</v>
      </c>
      <c r="D5" s="24">
        <f>ROUND(B5*C5,2)</f>
        <v>10181.51</v>
      </c>
      <c r="E5" s="24">
        <f>ROUND(D5*1.21,2)</f>
        <v>12319.63</v>
      </c>
      <c r="F5" s="10"/>
    </row>
    <row r="6" spans="1:7" ht="15.75" x14ac:dyDescent="0.25">
      <c r="A6" s="2" t="s">
        <v>1</v>
      </c>
      <c r="B6" s="23">
        <v>5082.2</v>
      </c>
      <c r="C6" s="24">
        <v>8.14</v>
      </c>
      <c r="D6" s="24">
        <f t="shared" ref="D6:D9" si="0">ROUND(B6*C6,2)</f>
        <v>41369.11</v>
      </c>
      <c r="E6" s="24">
        <f t="shared" ref="E6:E9" si="1">ROUND(D6*1.21,2)</f>
        <v>50056.62</v>
      </c>
      <c r="F6" s="10"/>
    </row>
    <row r="7" spans="1:7" ht="15.75" x14ac:dyDescent="0.25">
      <c r="A7" s="2" t="s">
        <v>2</v>
      </c>
      <c r="B7" s="23">
        <v>4589.1000000000004</v>
      </c>
      <c r="C7" s="24">
        <v>8.14</v>
      </c>
      <c r="D7" s="24">
        <f t="shared" si="0"/>
        <v>37355.269999999997</v>
      </c>
      <c r="E7" s="24">
        <f t="shared" si="1"/>
        <v>45199.88</v>
      </c>
      <c r="F7" s="10"/>
    </row>
    <row r="8" spans="1:7" ht="15.75" x14ac:dyDescent="0.25">
      <c r="A8" s="2" t="s">
        <v>3</v>
      </c>
      <c r="B8" s="23">
        <v>4265.2</v>
      </c>
      <c r="C8" s="24">
        <v>8.14</v>
      </c>
      <c r="D8" s="24">
        <f t="shared" si="0"/>
        <v>34718.730000000003</v>
      </c>
      <c r="E8" s="24">
        <f t="shared" si="1"/>
        <v>42009.66</v>
      </c>
      <c r="F8" s="10"/>
    </row>
    <row r="9" spans="1:7" ht="15.75" x14ac:dyDescent="0.25">
      <c r="A9" s="2" t="s">
        <v>4</v>
      </c>
      <c r="B9" s="23">
        <v>1125.2</v>
      </c>
      <c r="C9" s="24">
        <v>8.14</v>
      </c>
      <c r="D9" s="24">
        <f t="shared" si="0"/>
        <v>9159.1299999999992</v>
      </c>
      <c r="E9" s="24">
        <f t="shared" si="1"/>
        <v>11082.55</v>
      </c>
      <c r="F9" s="10"/>
    </row>
    <row r="10" spans="1:7" ht="15.75" x14ac:dyDescent="0.25">
      <c r="A10" s="3" t="s">
        <v>5</v>
      </c>
      <c r="B10" s="25">
        <f>SUM(B5:B9)</f>
        <v>16312.5</v>
      </c>
      <c r="C10" s="26" t="s">
        <v>23</v>
      </c>
      <c r="D10" s="26">
        <f>SUM(D5:D9)</f>
        <v>132783.75</v>
      </c>
      <c r="E10" s="26">
        <f t="shared" ref="E10" si="2">SUM(E5:E9)</f>
        <v>160668.34</v>
      </c>
      <c r="F10" s="10"/>
    </row>
    <row r="11" spans="1:7" ht="15.75" x14ac:dyDescent="0.25">
      <c r="A11" s="37" t="s">
        <v>13</v>
      </c>
      <c r="B11" s="37"/>
      <c r="C11" s="37"/>
      <c r="D11" s="37"/>
      <c r="E11" s="4">
        <f t="shared" ref="E11" si="3">ROUNDUP(E10,0)</f>
        <v>160669</v>
      </c>
      <c r="F11" s="10"/>
    </row>
    <row r="12" spans="1:7" ht="15.75" x14ac:dyDescent="0.25">
      <c r="A12" s="5" t="s">
        <v>6</v>
      </c>
      <c r="B12" s="27">
        <v>399.6</v>
      </c>
      <c r="C12" s="28">
        <v>8.14</v>
      </c>
      <c r="D12" s="28">
        <f t="shared" ref="D12:D14" si="4">ROUND(B12*C12,2)</f>
        <v>3252.74</v>
      </c>
      <c r="E12" s="28">
        <f t="shared" ref="E12:E14" si="5">ROUND(D12*1.21,2)</f>
        <v>3935.82</v>
      </c>
      <c r="F12" s="10"/>
    </row>
    <row r="13" spans="1:7" ht="15.75" x14ac:dyDescent="0.25">
      <c r="A13" s="2" t="s">
        <v>7</v>
      </c>
      <c r="B13" s="27">
        <v>850.9</v>
      </c>
      <c r="C13" s="28">
        <v>8.14</v>
      </c>
      <c r="D13" s="28">
        <f t="shared" si="4"/>
        <v>6926.33</v>
      </c>
      <c r="E13" s="28">
        <f t="shared" si="5"/>
        <v>8380.86</v>
      </c>
      <c r="F13" s="10"/>
    </row>
    <row r="14" spans="1:7" ht="15.75" x14ac:dyDescent="0.25">
      <c r="A14" s="2" t="s">
        <v>8</v>
      </c>
      <c r="B14" s="27">
        <v>2472.1999999999998</v>
      </c>
      <c r="C14" s="28">
        <v>8.14</v>
      </c>
      <c r="D14" s="28">
        <f t="shared" si="4"/>
        <v>20123.71</v>
      </c>
      <c r="E14" s="28">
        <f t="shared" si="5"/>
        <v>24349.69</v>
      </c>
      <c r="F14" s="10"/>
    </row>
    <row r="15" spans="1:7" s="14" customFormat="1" ht="15.75" x14ac:dyDescent="0.25">
      <c r="A15" s="12" t="s">
        <v>5</v>
      </c>
      <c r="B15" s="29">
        <f>SUM(B12:B14)</f>
        <v>3722.7</v>
      </c>
      <c r="C15" s="29" t="s">
        <v>23</v>
      </c>
      <c r="D15" s="30">
        <f t="shared" ref="D15:E15" si="6">SUM(D12:D14)</f>
        <v>30302.78</v>
      </c>
      <c r="E15" s="30">
        <f t="shared" si="6"/>
        <v>36666.369999999995</v>
      </c>
      <c r="F15" s="13"/>
    </row>
    <row r="16" spans="1:7" ht="15.75" x14ac:dyDescent="0.25">
      <c r="A16" s="2" t="s">
        <v>9</v>
      </c>
      <c r="B16" s="27">
        <v>1191.5</v>
      </c>
      <c r="C16" s="28">
        <v>8.14</v>
      </c>
      <c r="D16" s="28">
        <f>ROUND(B16*C16,2)</f>
        <v>9698.81</v>
      </c>
      <c r="E16" s="28">
        <f t="shared" ref="E16:E19" si="7">ROUND(D16*1.21,2)</f>
        <v>11735.56</v>
      </c>
      <c r="F16" s="11"/>
      <c r="G16" s="6"/>
    </row>
    <row r="17" spans="1:12" ht="15.75" x14ac:dyDescent="0.25">
      <c r="A17" s="2" t="s">
        <v>9</v>
      </c>
      <c r="B17" s="27">
        <v>3875.6</v>
      </c>
      <c r="C17" s="28">
        <v>12</v>
      </c>
      <c r="D17" s="28">
        <f t="shared" ref="D17" si="8">ROUND(B17*C17,2)</f>
        <v>46507.199999999997</v>
      </c>
      <c r="E17" s="28">
        <f t="shared" ref="E17" si="9">ROUND(D17*1.21,2)</f>
        <v>56273.71</v>
      </c>
      <c r="F17" s="10"/>
      <c r="G17" s="6"/>
    </row>
    <row r="18" spans="1:12" ht="15.75" x14ac:dyDescent="0.25">
      <c r="A18" s="2" t="s">
        <v>10</v>
      </c>
      <c r="B18" s="27">
        <v>15000</v>
      </c>
      <c r="C18" s="28">
        <v>12</v>
      </c>
      <c r="D18" s="28">
        <f t="shared" ref="D18:D19" si="10">ROUND(B18*C18,2)</f>
        <v>180000</v>
      </c>
      <c r="E18" s="28">
        <f t="shared" si="7"/>
        <v>217800</v>
      </c>
      <c r="F18" s="10"/>
    </row>
    <row r="19" spans="1:12" ht="15.75" x14ac:dyDescent="0.25">
      <c r="A19" s="2" t="s">
        <v>11</v>
      </c>
      <c r="B19" s="23">
        <v>17515</v>
      </c>
      <c r="C19" s="24">
        <v>12</v>
      </c>
      <c r="D19" s="24">
        <f t="shared" si="10"/>
        <v>210180</v>
      </c>
      <c r="E19" s="24">
        <f t="shared" si="7"/>
        <v>254317.8</v>
      </c>
      <c r="F19" s="10"/>
    </row>
    <row r="20" spans="1:12" ht="15.75" x14ac:dyDescent="0.25">
      <c r="A20" s="38" t="s">
        <v>18</v>
      </c>
      <c r="B20" s="39"/>
      <c r="C20" s="39"/>
      <c r="D20" s="40"/>
      <c r="E20" s="4">
        <f>SUM(E19+E17+E18+E16)</f>
        <v>540127.07000000007</v>
      </c>
    </row>
    <row r="21" spans="1:12" ht="15.75" x14ac:dyDescent="0.25">
      <c r="A21" s="8"/>
      <c r="B21" s="9"/>
      <c r="G21" s="21"/>
    </row>
    <row r="22" spans="1:12" s="16" customFormat="1" ht="15.75" x14ac:dyDescent="0.25">
      <c r="A22" s="41" t="s">
        <v>20</v>
      </c>
      <c r="B22" s="42"/>
      <c r="C22" s="42"/>
      <c r="D22" s="43"/>
      <c r="E22" s="15">
        <f>E20+E15+E11</f>
        <v>737462.44000000006</v>
      </c>
      <c r="G22" s="22"/>
    </row>
    <row r="23" spans="1:12" s="16" customFormat="1" ht="15.75" x14ac:dyDescent="0.25">
      <c r="A23" s="41" t="s">
        <v>19</v>
      </c>
      <c r="B23" s="42"/>
      <c r="C23" s="42"/>
      <c r="D23" s="43"/>
      <c r="E23" s="17">
        <f>366300</f>
        <v>366300</v>
      </c>
    </row>
    <row r="24" spans="1:12" s="16" customFormat="1" ht="27.75" customHeight="1" x14ac:dyDescent="0.25">
      <c r="A24" s="44" t="s">
        <v>21</v>
      </c>
      <c r="B24" s="45"/>
      <c r="C24" s="45"/>
      <c r="D24" s="46"/>
      <c r="E24" s="18">
        <f>E15</f>
        <v>36666.369999999995</v>
      </c>
    </row>
    <row r="25" spans="1:12" s="16" customFormat="1" ht="15.75" x14ac:dyDescent="0.25">
      <c r="A25" s="34" t="s">
        <v>22</v>
      </c>
      <c r="B25" s="35"/>
      <c r="C25" s="35"/>
      <c r="D25" s="36"/>
      <c r="E25" s="19">
        <f>E22-E23-E24</f>
        <v>334496.07000000007</v>
      </c>
      <c r="I25" s="20"/>
    </row>
    <row r="26" spans="1:12" s="16" customFormat="1" x14ac:dyDescent="0.25"/>
    <row r="27" spans="1:12" x14ac:dyDescent="0.25">
      <c r="I27" s="6"/>
    </row>
    <row r="29" spans="1:12" x14ac:dyDescent="0.25">
      <c r="E29" s="6"/>
      <c r="F29" s="6"/>
    </row>
    <row r="30" spans="1:12" x14ac:dyDescent="0.25">
      <c r="E30" s="6"/>
      <c r="F30" s="6"/>
    </row>
    <row r="31" spans="1:12" x14ac:dyDescent="0.25">
      <c r="F31" s="6"/>
      <c r="I31" s="6"/>
    </row>
    <row r="32" spans="1:12" x14ac:dyDescent="0.25">
      <c r="A32" s="6"/>
      <c r="E32" s="6"/>
      <c r="L32" s="6"/>
    </row>
    <row r="33" spans="4:12" x14ac:dyDescent="0.25">
      <c r="D33" s="6"/>
      <c r="F33" s="6"/>
    </row>
    <row r="35" spans="4:12" x14ac:dyDescent="0.25">
      <c r="L35" s="6"/>
    </row>
  </sheetData>
  <mergeCells count="8">
    <mergeCell ref="A3:E3"/>
    <mergeCell ref="C1:E1"/>
    <mergeCell ref="A25:D25"/>
    <mergeCell ref="A11:D11"/>
    <mergeCell ref="A20:D20"/>
    <mergeCell ref="A22:D22"/>
    <mergeCell ref="A23:D23"/>
    <mergeCell ref="A24:D24"/>
  </mergeCells>
  <pageMargins left="0.70866141732283472" right="0.70866141732283472" top="0.74803149606299213" bottom="0.74803149606299213" header="0.31496062992125984" footer="0.31496062992125984"/>
  <pageSetup scale="9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aprēķins</vt:lpstr>
      <vt:lpstr>aprēķins!Print_Area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Sandra Kasparenko</dc:creator>
  <cp:lastModifiedBy>Sandra Kasparenko</cp:lastModifiedBy>
  <cp:lastPrinted>2021-11-13T07:33:47Z</cp:lastPrinted>
  <dcterms:created xsi:type="dcterms:W3CDTF">2021-11-13T04:02:23Z</dcterms:created>
  <dcterms:modified xsi:type="dcterms:W3CDTF">2021-11-22T07:34:39Z</dcterms:modified>
</cp:coreProperties>
</file>