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defaultThemeVersion="124226"/>
  <mc:AlternateContent xmlns:mc="http://schemas.openxmlformats.org/markup-compatibility/2006">
    <mc:Choice Requires="x15">
      <x15ac:absPath xmlns:x15ac="http://schemas.microsoft.com/office/spreadsheetml/2010/11/ac" url="\\vnozare.pri\vm\Redirect_profiles\dbumane\Desktop\Dzer_udens\2022\JaunoMKProjekts\15062023_PecOtraasSkanosanas\"/>
    </mc:Choice>
  </mc:AlternateContent>
  <xr:revisionPtr revIDLastSave="0" documentId="13_ncr:1_{07D0E94D-B634-4E26-AEAE-2ABAA108BE0D}" xr6:coauthVersionLast="47" xr6:coauthVersionMax="47" xr10:uidLastSave="{00000000-0000-0000-0000-000000000000}"/>
  <bookViews>
    <workbookView xWindow="830" yWindow="0" windowWidth="18000" windowHeight="10200" xr2:uid="{00000000-000D-0000-FFFF-FFFF00000000}"/>
  </bookViews>
  <sheets>
    <sheet name="LVGMC_detal_apr" sheetId="5" r:id="rId1"/>
    <sheet name="Šabloni" sheetId="2" state="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5" l="1"/>
  <c r="D8" i="5"/>
  <c r="E8" i="5"/>
  <c r="F12" i="5"/>
  <c r="F8" i="5" s="1"/>
  <c r="C17" i="5"/>
  <c r="D17" i="5"/>
  <c r="E17" i="5"/>
  <c r="F22" i="5"/>
  <c r="F23" i="5"/>
  <c r="F24" i="5"/>
  <c r="C28" i="5"/>
  <c r="D28" i="5"/>
  <c r="E28" i="5"/>
  <c r="F28" i="5"/>
  <c r="E7" i="5" l="1"/>
  <c r="D7" i="5"/>
  <c r="F17" i="5"/>
  <c r="C7" i="5"/>
  <c r="F7" i="5"/>
</calcChain>
</file>

<file path=xl/sharedStrings.xml><?xml version="1.0" encoding="utf-8"?>
<sst xmlns="http://schemas.openxmlformats.org/spreadsheetml/2006/main" count="77" uniqueCount="77">
  <si>
    <t>(nosaukums)</t>
  </si>
  <si>
    <t>Ietekme uz tautsaimniecību</t>
  </si>
  <si>
    <t>Reformas</t>
  </si>
  <si>
    <t>Reformas tiek īstenotas</t>
  </si>
  <si>
    <t>Reformas netiek īstenotas</t>
  </si>
  <si>
    <t>Valsts prezidenta kanceleja</t>
  </si>
  <si>
    <t>Saeima</t>
  </si>
  <si>
    <t>Ministru kabinets</t>
  </si>
  <si>
    <t>Korupcijas novēršanas un apkarošanas birojs</t>
  </si>
  <si>
    <t>Tiesībsarga birojs</t>
  </si>
  <si>
    <t>Sabiedrības integrācijas fonds</t>
  </si>
  <si>
    <t>Sabiedrisko pakalpojumu regulēšanas komisija</t>
  </si>
  <si>
    <t>Aizsardzības ministrija</t>
  </si>
  <si>
    <t>Ārlietu ministrija</t>
  </si>
  <si>
    <t>Ekonomikas ministrija</t>
  </si>
  <si>
    <t>Finanšu ministrija</t>
  </si>
  <si>
    <t>Iekšlietu ministrija</t>
  </si>
  <si>
    <t>Izglītības un zinātnes ministrija</t>
  </si>
  <si>
    <t>Zemkopības ministrija</t>
  </si>
  <si>
    <t>Satiksmes ministrija</t>
  </si>
  <si>
    <t>Labklājības ministrija</t>
  </si>
  <si>
    <t>Tieslietu ministrija</t>
  </si>
  <si>
    <t>Vides aizsardzības un reģionālās attīstības ministrija</t>
  </si>
  <si>
    <t>Kultūras ministrija</t>
  </si>
  <si>
    <t>Valsts kontrole</t>
  </si>
  <si>
    <t>Pārresoru koordinācijas centrs</t>
  </si>
  <si>
    <t>Augstākā tiesa</t>
  </si>
  <si>
    <t>Veselības ministrija</t>
  </si>
  <si>
    <t>Satversmes tiesa</t>
  </si>
  <si>
    <t>Prokuratūra</t>
  </si>
  <si>
    <t>Centrālā vēlēšanu komisija</t>
  </si>
  <si>
    <t>Centrālā zemes komisija</t>
  </si>
  <si>
    <t>Radio un televīzija</t>
  </si>
  <si>
    <t>Ietekme uz tautsaimniecību ir tieša / pastarpināta/ nav attiecināma</t>
  </si>
  <si>
    <t>Iestādes</t>
  </si>
  <si>
    <t>Reformas tiek / netiek īstenotas</t>
  </si>
  <si>
    <t>Ietekme ir tieša</t>
  </si>
  <si>
    <t>Ietekme ir pastarpināta</t>
  </si>
  <si>
    <t>Nav attiecināms</t>
  </si>
  <si>
    <t>veicamās darbības:</t>
  </si>
  <si>
    <t>Iegāde</t>
  </si>
  <si>
    <t>Būvniecība</t>
  </si>
  <si>
    <t>Atjaunošana</t>
  </si>
  <si>
    <t>Jā</t>
  </si>
  <si>
    <t>Nē</t>
  </si>
  <si>
    <t>Datu masīva iegāde (sateces baseinu kartēšanas rezultuātu uzturēšanai)</t>
  </si>
  <si>
    <t>Laboratorijas iekārtas iegāde ķīmisko vielu noteikšanai pazemes un virszemes ūdeņu matricās</t>
  </si>
  <si>
    <t>Darba vietas aprīkošana 3 darbiniekam, jaudīgs stacionārais dators ar monitoru  2300 EUR x 3 gab.</t>
  </si>
  <si>
    <t>Kapitālie izdevumi (EKK5000)</t>
  </si>
  <si>
    <t>Informācijas sistēmu papildinājumi informācijas uzkrāšanai par dzeramā ūdens kvalitātes rādītājiem (VVIS 2-Ūdens un LVĢMCIS)</t>
  </si>
  <si>
    <t>Ekspertu pazemes ūdeņu pētījumos pakalpojumi (Riska novērtēšanas pieejas izstrāde. Sateces baseina noteikšanas metodikas izstrāde un ieviešana/faktu lapas izstrāde, ieskaitot IT rīka izstrādi automatizācijai. Sateces baseinu kartēšana un ģeoreferencēšana, raksturošana. Riska novērtēšanas pieejas ieviešana. Riska vietu skrīninga pārskats.) Izmaksas noteiktas izvērtējot pašreizējo tirgus situāciju, tai skaitā, Latvijas Universitātes aplēses.</t>
  </si>
  <si>
    <t>Jaunu parametru noteikšanas metožu ieviešana (pazemes ūdeņu riska vietu skrīningam)</t>
  </si>
  <si>
    <t>Ķīmisko vielu vielu noteikšana virszemes un pazemes ūdeņu matricās. Izmaksas noteikts ņemot vērā pašreizējo tirgus situāciju, tai skaitā BIOR publiski pieejamo cenrādi.</t>
  </si>
  <si>
    <t>Zāles, ķimikālijas, laboratorijas preces gadam, tai skaitā reaģenti paraugu ievākšanas laikā, tai skaitā darba apģērbs un iekārtu, inventāra un aparatūras remonts, tehniskā apkalpošana gadā.</t>
  </si>
  <si>
    <t>Lauka darbu brigādei nepieciešamie izdevumi paraugu ievākšanai (t.sk. degviela, dienas nauda, transportlīdzekļu uzturēšanas un mērinstrumentu uzturēšanas izdevumi u.c.)</t>
  </si>
  <si>
    <r>
      <t>Darba vietas uzturēšana proporcionāli slodzei 2 darbiniekiem, kopā 24 mēnešu darbam (28 mēn. turpmāk)</t>
    </r>
    <r>
      <rPr>
        <i/>
        <sz val="10"/>
        <rFont val="Times New Roman"/>
        <family val="1"/>
      </rPr>
      <t xml:space="preserve">, gadā (1 pilnai slodzei darba vietas izmaksas (sakaru pakalpojumi 50 EUR + komunālie pakalpojumi 460 EUR + administratīvie izdevumi 300 EUR + citi pakalpojumi 350 EUR + biroja preces un inventārs 170 EUR + kārtējā remonta un uzturēšanas materiāli 290 EUR) </t>
    </r>
  </si>
  <si>
    <t xml:space="preserve">Darba vietas uzturēšana proporcionāli slodzei 3 darbiniekiem, kopā 7.2 mēnešu darbam, gadā (1 pilnai slodzei darba vietas izmaksas (sakaru pakalpojumi 50 EUR + komunālie pakalpojumi 460 EUR + administratīvie izdevumi 300 EUR + citi pakalpojumi 350 EUR + biroja preces un inventārs 170 EUR + kārtējā remonta un uzturēšanas materiāli 290 EUR) </t>
  </si>
  <si>
    <t xml:space="preserve">Darba vietas uzturēšana proporcionāli slodzei 7 darbiniekiem, kopā 76 mēnešu darbam, gadā (1 pilnai slodzei darba vietas izmaksas (sakaru pakalpojumi 50 EUR + komunālie pakalpojumi 460 EUR + administratīvie izdevumi 300 EUR + citi pakalpojumi 350 EUR + biroja preces un inventārs 170 EUR + kārtējā remonta un uzturēšanas materiāli 290 EUR) </t>
  </si>
  <si>
    <t xml:space="preserve">Darba vietas uzturēšana proporcionāli slodzei 7 darbiniekiem, kopā 68 mēnešu darbam, gadā (1 pilnai slodzei darba vietas izmaksas (sakaru pakalpojumi 50 EUR + komunālie pakalpojumi 460 EUR + administratīvie izdevumi 300 EUR + citi pakalpojumi 350 EUR + biroja preces un inventārs 170 EUR + kārtējā remonta un uzturēšanas materiāli 290 EUR) </t>
  </si>
  <si>
    <t>Preces un pakalpojumi (EKK2000)</t>
  </si>
  <si>
    <r>
      <t>Analītiķis parametru noteikšanai virszemes un pazemes ūdeņu paraugos, saskaņā ar LVĢMC valdes apstiprinātu štata sarakstu mēnešalga 1143 EUR/mēnesī x 2 cilvēki x 6 mēneši (7 mēn. turpmāk)</t>
    </r>
    <r>
      <rPr>
        <i/>
        <sz val="10"/>
        <rFont val="Times New Roman"/>
        <family val="1"/>
      </rPr>
      <t xml:space="preserve"> x 1,2359 % darba devēja sociālais nodoklis (23.59%) + veselības apdrošināšanas polise 330 EUR/darbiniekam x 2 gab proporcionāli slodzei</t>
    </r>
  </si>
  <si>
    <r>
      <t>Speciālists paraugu ievākšanai saskaņā ar LVĢMC valdes apstiprinātu štata sarakstu mēnešalga 1625 EUR/mēnesī x 2 cilvēki x 6 mēneši (7 mēn. turpmāk)</t>
    </r>
    <r>
      <rPr>
        <i/>
        <sz val="10"/>
        <rFont val="Times New Roman"/>
        <family val="1"/>
      </rPr>
      <t xml:space="preserve"> x 1,2359 % darba devēja sociālais nodoklis (23.59%) + veselības apdrošināšanas polise 330 EUR/darbiniekam x 2 gab proporcionāli slodzei</t>
    </r>
  </si>
  <si>
    <t>Hidroģeologs un virszemes ūdeņu speciālists  (riska novērtēšanas un sateces baseina noteikšanas metodiku izstrādei, riska novērtēšanai, plānu sagatavošanai, tendenču analīzes veikšanai, nākamo monitoringa plānu izstrādei)  saskaņā ar LVĢMC valdes apstiprinātu štata sarakstu mēnešalga 1200 EUR/mēnesī x 1 cilvēks x 12 mēneši x 1,2359 % darba devēja sociālais nodoklis (23.59%) + veselības apdrošināšanas polise 330 EUR/darbiniekam x 1 gab proporcionāli slodzei</t>
  </si>
  <si>
    <t>Atlīdzība (EKK1000)</t>
  </si>
  <si>
    <t>Izdevumi kopā</t>
  </si>
  <si>
    <t>turpmāk</t>
  </si>
  <si>
    <t>2026.g.</t>
  </si>
  <si>
    <t>2025.g.</t>
  </si>
  <si>
    <t>2024.g.</t>
  </si>
  <si>
    <t>Hidroģeoloģijas eksperts  (riska novērtēšanas un sateces baseina noteikšanas metodiku izstrādei, riska novērtēšanai, plānu sagatavošanai, tendenču analīzes veikšanai, nākamo monitoringa plānu izstrādei )  saskaņā ar LVĢMC valdes apstiprinātu štata sarakstu mēnešalga 1400 EUR/mēnesī x 1 cilvēks x 8 mēneši x 1,2359 % darba devēja sociālais nodoklis (23.59%) + veselības apdrošināšanas polise 330 EUR/darbiniekam x 1 gab proporcionāli slodzei</t>
  </si>
  <si>
    <r>
      <rPr>
        <b/>
        <i/>
        <sz val="10"/>
        <rFont val="Times New Roman"/>
        <family val="1"/>
      </rPr>
      <t>Jauna darba vieta</t>
    </r>
    <r>
      <rPr>
        <i/>
        <sz val="10"/>
        <rFont val="Times New Roman"/>
        <family val="1"/>
      </rPr>
      <t xml:space="preserve"> vadošais hidroģeologs (riska novērtēšanas un sateces baseina noteikšanas metodiku izstrādei, riska novērtēšanai, plānu sagatavošanai) saskaņā ar LVĢMC valdes apstiprinātu štata sarakstu mēnešalga 1700 EUR/mēnesī x 1 cilvēks x  12 mēneši (3,2 mēn. turpmāk) x 1,2359 % darba devēja sociālais nodoklis (23.59%) + veselības apdrošināšanas polise 330 EUR/darbiniekam x 1 gab proporcionāli slodzei</t>
    </r>
  </si>
  <si>
    <t>Hidroģeologs un virszemes ūdeņu speciālists  (riska novērtēšanas un sateces baseina noteikšanas metodiku izstrādei, riska novērtēšanai, plānu sagatavošanai, tendenču analīzes veikšanai, nākamo monitoringa plānu izstrādei)  saskaņā ar LVĢMC valdes apstiprinātu štata sarakstu mēnešalga 1200 EUR/mēnesī x 2 cilvēki x 12 mēneši x 1,2359 % darba devēja sociālais nodoklis (23.59%) + veselības apdrošināšanas polise 330 EUR/darbiniekam x 2 gab proporcionāli slodzei</t>
  </si>
  <si>
    <t>Hidroģeologs (sateces baseinu kartēšanai, risku novērtējumam)  saskaņā ar LVĢMC valdes apstiprinātu štata sarakstu mēnešalga 1100 EUR/mēnesī x 1 cilvēks x 8 mēneši x 1,2359 % darba devēja sociālais nodoklis (23.59%) + veselības apdrošināšanas polise 330 EUR/darbiniekam x 1 gab proporcionāli slodzei</t>
  </si>
  <si>
    <r>
      <rPr>
        <b/>
        <i/>
        <sz val="10"/>
        <rFont val="Times New Roman"/>
        <family val="1"/>
      </rPr>
      <t>Jauna darba vieta</t>
    </r>
    <r>
      <rPr>
        <i/>
        <sz val="10"/>
        <rFont val="Times New Roman"/>
        <family val="1"/>
      </rPr>
      <t xml:space="preserve"> datu analītiķis hidroģeoloģijas jomā (riska novērtēšanas un sateces baseina noteikšanas metodiku izstrādei, sateces baseinu kartēšanai, riska novērtēšanai) saskaņā ar LVĢMC valdes apstiprinātu štata sarakstu mēnešalga 1500 EUR/mēnesī x 2 cilvēki x 12 mēneši (8 mēn. 2023.g.; 2 mēn. turpmāk) x 1,2359 % darba devēja sociālais nodoklis (23.59%) + veselības apdrošināšanas polise 330 EUR/darbiniekam x 2 gab proporcionāli slodzei</t>
    </r>
  </si>
  <si>
    <t>Nodrošināt Direktīvas 2020/2184 par dzeramā ūdens kvalitāti prasību ieviešanu, lai aizsargātu cilvēku veselību no dzeramā ūdens piesārņojuma nelabvēlīgās ietekmes un nodrošinātu droši lietojamu, tīru, pieejamu dzeramo ūdeni.</t>
  </si>
  <si>
    <t xml:space="preserve">Nepieciešams papildu finansējums Direktīvas 2020/2184 par dzeramā ūdens kvalitāti prasību ieviešanai, veicot jaunu pasākumu kopumu papildus valsts ūdeņu monitoringa programmas īstenošanai. Līdzšinējie ES un Latvijas tiesību akti prasīja dzeramā ūdens kvalitāti novērtēt tikai vietā, kur to saņem patērētājs,  kā arī pazemes ūdensobjektos kopumā. Direktīva 2020/2184 prasa dzeramā ūdens kvalitātes analīzi, risku novērtējumu un monitoringu arī tā ieguves vietā - pazemes un virszemes ūdensgūtnēs, turklāt paplašina novērojamo parametru sarakstu. Jaunie darbi ietver sagatavošanu (metodiku un monitoringa programmas izstrāde, izpētes monitorings) un īstenošanu (ūdens ieguves vietu sateces baseinu un risku novērtējums, ikgadējs monitorings un ūdens kvalitātes tendenču analīze). Atbilstoši noteikumu projekta 41.-53.punktam par minēto darbu izpildi atbild VSIA "Latvijas Vides, ģeoloģijas un meteoroloģijas centrs". Aprēķinos nav iekļauts papildu finansējums, kas nepieciešams noteikumu projekta 111. un 117. punktā paredzētajiem uzdevumiem sagatavot datu kopas un nodrošināt to pieejamību ES institūcijām, jo darbu apjomu būs iespējams novērtēt tikai pēc ūdens ieguves vietu sateces baseinu notekšanas un sākotnējā riska novērtējuma pabeigšanas.  </t>
  </si>
  <si>
    <t>Tiesību akta projekta 
"Dzeramā ūdens obligātās nekaitīguma 
un kvalitātes prasības, monitoringa un kontroles kārtība" 
sākotnējās ietekmes (ex-ante) novērtējuma ziņojuma (anotācijas) 2.pielikums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</si>
</sst>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0"/>
      <name val="Arial"/>
      <charset val="186"/>
    </font>
    <font>
      <sz val="11"/>
      <color theme="1"/>
      <name val="Calibri"/>
      <family val="2"/>
      <charset val="186"/>
      <scheme val="minor"/>
    </font>
    <font>
      <sz val="10"/>
      <name val="Arial"/>
      <family val="2"/>
      <charset val="186"/>
    </font>
    <font>
      <b/>
      <sz val="12"/>
      <name val="Times New Roman"/>
      <family val="1"/>
      <charset val="186"/>
    </font>
    <font>
      <sz val="10"/>
      <name val="Times New Roman"/>
      <family val="1"/>
      <charset val="186"/>
    </font>
    <font>
      <sz val="10"/>
      <name val="Arial"/>
      <family val="2"/>
      <charset val="186"/>
    </font>
    <font>
      <b/>
      <sz val="10"/>
      <name val="Times New Roman"/>
      <family val="1"/>
      <charset val="186"/>
    </font>
    <font>
      <i/>
      <sz val="10"/>
      <name val="Times New Roman"/>
      <family val="1"/>
      <charset val="186"/>
    </font>
    <font>
      <i/>
      <sz val="10"/>
      <color rgb="FFFF0000"/>
      <name val="Times New Roman"/>
      <family val="1"/>
      <charset val="186"/>
    </font>
    <font>
      <i/>
      <sz val="10"/>
      <name val="Times New Roman"/>
      <family val="1"/>
    </font>
    <font>
      <b/>
      <i/>
      <sz val="10"/>
      <name val="Times New Roman"/>
      <family val="1"/>
    </font>
    <font>
      <b/>
      <u/>
      <sz val="10"/>
      <name val="Times New Roman"/>
      <family val="1"/>
      <charset val="186"/>
    </font>
    <font>
      <sz val="10"/>
      <color rgb="FF0000FF"/>
      <name val="Arial"/>
      <family val="2"/>
      <charset val="186"/>
    </font>
    <font>
      <sz val="11"/>
      <name val="Times New Roman"/>
      <family val="1"/>
      <charset val="186"/>
    </font>
    <font>
      <sz val="12"/>
      <name val="Arial"/>
      <family val="2"/>
      <charset val="186"/>
    </font>
    <font>
      <sz val="10"/>
      <name val="Times New Roman"/>
      <family val="1"/>
    </font>
  </fonts>
  <fills count="6">
    <fill>
      <patternFill patternType="none"/>
    </fill>
    <fill>
      <patternFill patternType="gray125"/>
    </fill>
    <fill>
      <patternFill patternType="solid">
        <fgColor rgb="FFC4BD97"/>
        <bgColor rgb="FFC4BD97"/>
      </patternFill>
    </fill>
    <fill>
      <patternFill patternType="solid">
        <fgColor rgb="FFFFFFFF"/>
        <bgColor rgb="FFFFFFFF"/>
      </patternFill>
    </fill>
    <fill>
      <patternFill patternType="solid">
        <fgColor theme="0" tint="-0.34998626667073579"/>
        <bgColor indexed="64"/>
      </patternFill>
    </fill>
    <fill>
      <patternFill patternType="solid">
        <fgColor theme="0" tint="-0.34998626667073579"/>
        <bgColor rgb="FFC0C0C0"/>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indexed="64"/>
      </top>
      <bottom style="thin">
        <color rgb="FF000000"/>
      </bottom>
      <diagonal/>
    </border>
    <border>
      <left style="thin">
        <color rgb="FF000000"/>
      </left>
      <right/>
      <top style="thin">
        <color indexed="64"/>
      </top>
      <bottom style="thin">
        <color rgb="FF000000"/>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bottom style="thin">
        <color rgb="FF000000"/>
      </bottom>
      <diagonal/>
    </border>
  </borders>
  <cellStyleXfs count="5">
    <xf numFmtId="0" fontId="0" fillId="0" borderId="0"/>
    <xf numFmtId="0" fontId="5" fillId="0" borderId="0"/>
    <xf numFmtId="0" fontId="2" fillId="0" borderId="0"/>
    <xf numFmtId="0" fontId="2" fillId="0" borderId="0"/>
    <xf numFmtId="0" fontId="1" fillId="0" borderId="0"/>
  </cellStyleXfs>
  <cellXfs count="51">
    <xf numFmtId="0" fontId="0" fillId="0" borderId="0" xfId="0"/>
    <xf numFmtId="0" fontId="5" fillId="0" borderId="0" xfId="0" applyFont="1"/>
    <xf numFmtId="0" fontId="2" fillId="0" borderId="0" xfId="0" applyFont="1"/>
    <xf numFmtId="0" fontId="2" fillId="0" borderId="0" xfId="2"/>
    <xf numFmtId="0" fontId="2" fillId="0" borderId="0" xfId="2" applyAlignment="1">
      <alignment vertical="center"/>
    </xf>
    <xf numFmtId="4" fontId="2" fillId="0" borderId="0" xfId="2" applyNumberFormat="1"/>
    <xf numFmtId="4" fontId="7" fillId="0" borderId="2" xfId="3" applyNumberFormat="1" applyFont="1" applyBorder="1" applyAlignment="1">
      <alignment horizontal="center" vertical="center" wrapText="1"/>
    </xf>
    <xf numFmtId="4" fontId="7" fillId="0" borderId="2" xfId="3" applyNumberFormat="1" applyFont="1" applyBorder="1" applyAlignment="1">
      <alignment horizontal="center" vertical="center"/>
    </xf>
    <xf numFmtId="3" fontId="6" fillId="2" borderId="5" xfId="3" applyNumberFormat="1" applyFont="1" applyFill="1" applyBorder="1" applyAlignment="1">
      <alignment horizontal="center" vertical="center"/>
    </xf>
    <xf numFmtId="0" fontId="4" fillId="2" borderId="5" xfId="3" applyFont="1" applyFill="1" applyBorder="1" applyAlignment="1">
      <alignment horizontal="center" vertical="center" wrapText="1"/>
    </xf>
    <xf numFmtId="0" fontId="6" fillId="2" borderId="5" xfId="3" applyFont="1" applyFill="1" applyBorder="1" applyAlignment="1">
      <alignment vertical="center" wrapText="1"/>
    </xf>
    <xf numFmtId="4" fontId="8" fillId="0" borderId="1" xfId="3" applyNumberFormat="1" applyFont="1" applyBorder="1" applyAlignment="1">
      <alignment horizontal="center" vertical="center"/>
    </xf>
    <xf numFmtId="4" fontId="7" fillId="0" borderId="1" xfId="3" applyNumberFormat="1" applyFont="1" applyBorder="1" applyAlignment="1">
      <alignment horizontal="center" vertical="center"/>
    </xf>
    <xf numFmtId="0" fontId="2" fillId="0" borderId="1" xfId="2" applyBorder="1"/>
    <xf numFmtId="4" fontId="7" fillId="0" borderId="1" xfId="3" applyNumberFormat="1" applyFont="1" applyBorder="1" applyAlignment="1">
      <alignment horizontal="center" vertical="center" wrapText="1"/>
    </xf>
    <xf numFmtId="4" fontId="7" fillId="0" borderId="6" xfId="3" applyNumberFormat="1" applyFont="1" applyBorder="1" applyAlignment="1">
      <alignment horizontal="center" vertical="center" wrapText="1"/>
    </xf>
    <xf numFmtId="4" fontId="7" fillId="0" borderId="7" xfId="3" applyNumberFormat="1" applyFont="1" applyBorder="1" applyAlignment="1">
      <alignment horizontal="center" vertical="center" wrapText="1"/>
    </xf>
    <xf numFmtId="4" fontId="7" fillId="0" borderId="8" xfId="3" applyNumberFormat="1" applyFont="1" applyBorder="1" applyAlignment="1">
      <alignment horizontal="center" vertical="center" wrapText="1"/>
    </xf>
    <xf numFmtId="4" fontId="7" fillId="0" borderId="3" xfId="3" applyNumberFormat="1" applyFont="1" applyBorder="1" applyAlignment="1">
      <alignment horizontal="center" vertical="center" wrapText="1"/>
    </xf>
    <xf numFmtId="3" fontId="6" fillId="2" borderId="10" xfId="3" applyNumberFormat="1" applyFont="1" applyFill="1" applyBorder="1" applyAlignment="1">
      <alignment horizontal="center" vertical="center"/>
    </xf>
    <xf numFmtId="0" fontId="4" fillId="2" borderId="2" xfId="3" applyFont="1" applyFill="1" applyBorder="1" applyAlignment="1">
      <alignment horizontal="center" vertical="center" wrapText="1"/>
    </xf>
    <xf numFmtId="0" fontId="6" fillId="2" borderId="2" xfId="3" applyFont="1" applyFill="1" applyBorder="1" applyAlignment="1">
      <alignment vertical="center" wrapText="1"/>
    </xf>
    <xf numFmtId="3" fontId="6" fillId="2" borderId="6" xfId="3" applyNumberFormat="1" applyFont="1" applyFill="1" applyBorder="1" applyAlignment="1">
      <alignment horizontal="center" vertical="center"/>
    </xf>
    <xf numFmtId="3" fontId="6" fillId="3" borderId="2" xfId="3" applyNumberFormat="1" applyFont="1" applyFill="1" applyBorder="1" applyAlignment="1">
      <alignment horizontal="center" vertical="center"/>
    </xf>
    <xf numFmtId="3" fontId="6" fillId="0" borderId="2" xfId="3" applyNumberFormat="1" applyFont="1" applyBorder="1" applyAlignment="1">
      <alignment horizontal="center" vertical="center"/>
    </xf>
    <xf numFmtId="0" fontId="6" fillId="4" borderId="2" xfId="3" applyFont="1" applyFill="1" applyBorder="1" applyAlignment="1">
      <alignment horizontal="center" vertical="center"/>
    </xf>
    <xf numFmtId="4" fontId="9" fillId="0" borderId="1" xfId="3" applyNumberFormat="1" applyFont="1" applyBorder="1" applyAlignment="1">
      <alignment horizontal="center" vertical="center" wrapText="1"/>
    </xf>
    <xf numFmtId="4" fontId="9" fillId="0" borderId="1" xfId="3" applyNumberFormat="1" applyFont="1" applyBorder="1" applyAlignment="1">
      <alignment horizontal="center" vertical="center"/>
    </xf>
    <xf numFmtId="3" fontId="12" fillId="0" borderId="0" xfId="4" applyNumberFormat="1" applyFont="1"/>
    <xf numFmtId="0" fontId="3" fillId="0" borderId="0" xfId="2" applyFont="1" applyAlignment="1">
      <alignment vertical="center"/>
    </xf>
    <xf numFmtId="0" fontId="14" fillId="0" borderId="0" xfId="2" applyFont="1"/>
    <xf numFmtId="0" fontId="13" fillId="0" borderId="0" xfId="2" applyFont="1" applyAlignment="1">
      <alignment horizontal="left" vertical="center" wrapText="1"/>
    </xf>
    <xf numFmtId="0" fontId="7" fillId="0" borderId="4" xfId="3" applyFont="1" applyBorder="1" applyAlignment="1">
      <alignment horizontal="left" vertical="center" wrapText="1"/>
    </xf>
    <xf numFmtId="0" fontId="7" fillId="0" borderId="9" xfId="3" applyFont="1" applyBorder="1" applyAlignment="1">
      <alignment horizontal="left" vertical="center" wrapText="1"/>
    </xf>
    <xf numFmtId="0" fontId="6" fillId="0" borderId="15" xfId="3" applyFont="1" applyBorder="1" applyAlignment="1">
      <alignment horizontal="center" wrapText="1"/>
    </xf>
    <xf numFmtId="0" fontId="11" fillId="5" borderId="14" xfId="3" applyFont="1" applyFill="1" applyBorder="1" applyAlignment="1">
      <alignment horizontal="center" vertical="center" wrapText="1"/>
    </xf>
    <xf numFmtId="0" fontId="11" fillId="5" borderId="13" xfId="3" applyFont="1" applyFill="1" applyBorder="1" applyAlignment="1">
      <alignment horizontal="center" vertical="center" wrapText="1"/>
    </xf>
    <xf numFmtId="0" fontId="6" fillId="3" borderId="12" xfId="3" applyFont="1" applyFill="1" applyBorder="1" applyAlignment="1">
      <alignment horizontal="right" vertical="center" wrapText="1"/>
    </xf>
    <xf numFmtId="0" fontId="6" fillId="3" borderId="11" xfId="3" applyFont="1" applyFill="1" applyBorder="1" applyAlignment="1">
      <alignment horizontal="right" vertical="center" wrapText="1"/>
    </xf>
    <xf numFmtId="0" fontId="6" fillId="2" borderId="4" xfId="3" applyFont="1" applyFill="1" applyBorder="1" applyAlignment="1">
      <alignment horizontal="left" vertical="center" wrapText="1"/>
    </xf>
    <xf numFmtId="0" fontId="6" fillId="2" borderId="3" xfId="3" applyFont="1" applyFill="1" applyBorder="1" applyAlignment="1">
      <alignment horizontal="left" vertical="center" wrapText="1"/>
    </xf>
    <xf numFmtId="0" fontId="9" fillId="0" borderId="4" xfId="3" applyFont="1" applyBorder="1" applyAlignment="1">
      <alignment horizontal="left" vertical="center" wrapText="1"/>
    </xf>
    <xf numFmtId="0" fontId="9" fillId="0" borderId="9" xfId="3" applyFont="1" applyBorder="1" applyAlignment="1">
      <alignment horizontal="left" vertical="center" wrapText="1"/>
    </xf>
    <xf numFmtId="0" fontId="7" fillId="0" borderId="3" xfId="3" applyFont="1" applyBorder="1" applyAlignment="1">
      <alignment horizontal="left" vertical="center" wrapText="1"/>
    </xf>
    <xf numFmtId="0" fontId="7" fillId="0" borderId="7" xfId="3" applyFont="1" applyBorder="1" applyAlignment="1">
      <alignment horizontal="left" vertical="center" wrapText="1"/>
    </xf>
    <xf numFmtId="0" fontId="7" fillId="0" borderId="8" xfId="3" applyFont="1" applyBorder="1" applyAlignment="1">
      <alignment horizontal="left" vertical="center" wrapText="1"/>
    </xf>
    <xf numFmtId="0" fontId="7" fillId="0" borderId="1" xfId="3" applyFont="1" applyBorder="1" applyAlignment="1">
      <alignment horizontal="left" vertical="center" wrapText="1"/>
    </xf>
    <xf numFmtId="0" fontId="7" fillId="0" borderId="1" xfId="2" applyFont="1" applyBorder="1" applyAlignment="1">
      <alignment horizontal="left" vertical="center" wrapText="1"/>
    </xf>
    <xf numFmtId="0" fontId="15" fillId="0" borderId="0" xfId="2" applyFont="1" applyAlignment="1">
      <alignment horizontal="right" wrapText="1"/>
    </xf>
    <xf numFmtId="0" fontId="3" fillId="0" borderId="0" xfId="2" applyFont="1" applyAlignment="1">
      <alignment horizontal="center" vertical="center" wrapText="1"/>
    </xf>
    <xf numFmtId="0" fontId="0" fillId="0" borderId="0" xfId="0" applyAlignment="1">
      <alignment horizontal="center"/>
    </xf>
  </cellXfs>
  <cellStyles count="5">
    <cellStyle name="Normal" xfId="0" builtinId="0"/>
    <cellStyle name="Normal 2" xfId="1" xr:uid="{00000000-0005-0000-0000-000001000000}"/>
    <cellStyle name="Normal 3" xfId="2" xr:uid="{59C49B7A-56C2-450B-B815-5B700BB603B9}"/>
    <cellStyle name="Normal 4" xfId="4" xr:uid="{C7C14E19-561F-43F3-A51E-88093194846B}"/>
    <cellStyle name="Normal 4 2" xfId="3" xr:uid="{85987DA1-27EF-49E7-B3CE-2585C7098FDF}"/>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49BE63-6F0B-45B1-98D5-25431BB09FF5}">
  <dimension ref="A1:K32"/>
  <sheetViews>
    <sheetView tabSelected="1" zoomScale="90" zoomScaleNormal="90" workbookViewId="0">
      <selection activeCell="A2" sqref="A2:K2"/>
    </sheetView>
  </sheetViews>
  <sheetFormatPr defaultColWidth="9.26953125" defaultRowHeight="12.5" x14ac:dyDescent="0.25"/>
  <cols>
    <col min="1" max="1" width="46.26953125" style="4" customWidth="1"/>
    <col min="2" max="2" width="60.26953125" style="4" customWidth="1"/>
    <col min="3" max="3" width="11.453125" style="3" bestFit="1" customWidth="1"/>
    <col min="4" max="4" width="12" style="3" bestFit="1" customWidth="1"/>
    <col min="5" max="5" width="10.7265625" style="3" bestFit="1" customWidth="1"/>
    <col min="6" max="6" width="12.453125" style="3" bestFit="1" customWidth="1"/>
    <col min="7" max="16384" width="9.26953125" style="3"/>
  </cols>
  <sheetData>
    <row r="1" spans="1:11" ht="52" customHeight="1" x14ac:dyDescent="0.3">
      <c r="C1" s="48" t="s">
        <v>76</v>
      </c>
      <c r="D1" s="48"/>
      <c r="E1" s="48"/>
      <c r="F1" s="48"/>
      <c r="G1" s="48"/>
      <c r="H1" s="48"/>
      <c r="I1" s="48"/>
      <c r="J1" s="48"/>
      <c r="K1" s="48"/>
    </row>
    <row r="2" spans="1:11" s="30" customFormat="1" ht="34" customHeight="1" x14ac:dyDescent="0.35">
      <c r="A2" s="49" t="s">
        <v>74</v>
      </c>
      <c r="B2" s="50"/>
      <c r="C2" s="50"/>
      <c r="D2" s="50"/>
      <c r="E2" s="50"/>
      <c r="F2" s="50"/>
      <c r="G2" s="50"/>
      <c r="H2" s="50"/>
      <c r="I2" s="50"/>
      <c r="J2" s="50"/>
      <c r="K2" s="50"/>
    </row>
    <row r="3" spans="1:11" ht="12.5" customHeight="1" x14ac:dyDescent="0.25">
      <c r="A3" s="29"/>
      <c r="B3" s="29"/>
      <c r="C3" s="29"/>
      <c r="D3" s="29"/>
      <c r="E3" s="29"/>
      <c r="F3" s="29"/>
      <c r="G3" s="29"/>
      <c r="H3" s="29"/>
      <c r="I3" s="29"/>
    </row>
    <row r="4" spans="1:11" ht="116.25" customHeight="1" x14ac:dyDescent="0.25">
      <c r="A4" s="31" t="s">
        <v>75</v>
      </c>
      <c r="B4" s="31"/>
      <c r="C4" s="31"/>
      <c r="D4" s="31"/>
      <c r="E4" s="31"/>
      <c r="F4" s="31"/>
      <c r="G4" s="31"/>
      <c r="H4" s="31"/>
      <c r="I4" s="31"/>
      <c r="J4" s="31"/>
      <c r="K4" s="31"/>
    </row>
    <row r="5" spans="1:11" ht="13" x14ac:dyDescent="0.3">
      <c r="A5" s="34"/>
      <c r="B5" s="34"/>
      <c r="C5" s="34"/>
      <c r="D5" s="34"/>
      <c r="E5" s="34"/>
    </row>
    <row r="6" spans="1:11" ht="13" x14ac:dyDescent="0.25">
      <c r="A6" s="35"/>
      <c r="B6" s="36"/>
      <c r="C6" s="25" t="s">
        <v>68</v>
      </c>
      <c r="D6" s="25" t="s">
        <v>67</v>
      </c>
      <c r="E6" s="25" t="s">
        <v>66</v>
      </c>
      <c r="F6" s="25" t="s">
        <v>65</v>
      </c>
    </row>
    <row r="7" spans="1:11" ht="13" x14ac:dyDescent="0.25">
      <c r="A7" s="37" t="s">
        <v>64</v>
      </c>
      <c r="B7" s="38"/>
      <c r="C7" s="23">
        <f>SUM(C8,C17,C28)</f>
        <v>233135.88</v>
      </c>
      <c r="D7" s="23">
        <f>SUM(D8,D17,D28)</f>
        <v>290366.68</v>
      </c>
      <c r="E7" s="24">
        <f>SUM(E8,E17,E28)</f>
        <v>718416.68</v>
      </c>
      <c r="F7" s="23">
        <f>SUM(F8,F17,F28)</f>
        <v>141997.40512000001</v>
      </c>
    </row>
    <row r="8" spans="1:11" ht="13" x14ac:dyDescent="0.25">
      <c r="A8" s="39" t="s">
        <v>63</v>
      </c>
      <c r="B8" s="40"/>
      <c r="C8" s="22">
        <f>SUM(C9:C16)</f>
        <v>117055.88</v>
      </c>
      <c r="D8" s="22">
        <f>SUM(D9:D16)</f>
        <v>132106.68</v>
      </c>
      <c r="E8" s="22">
        <f>SUM(E9:E16)</f>
        <v>173818.33439999999</v>
      </c>
      <c r="F8" s="22">
        <f>SUM(F9:F16)</f>
        <v>46525.735999999997</v>
      </c>
    </row>
    <row r="9" spans="1:11" ht="52.15" customHeight="1" x14ac:dyDescent="0.25">
      <c r="A9" s="41" t="s">
        <v>69</v>
      </c>
      <c r="B9" s="42"/>
      <c r="C9" s="26">
        <v>14062.08</v>
      </c>
      <c r="D9" s="26">
        <v>14062.08</v>
      </c>
      <c r="E9" s="26">
        <v>14062.08</v>
      </c>
      <c r="F9" s="26">
        <v>14062.08</v>
      </c>
    </row>
    <row r="10" spans="1:11" ht="54" customHeight="1" x14ac:dyDescent="0.25">
      <c r="A10" s="41" t="s">
        <v>70</v>
      </c>
      <c r="B10" s="42"/>
      <c r="C10" s="26">
        <v>25542.36</v>
      </c>
      <c r="D10" s="26">
        <v>25542.36</v>
      </c>
      <c r="E10" s="26">
        <v>25542.36</v>
      </c>
      <c r="F10" s="26">
        <v>6811.2960000000003</v>
      </c>
    </row>
    <row r="11" spans="1:11" ht="55.5" customHeight="1" x14ac:dyDescent="0.25">
      <c r="A11" s="41" t="s">
        <v>71</v>
      </c>
      <c r="B11" s="42"/>
      <c r="C11" s="26">
        <v>36253.919999999998</v>
      </c>
      <c r="D11" s="26">
        <v>36253.919999999998</v>
      </c>
      <c r="E11" s="26">
        <v>36253.919999999998</v>
      </c>
      <c r="F11" s="26"/>
    </row>
    <row r="12" spans="1:11" ht="55.5" customHeight="1" x14ac:dyDescent="0.25">
      <c r="A12" s="41" t="s">
        <v>62</v>
      </c>
      <c r="B12" s="42"/>
      <c r="C12" s="26"/>
      <c r="D12" s="26"/>
      <c r="E12" s="26"/>
      <c r="F12" s="26">
        <f>1200*12*1.2359+330</f>
        <v>18126.96</v>
      </c>
    </row>
    <row r="13" spans="1:11" ht="45.75" customHeight="1" x14ac:dyDescent="0.25">
      <c r="A13" s="41" t="s">
        <v>72</v>
      </c>
      <c r="B13" s="42"/>
      <c r="C13" s="26">
        <v>11095.92</v>
      </c>
      <c r="D13" s="26">
        <v>11095.92</v>
      </c>
      <c r="E13" s="26">
        <v>11095.92</v>
      </c>
      <c r="F13" s="27"/>
    </row>
    <row r="14" spans="1:11" ht="53.25" customHeight="1" x14ac:dyDescent="0.25">
      <c r="A14" s="41" t="s">
        <v>73</v>
      </c>
      <c r="B14" s="42"/>
      <c r="C14" s="26">
        <v>30101.599999999999</v>
      </c>
      <c r="D14" s="26">
        <v>45152.4</v>
      </c>
      <c r="E14" s="26">
        <v>45152.4</v>
      </c>
      <c r="F14" s="26">
        <v>7525.4</v>
      </c>
    </row>
    <row r="15" spans="1:11" ht="42.75" customHeight="1" x14ac:dyDescent="0.25">
      <c r="A15" s="32" t="s">
        <v>61</v>
      </c>
      <c r="B15" s="33"/>
      <c r="C15" s="13"/>
      <c r="D15" s="12"/>
      <c r="E15" s="12">
        <v>24430.05</v>
      </c>
      <c r="F15" s="11"/>
    </row>
    <row r="16" spans="1:11" ht="42" customHeight="1" x14ac:dyDescent="0.25">
      <c r="A16" s="32" t="s">
        <v>60</v>
      </c>
      <c r="B16" s="33"/>
      <c r="C16" s="13"/>
      <c r="D16" s="12"/>
      <c r="E16" s="12">
        <v>17281.6044</v>
      </c>
      <c r="F16" s="11"/>
    </row>
    <row r="17" spans="1:7" ht="13" x14ac:dyDescent="0.25">
      <c r="A17" s="21" t="s">
        <v>59</v>
      </c>
      <c r="B17" s="20"/>
      <c r="C17" s="19">
        <f>SUM(C18:C27)</f>
        <v>109180</v>
      </c>
      <c r="D17" s="19">
        <f>SUM(D18:D27)</f>
        <v>147260</v>
      </c>
      <c r="E17" s="19">
        <f>SUM(E18:E27)</f>
        <v>484598.34560000006</v>
      </c>
      <c r="F17" s="19">
        <f>SUM(F18:F27)</f>
        <v>95471.669120000006</v>
      </c>
      <c r="G17" s="28"/>
    </row>
    <row r="18" spans="1:7" ht="41.25" customHeight="1" x14ac:dyDescent="0.25">
      <c r="A18" s="32" t="s">
        <v>58</v>
      </c>
      <c r="B18" s="33"/>
      <c r="C18" s="14">
        <v>9180</v>
      </c>
      <c r="D18" s="18"/>
      <c r="E18" s="6"/>
      <c r="F18" s="7"/>
    </row>
    <row r="19" spans="1:7" ht="42" customHeight="1" x14ac:dyDescent="0.25">
      <c r="A19" s="32" t="s">
        <v>57</v>
      </c>
      <c r="B19" s="33"/>
      <c r="C19" s="13"/>
      <c r="D19" s="18">
        <v>10260</v>
      </c>
      <c r="E19" s="18">
        <v>10260</v>
      </c>
      <c r="F19" s="7"/>
    </row>
    <row r="20" spans="1:7" ht="42" customHeight="1" x14ac:dyDescent="0.25">
      <c r="A20" s="44" t="s">
        <v>56</v>
      </c>
      <c r="B20" s="45"/>
      <c r="C20" s="13"/>
      <c r="D20" s="17"/>
      <c r="E20" s="16"/>
      <c r="F20" s="15">
        <v>972</v>
      </c>
    </row>
    <row r="21" spans="1:7" ht="44.25" customHeight="1" x14ac:dyDescent="0.25">
      <c r="A21" s="46" t="s">
        <v>55</v>
      </c>
      <c r="B21" s="46"/>
      <c r="C21" s="13"/>
      <c r="D21" s="12"/>
      <c r="E21" s="12">
        <v>3240</v>
      </c>
      <c r="F21" s="12">
        <v>3780</v>
      </c>
    </row>
    <row r="22" spans="1:7" ht="30.75" customHeight="1" x14ac:dyDescent="0.25">
      <c r="A22" s="46" t="s">
        <v>54</v>
      </c>
      <c r="B22" s="46"/>
      <c r="C22" s="12"/>
      <c r="D22" s="12"/>
      <c r="E22" s="12">
        <v>50000</v>
      </c>
      <c r="F22" s="12">
        <f>E22*20%</f>
        <v>10000</v>
      </c>
    </row>
    <row r="23" spans="1:7" ht="30.75" customHeight="1" x14ac:dyDescent="0.25">
      <c r="A23" s="46" t="s">
        <v>53</v>
      </c>
      <c r="B23" s="46"/>
      <c r="C23" s="12"/>
      <c r="D23" s="12"/>
      <c r="E23" s="12">
        <v>30000</v>
      </c>
      <c r="F23" s="12">
        <f>E23*20%</f>
        <v>6000</v>
      </c>
    </row>
    <row r="24" spans="1:7" ht="32.25" customHeight="1" x14ac:dyDescent="0.25">
      <c r="A24" s="46" t="s">
        <v>52</v>
      </c>
      <c r="B24" s="46"/>
      <c r="C24" s="12"/>
      <c r="D24" s="12"/>
      <c r="E24" s="12">
        <v>276098.34560000006</v>
      </c>
      <c r="F24" s="12">
        <f>E24*20%</f>
        <v>55219.669120000013</v>
      </c>
    </row>
    <row r="25" spans="1:7" ht="13" x14ac:dyDescent="0.25">
      <c r="A25" s="46" t="s">
        <v>51</v>
      </c>
      <c r="B25" s="46"/>
      <c r="C25" s="12"/>
      <c r="D25" s="14">
        <v>22000</v>
      </c>
      <c r="E25" s="12"/>
      <c r="F25" s="14"/>
    </row>
    <row r="26" spans="1:7" ht="53.25" customHeight="1" x14ac:dyDescent="0.25">
      <c r="A26" s="46" t="s">
        <v>50</v>
      </c>
      <c r="B26" s="46"/>
      <c r="C26" s="12">
        <v>100000</v>
      </c>
      <c r="D26" s="12">
        <v>100000</v>
      </c>
      <c r="E26" s="12">
        <v>100000</v>
      </c>
      <c r="F26" s="14">
        <v>12000</v>
      </c>
    </row>
    <row r="27" spans="1:7" ht="13" x14ac:dyDescent="0.25">
      <c r="A27" s="47" t="s">
        <v>49</v>
      </c>
      <c r="B27" s="47"/>
      <c r="C27" s="13"/>
      <c r="D27" s="12">
        <v>15000</v>
      </c>
      <c r="E27" s="12">
        <v>15000</v>
      </c>
      <c r="F27" s="12">
        <v>7500</v>
      </c>
    </row>
    <row r="28" spans="1:7" ht="13" x14ac:dyDescent="0.25">
      <c r="A28" s="10" t="s">
        <v>48</v>
      </c>
      <c r="B28" s="9"/>
      <c r="C28" s="8">
        <f>SUM(C29:C31)</f>
        <v>6900</v>
      </c>
      <c r="D28" s="8">
        <f>SUM(D29:D31)</f>
        <v>11000</v>
      </c>
      <c r="E28" s="8">
        <f>SUM(E29:E31)</f>
        <v>60000</v>
      </c>
      <c r="F28" s="8">
        <f>SUM(F29:F31)</f>
        <v>0</v>
      </c>
    </row>
    <row r="29" spans="1:7" ht="13" x14ac:dyDescent="0.25">
      <c r="A29" s="32" t="s">
        <v>47</v>
      </c>
      <c r="B29" s="43"/>
      <c r="C29" s="6">
        <v>6900</v>
      </c>
      <c r="D29" s="6"/>
      <c r="E29" s="6"/>
      <c r="F29" s="7"/>
    </row>
    <row r="30" spans="1:7" ht="16.149999999999999" customHeight="1" x14ac:dyDescent="0.25">
      <c r="A30" s="32" t="s">
        <v>46</v>
      </c>
      <c r="B30" s="43"/>
      <c r="C30" s="6"/>
      <c r="D30" s="6"/>
      <c r="E30" s="7">
        <v>60000</v>
      </c>
      <c r="F30" s="7"/>
    </row>
    <row r="31" spans="1:7" ht="16.899999999999999" customHeight="1" x14ac:dyDescent="0.25">
      <c r="A31" s="32" t="s">
        <v>45</v>
      </c>
      <c r="B31" s="43"/>
      <c r="C31" s="7"/>
      <c r="D31" s="7">
        <v>11000</v>
      </c>
      <c r="E31" s="7"/>
      <c r="F31" s="6"/>
    </row>
    <row r="32" spans="1:7" x14ac:dyDescent="0.25">
      <c r="E32" s="5"/>
    </row>
  </sheetData>
  <mergeCells count="28">
    <mergeCell ref="C1:K1"/>
    <mergeCell ref="A2:K2"/>
    <mergeCell ref="A31:B31"/>
    <mergeCell ref="A19:B19"/>
    <mergeCell ref="A20:B20"/>
    <mergeCell ref="A21:B21"/>
    <mergeCell ref="A22:B22"/>
    <mergeCell ref="A23:B23"/>
    <mergeCell ref="A24:B24"/>
    <mergeCell ref="A25:B25"/>
    <mergeCell ref="A26:B26"/>
    <mergeCell ref="A27:B27"/>
    <mergeCell ref="A29:B29"/>
    <mergeCell ref="A30:B30"/>
    <mergeCell ref="A4:K4"/>
    <mergeCell ref="A18:B18"/>
    <mergeCell ref="A5:E5"/>
    <mergeCell ref="A6:B6"/>
    <mergeCell ref="A7:B7"/>
    <mergeCell ref="A8:B8"/>
    <mergeCell ref="A9:B9"/>
    <mergeCell ref="A10:B10"/>
    <mergeCell ref="A11:B11"/>
    <mergeCell ref="A13:B13"/>
    <mergeCell ref="A14:B14"/>
    <mergeCell ref="A15:B15"/>
    <mergeCell ref="A16:B16"/>
    <mergeCell ref="A12:B12"/>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0"/>
  <sheetViews>
    <sheetView topLeftCell="A4" workbookViewId="0">
      <selection activeCell="A12" sqref="A12:A41"/>
    </sheetView>
  </sheetViews>
  <sheetFormatPr defaultRowHeight="12.5" x14ac:dyDescent="0.25"/>
  <sheetData>
    <row r="1" spans="1:1" x14ac:dyDescent="0.25">
      <c r="A1" s="1" t="s">
        <v>1</v>
      </c>
    </row>
    <row r="2" spans="1:1" x14ac:dyDescent="0.25">
      <c r="A2" s="2" t="s">
        <v>36</v>
      </c>
    </row>
    <row r="3" spans="1:1" x14ac:dyDescent="0.25">
      <c r="A3" s="2" t="s">
        <v>37</v>
      </c>
    </row>
    <row r="4" spans="1:1" x14ac:dyDescent="0.25">
      <c r="A4" s="2" t="s">
        <v>38</v>
      </c>
    </row>
    <row r="5" spans="1:1" x14ac:dyDescent="0.25">
      <c r="A5" s="1" t="s">
        <v>33</v>
      </c>
    </row>
    <row r="6" spans="1:1" x14ac:dyDescent="0.25">
      <c r="A6" s="1"/>
    </row>
    <row r="7" spans="1:1" x14ac:dyDescent="0.25">
      <c r="A7" s="1" t="s">
        <v>2</v>
      </c>
    </row>
    <row r="8" spans="1:1" x14ac:dyDescent="0.25">
      <c r="A8" s="1" t="s">
        <v>3</v>
      </c>
    </row>
    <row r="9" spans="1:1" x14ac:dyDescent="0.25">
      <c r="A9" s="1" t="s">
        <v>4</v>
      </c>
    </row>
    <row r="10" spans="1:1" x14ac:dyDescent="0.25">
      <c r="A10" s="1" t="s">
        <v>35</v>
      </c>
    </row>
    <row r="12" spans="1:1" x14ac:dyDescent="0.25">
      <c r="A12" s="1" t="s">
        <v>34</v>
      </c>
    </row>
    <row r="13" spans="1:1" x14ac:dyDescent="0.25">
      <c r="A13" s="1" t="s">
        <v>0</v>
      </c>
    </row>
    <row r="14" spans="1:1" x14ac:dyDescent="0.25">
      <c r="A14" s="1" t="s">
        <v>5</v>
      </c>
    </row>
    <row r="15" spans="1:1" x14ac:dyDescent="0.25">
      <c r="A15" s="1" t="s">
        <v>6</v>
      </c>
    </row>
    <row r="16" spans="1:1" x14ac:dyDescent="0.25">
      <c r="A16" s="1" t="s">
        <v>7</v>
      </c>
    </row>
    <row r="17" spans="1:1" x14ac:dyDescent="0.25">
      <c r="A17" s="1" t="s">
        <v>8</v>
      </c>
    </row>
    <row r="18" spans="1:1" x14ac:dyDescent="0.25">
      <c r="A18" s="1" t="s">
        <v>9</v>
      </c>
    </row>
    <row r="19" spans="1:1" x14ac:dyDescent="0.25">
      <c r="A19" s="1" t="s">
        <v>10</v>
      </c>
    </row>
    <row r="20" spans="1:1" x14ac:dyDescent="0.25">
      <c r="A20" s="1" t="s">
        <v>11</v>
      </c>
    </row>
    <row r="21" spans="1:1" x14ac:dyDescent="0.25">
      <c r="A21" s="1" t="s">
        <v>12</v>
      </c>
    </row>
    <row r="22" spans="1:1" x14ac:dyDescent="0.25">
      <c r="A22" s="1" t="s">
        <v>13</v>
      </c>
    </row>
    <row r="23" spans="1:1" x14ac:dyDescent="0.25">
      <c r="A23" s="1" t="s">
        <v>14</v>
      </c>
    </row>
    <row r="24" spans="1:1" x14ac:dyDescent="0.25">
      <c r="A24" s="1" t="s">
        <v>15</v>
      </c>
    </row>
    <row r="25" spans="1:1" x14ac:dyDescent="0.25">
      <c r="A25" s="1" t="s">
        <v>16</v>
      </c>
    </row>
    <row r="26" spans="1:1" x14ac:dyDescent="0.25">
      <c r="A26" s="1" t="s">
        <v>17</v>
      </c>
    </row>
    <row r="27" spans="1:1" x14ac:dyDescent="0.25">
      <c r="A27" s="1" t="s">
        <v>18</v>
      </c>
    </row>
    <row r="28" spans="1:1" x14ac:dyDescent="0.25">
      <c r="A28" s="1" t="s">
        <v>19</v>
      </c>
    </row>
    <row r="29" spans="1:1" x14ac:dyDescent="0.25">
      <c r="A29" s="1" t="s">
        <v>20</v>
      </c>
    </row>
    <row r="30" spans="1:1" x14ac:dyDescent="0.25">
      <c r="A30" s="1" t="s">
        <v>21</v>
      </c>
    </row>
    <row r="31" spans="1:1" x14ac:dyDescent="0.25">
      <c r="A31" s="1" t="s">
        <v>22</v>
      </c>
    </row>
    <row r="32" spans="1:1" x14ac:dyDescent="0.25">
      <c r="A32" s="1" t="s">
        <v>23</v>
      </c>
    </row>
    <row r="33" spans="1:1" x14ac:dyDescent="0.25">
      <c r="A33" s="1" t="s">
        <v>24</v>
      </c>
    </row>
    <row r="34" spans="1:1" x14ac:dyDescent="0.25">
      <c r="A34" s="1" t="s">
        <v>25</v>
      </c>
    </row>
    <row r="35" spans="1:1" x14ac:dyDescent="0.25">
      <c r="A35" s="1" t="s">
        <v>26</v>
      </c>
    </row>
    <row r="36" spans="1:1" x14ac:dyDescent="0.25">
      <c r="A36" s="1" t="s">
        <v>27</v>
      </c>
    </row>
    <row r="37" spans="1:1" x14ac:dyDescent="0.25">
      <c r="A37" s="1" t="s">
        <v>28</v>
      </c>
    </row>
    <row r="38" spans="1:1" x14ac:dyDescent="0.25">
      <c r="A38" s="1" t="s">
        <v>29</v>
      </c>
    </row>
    <row r="39" spans="1:1" x14ac:dyDescent="0.25">
      <c r="A39" s="1" t="s">
        <v>30</v>
      </c>
    </row>
    <row r="40" spans="1:1" x14ac:dyDescent="0.25">
      <c r="A40" s="1" t="s">
        <v>31</v>
      </c>
    </row>
    <row r="41" spans="1:1" x14ac:dyDescent="0.25">
      <c r="A41" s="1" t="s">
        <v>32</v>
      </c>
    </row>
    <row r="44" spans="1:1" x14ac:dyDescent="0.25">
      <c r="A44" s="2" t="s">
        <v>39</v>
      </c>
    </row>
    <row r="45" spans="1:1" x14ac:dyDescent="0.25">
      <c r="A45" s="2" t="s">
        <v>40</v>
      </c>
    </row>
    <row r="46" spans="1:1" x14ac:dyDescent="0.25">
      <c r="A46" s="2" t="s">
        <v>41</v>
      </c>
    </row>
    <row r="47" spans="1:1" x14ac:dyDescent="0.25">
      <c r="A47" s="2" t="s">
        <v>42</v>
      </c>
    </row>
    <row r="49" spans="1:1" x14ac:dyDescent="0.25">
      <c r="A49" s="2" t="s">
        <v>43</v>
      </c>
    </row>
    <row r="50" spans="1:1" x14ac:dyDescent="0.25">
      <c r="A50" s="2" t="s">
        <v>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LVGMC_detal_apr</vt:lpstr>
      <vt:lpstr>Šabloni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dc:creator>
  <cp:lastModifiedBy>Dace Būmane</cp:lastModifiedBy>
  <cp:lastPrinted>2023-04-27T13:37:25Z</cp:lastPrinted>
  <dcterms:created xsi:type="dcterms:W3CDTF">2006-12-13T09:33:09Z</dcterms:created>
  <dcterms:modified xsi:type="dcterms:W3CDTF">2023-06-29T11:20:06Z</dcterms:modified>
</cp:coreProperties>
</file>