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C:\Users\drevizore\Desktop\Bācis\"/>
    </mc:Choice>
  </mc:AlternateContent>
  <xr:revisionPtr revIDLastSave="0" documentId="13_ncr:1_{857D5B1D-6709-4488-87AF-302D14382ECB}" xr6:coauthVersionLast="47" xr6:coauthVersionMax="47" xr10:uidLastSave="{00000000-0000-0000-0000-000000000000}"/>
  <bookViews>
    <workbookView xWindow="-108" yWindow="-108" windowWidth="23256" windowHeight="12576" activeTab="1" xr2:uid="{00000000-000D-0000-FFFF-FFFF00000000}"/>
  </bookViews>
  <sheets>
    <sheet name="detalizēti" sheetId="3" r:id="rId1"/>
    <sheet name="Kopsavilkums" sheetId="4" r:id="rId2"/>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7" i="3" l="1"/>
  <c r="F38" i="3"/>
  <c r="F30" i="3"/>
  <c r="F9" i="3"/>
  <c r="F21" i="3"/>
  <c r="G47" i="3" l="1"/>
  <c r="I47" i="3"/>
  <c r="H47" i="3"/>
  <c r="I38" i="3"/>
  <c r="H38" i="3"/>
  <c r="G38" i="3"/>
  <c r="J38" i="3" l="1"/>
  <c r="K38" i="3" s="1"/>
  <c r="L38" i="3" s="1"/>
  <c r="J47" i="3"/>
  <c r="K47" i="3" s="1"/>
  <c r="L47" i="3" s="1"/>
  <c r="L49" i="3" s="1"/>
  <c r="F6" i="4" s="1"/>
  <c r="F8" i="4" s="1"/>
  <c r="L40" i="3" l="1"/>
  <c r="E6" i="4" s="1"/>
  <c r="E8" i="4" s="1"/>
  <c r="G9" i="3"/>
  <c r="H9" i="3"/>
  <c r="I9" i="3"/>
  <c r="G21" i="3"/>
  <c r="H21" i="3"/>
  <c r="I21" i="3"/>
  <c r="G30" i="3"/>
  <c r="H30" i="3"/>
  <c r="I30" i="3"/>
  <c r="J30" i="3" l="1"/>
  <c r="K30" i="3" s="1"/>
  <c r="L30" i="3" s="1"/>
  <c r="J21" i="3"/>
  <c r="K21" i="3" s="1"/>
  <c r="L21" i="3" s="1"/>
  <c r="J9" i="3"/>
  <c r="K9" i="3" s="1"/>
  <c r="L9" i="3" s="1"/>
  <c r="L32" i="3" l="1"/>
  <c r="D6" i="4" s="1"/>
  <c r="D8" i="4" s="1"/>
  <c r="L23" i="3"/>
  <c r="C6" i="4" s="1"/>
  <c r="C8" i="4" s="1"/>
  <c r="L11" i="3" l="1"/>
  <c r="B6" i="4" s="1"/>
  <c r="B8" i="4" s="1"/>
</calcChain>
</file>

<file path=xl/sharedStrings.xml><?xml version="1.0" encoding="utf-8"?>
<sst xmlns="http://schemas.openxmlformats.org/spreadsheetml/2006/main" count="141" uniqueCount="53">
  <si>
    <t>Kopā</t>
  </si>
  <si>
    <t>Mēnešalgu grupa</t>
  </si>
  <si>
    <t>Amata saime, līmenis</t>
  </si>
  <si>
    <t>1.</t>
  </si>
  <si>
    <t>Vispārējās piemaksas 5% no gada mēnešalgu kopsummas</t>
  </si>
  <si>
    <t>Naudas balvas un prēmijas 10% no gada mēnešalgu kopsummas</t>
  </si>
  <si>
    <t>Sociālās garantijas 5% no gada mēnešalgu kopsummas</t>
  </si>
  <si>
    <t xml:space="preserve">Kopā mēnešalgai, piemaksām, prēmijām, soc. garant. </t>
  </si>
  <si>
    <t>DD VSAOI  23,59%</t>
  </si>
  <si>
    <t xml:space="preserve">Mēnešalga 2025.gadam </t>
  </si>
  <si>
    <t>2026. gadam</t>
  </si>
  <si>
    <t>KOPĀ 2025.gadam</t>
  </si>
  <si>
    <t>KOPĀ 2026.gadam</t>
  </si>
  <si>
    <t>KOPĀ 2027.gadam</t>
  </si>
  <si>
    <t>KOPĀ 2028.gadam</t>
  </si>
  <si>
    <t>KOPĀ 2029.gadam</t>
  </si>
  <si>
    <t xml:space="preserve">Mēnešalga 2026.gadam </t>
  </si>
  <si>
    <t xml:space="preserve">Mēnešalga 2027.gadam </t>
  </si>
  <si>
    <t xml:space="preserve">Mēnešalga 2028.gadam </t>
  </si>
  <si>
    <t xml:space="preserve">Mēnešalga 2029.gadam </t>
  </si>
  <si>
    <t>2.=1.x12</t>
  </si>
  <si>
    <t>3.=2.x5%</t>
  </si>
  <si>
    <t>4.=2.x10%</t>
  </si>
  <si>
    <t>5.=2.x5%</t>
  </si>
  <si>
    <t>6.=2.+3.+4+5.</t>
  </si>
  <si>
    <t>7.=6.x23,59%</t>
  </si>
  <si>
    <t>8.=6.+7.</t>
  </si>
  <si>
    <t xml:space="preserve"> Mēnešalgu grupas  viduspunkta mēnešalga***</t>
  </si>
  <si>
    <t>2028. gadam</t>
  </si>
  <si>
    <t>2029. gadam****</t>
  </si>
  <si>
    <t>2027. gadam</t>
  </si>
  <si>
    <t>Vecākais inspektors</t>
  </si>
  <si>
    <t>Veselības apdrošināšanas polise 426 euro</t>
  </si>
  <si>
    <t>28.3. V</t>
  </si>
  <si>
    <t>Atlīdzība</t>
  </si>
  <si>
    <t>2025.gads</t>
  </si>
  <si>
    <t>Kopsavilkums par papildu nepieciešamo finansējumu Valsts aģentūrai "Civilās aviācijas aģentūra"</t>
  </si>
  <si>
    <t>(EKK 1000)</t>
  </si>
  <si>
    <t>2026.gads</t>
  </si>
  <si>
    <t>2027.gads</t>
  </si>
  <si>
    <t>2028.gads</t>
  </si>
  <si>
    <t>2029.gads</t>
  </si>
  <si>
    <t>2025. gadam*</t>
  </si>
  <si>
    <t>Kopā :</t>
  </si>
  <si>
    <t>Valsts aģentūra "Civilās aviācijas aģentūra"</t>
  </si>
  <si>
    <t>*** Mēnešalgu grupas viduspunkts atbilstoši Valsts kancelejas  mēnešalgu skalas prognozēm turpmākajiem gadiem</t>
  </si>
  <si>
    <t>**** 2029.gadam noteikta 2028.gadā provizoriskā mēnešalgu grupas  viduspunkta mēnešalga.</t>
  </si>
  <si>
    <t>Vecākais inspektors**</t>
  </si>
  <si>
    <r>
      <rPr>
        <sz val="10"/>
        <rFont val="Times New Roman"/>
        <family val="1"/>
        <charset val="186"/>
      </rPr>
      <t>Valsts aģentūra "Civlās aviācijas aģentūra" (turpmāk-Civilās aviācijas aģentūra" ir budžeta nefinansēta iestāde, kas normatīvajos aktos noteiktā kārtībā tiek finansēta no ieņēmumiem, kas gūti no sniegtajiem publiskajiem pakalpojumiem un citiem pašu ieņēmumiem. Civilās aviācijas aģentūra 2025.gada budžetā un turpmāko gadu budžetos (2026.-2029.gadam) ieplānots papildu finansējums nepieciešamās štata vietas atlīdzībai.</t>
    </r>
    <r>
      <rPr>
        <sz val="10"/>
        <color theme="1"/>
        <rFont val="Times New Roman"/>
        <family val="1"/>
        <charset val="186"/>
      </rPr>
      <t xml:space="preserve">
</t>
    </r>
  </si>
  <si>
    <t>Valsts aģentūras "Civilās aviācijas aģentūra" amata vieta 12 mēnešiem</t>
  </si>
  <si>
    <t xml:space="preserve">Valsts aģentūrai "Civilās aviācijas aģentūra" papildu nepieciešamais finansējums atlīdzībai no 2025.gada 1.janvāra līdz 2029.gada 31.decembrim </t>
  </si>
  <si>
    <t>Tiesību akta projekta “Grozījumi likumā "Par aviāciju"” sākotnējās ietekmes novērtējuma ziņojuma (anotācijai) (24-TA-1262) pielikums</t>
  </si>
  <si>
    <r>
      <t>* Valsts aģentūrai "Civilās aviācijas aģentūra" (turpmāk - Civilās aviācijas aģentūra) nepieciešama 1 amata vieta sākot ar 2025.gada 1. janvāri.</t>
    </r>
    <r>
      <rPr>
        <sz val="10"/>
        <rFont val="Times New Roman"/>
        <family val="1"/>
        <charset val="186"/>
      </rPr>
      <t xml:space="preserve"> Ņemot vērā to, ka Civilās aviācijas aģentūra ir budžeta nefinansēta iestāde, kas normatīvajos aktos noteiktā kārtībā tiek finansēta no ieņēmumiem, kas gūti no sniegtajiem publiskajiem pakalpojumiem un citiem pašu ieņēmumiem, Civilās aviācijas aģentūra 2025.gada budžetā un turpmāko gadu budžetos (2026.-2029.gadam) ieplānots finansējums nepieciešamās amata vietas atlīdzībai.</t>
    </r>
    <r>
      <rPr>
        <sz val="10"/>
        <color theme="1"/>
        <rFont val="Times New Roman"/>
        <family val="1"/>
        <charset val="186"/>
      </rPr>
      <t xml:space="preserve">
** saskaņā ar MK 21.06.2022. noteikumiem Nr.361 "Noteikumi par valsts institūciju amatpersonu un darbinieku darba samaksu un tās noteikšanas kārtību, kā arī par profesijām un specifiskajām jomām, kurām piemērojams tirgus koeficients", 1.pielikumu.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</si>
</sst>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sz val="11"/>
      <color theme="1"/>
      <name val="Calibri"/>
      <family val="2"/>
      <scheme val="minor"/>
    </font>
    <font>
      <sz val="10"/>
      <color rgb="FF000000"/>
      <name val="Times New Roman"/>
      <family val="1"/>
      <charset val="186"/>
    </font>
    <font>
      <sz val="10"/>
      <color theme="1"/>
      <name val="Times New Roman"/>
      <family val="1"/>
      <charset val="186"/>
    </font>
    <font>
      <b/>
      <sz val="11"/>
      <color theme="1"/>
      <name val="Times New Roman"/>
      <family val="1"/>
      <charset val="186"/>
    </font>
    <font>
      <b/>
      <sz val="10"/>
      <color rgb="FF000000"/>
      <name val="Times New Roman"/>
      <family val="1"/>
      <charset val="186"/>
    </font>
    <font>
      <b/>
      <sz val="10"/>
      <color theme="1"/>
      <name val="Times New Roman"/>
      <family val="1"/>
      <charset val="186"/>
    </font>
    <font>
      <b/>
      <sz val="10"/>
      <color theme="1"/>
      <name val="Times New Roman"/>
      <family val="1"/>
    </font>
    <font>
      <sz val="10"/>
      <color rgb="FFFF0000"/>
      <name val="Times New Roman"/>
      <family val="1"/>
      <charset val="186"/>
    </font>
    <font>
      <sz val="10"/>
      <name val="Times New Roman"/>
      <family val="1"/>
      <charset val="186"/>
    </font>
    <font>
      <b/>
      <sz val="12"/>
      <color theme="1"/>
      <name val="Times New Roman"/>
      <family val="1"/>
      <charset val="186"/>
    </font>
    <font>
      <b/>
      <sz val="11"/>
      <color theme="1"/>
      <name val="Calibri"/>
      <family val="2"/>
      <charset val="186"/>
      <scheme val="minor"/>
    </font>
    <font>
      <b/>
      <sz val="10"/>
      <color theme="0"/>
      <name val="Times New Roman"/>
      <family val="1"/>
      <charset val="186"/>
    </font>
  </fonts>
  <fills count="5">
    <fill>
      <patternFill patternType="none"/>
    </fill>
    <fill>
      <patternFill patternType="gray125"/>
    </fill>
    <fill>
      <patternFill patternType="solid">
        <fgColor theme="0"/>
        <bgColor rgb="FF000000"/>
      </patternFill>
    </fill>
    <fill>
      <patternFill patternType="solid">
        <fgColor theme="0"/>
        <bgColor rgb="FFD9D9D9"/>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36">
    <xf numFmtId="0" fontId="0" fillId="0" borderId="0" xfId="0"/>
    <xf numFmtId="0" fontId="3" fillId="0" borderId="0" xfId="0" applyFont="1"/>
    <xf numFmtId="0" fontId="2" fillId="2" borderId="1" xfId="0" applyFont="1" applyFill="1" applyBorder="1" applyAlignment="1">
      <alignment vertical="top"/>
    </xf>
    <xf numFmtId="0" fontId="3" fillId="0" borderId="0" xfId="0" applyFont="1" applyAlignment="1">
      <alignment vertical="top" wrapText="1"/>
    </xf>
    <xf numFmtId="0" fontId="0" fillId="0" borderId="1" xfId="0" applyBorder="1"/>
    <xf numFmtId="3" fontId="0" fillId="0" borderId="1" xfId="0" applyNumberFormat="1" applyBorder="1"/>
    <xf numFmtId="3" fontId="12" fillId="3" borderId="0" xfId="0" applyNumberFormat="1" applyFont="1" applyFill="1" applyAlignment="1">
      <alignment vertical="top" wrapText="1"/>
    </xf>
    <xf numFmtId="0" fontId="11" fillId="0" borderId="1" xfId="0" applyFont="1" applyBorder="1"/>
    <xf numFmtId="3" fontId="11" fillId="0" borderId="1" xfId="0" applyNumberFormat="1" applyFont="1" applyBorder="1"/>
    <xf numFmtId="0" fontId="11" fillId="0" borderId="0" xfId="0" applyFont="1" applyAlignment="1">
      <alignment horizontal="right"/>
    </xf>
    <xf numFmtId="0" fontId="3" fillId="4" borderId="0" xfId="0" applyFont="1" applyFill="1"/>
    <xf numFmtId="0" fontId="3" fillId="4" borderId="0" xfId="0" applyFont="1" applyFill="1" applyAlignment="1">
      <alignment horizontal="right"/>
    </xf>
    <xf numFmtId="0" fontId="3" fillId="4" borderId="0" xfId="0" applyFont="1" applyFill="1" applyAlignment="1">
      <alignment vertical="top"/>
    </xf>
    <xf numFmtId="0" fontId="4" fillId="4" borderId="0" xfId="0" applyFont="1" applyFill="1"/>
    <xf numFmtId="0" fontId="3" fillId="4" borderId="1" xfId="0" applyFont="1" applyFill="1" applyBorder="1" applyAlignment="1">
      <alignment vertical="top"/>
    </xf>
    <xf numFmtId="0" fontId="6" fillId="4" borderId="1" xfId="0" applyFont="1" applyFill="1" applyBorder="1" applyAlignment="1">
      <alignment horizontal="center" vertical="top" wrapText="1"/>
    </xf>
    <xf numFmtId="0" fontId="5" fillId="4"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0" fontId="5" fillId="4" borderId="1" xfId="0" applyFont="1" applyFill="1" applyBorder="1" applyAlignment="1">
      <alignment vertical="top" wrapText="1"/>
    </xf>
    <xf numFmtId="0" fontId="2" fillId="4"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3" fillId="4" borderId="1" xfId="0" applyFont="1" applyFill="1" applyBorder="1"/>
    <xf numFmtId="0" fontId="3" fillId="4" borderId="1" xfId="0" applyFont="1" applyFill="1" applyBorder="1" applyAlignment="1">
      <alignment horizontal="center"/>
    </xf>
    <xf numFmtId="4" fontId="2" fillId="4" borderId="1" xfId="0" applyNumberFormat="1" applyFont="1" applyFill="1" applyBorder="1" applyAlignment="1">
      <alignment vertical="top"/>
    </xf>
    <xf numFmtId="4" fontId="5" fillId="3" borderId="1" xfId="0" applyNumberFormat="1" applyFont="1" applyFill="1" applyBorder="1" applyAlignment="1">
      <alignment vertical="top" wrapText="1"/>
    </xf>
    <xf numFmtId="4" fontId="6" fillId="4" borderId="1" xfId="0" applyNumberFormat="1" applyFont="1" applyFill="1" applyBorder="1"/>
    <xf numFmtId="0" fontId="4" fillId="4" borderId="0" xfId="0" applyFont="1" applyFill="1" applyAlignment="1">
      <alignment horizontal="right"/>
    </xf>
    <xf numFmtId="3" fontId="5" fillId="3" borderId="2" xfId="0" applyNumberFormat="1" applyFont="1" applyFill="1" applyBorder="1" applyAlignment="1">
      <alignment vertical="top" wrapText="1"/>
    </xf>
    <xf numFmtId="0" fontId="8" fillId="4" borderId="0" xfId="0" applyFont="1" applyFill="1"/>
    <xf numFmtId="3" fontId="5" fillId="3" borderId="0" xfId="0" applyNumberFormat="1" applyFont="1" applyFill="1" applyAlignment="1">
      <alignment vertical="top" wrapText="1"/>
    </xf>
    <xf numFmtId="0" fontId="0" fillId="4" borderId="0" xfId="0" applyFill="1"/>
    <xf numFmtId="0" fontId="7" fillId="4" borderId="1" xfId="0" applyFont="1" applyFill="1" applyBorder="1" applyAlignment="1">
      <alignment vertical="top" wrapText="1"/>
    </xf>
    <xf numFmtId="0" fontId="10" fillId="4" borderId="0" xfId="0" applyFont="1" applyFill="1" applyAlignment="1">
      <alignment horizontal="center" wrapText="1"/>
    </xf>
    <xf numFmtId="0" fontId="3" fillId="4" borderId="1" xfId="0" applyFont="1" applyFill="1" applyBorder="1" applyAlignment="1">
      <alignment horizontal="right"/>
    </xf>
    <xf numFmtId="0" fontId="3" fillId="4" borderId="0" xfId="0" applyFont="1" applyFill="1" applyAlignment="1">
      <alignment horizontal="left" vertical="top" wrapText="1"/>
    </xf>
  </cellXfs>
  <cellStyles count="2">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3"/>
  <sheetViews>
    <sheetView topLeftCell="A7" zoomScale="115" zoomScaleNormal="115" workbookViewId="0">
      <selection activeCell="G16" sqref="G16"/>
    </sheetView>
  </sheetViews>
  <sheetFormatPr defaultColWidth="9.109375" defaultRowHeight="13.2" x14ac:dyDescent="0.25"/>
  <cols>
    <col min="1" max="1" width="3.44140625" style="1" customWidth="1"/>
    <col min="2" max="2" width="30.5546875" style="1" customWidth="1"/>
    <col min="3" max="3" width="8.5546875" style="1" customWidth="1"/>
    <col min="4" max="4" width="10.88671875" style="1" customWidth="1"/>
    <col min="5" max="5" width="13.109375" style="1" customWidth="1"/>
    <col min="6" max="6" width="14.88671875" style="1" customWidth="1"/>
    <col min="7" max="7" width="11.5546875" style="1" customWidth="1"/>
    <col min="8" max="8" width="11.109375" style="1" customWidth="1"/>
    <col min="9" max="9" width="10.5546875" style="1" customWidth="1"/>
    <col min="10" max="10" width="12.88671875" style="1" customWidth="1"/>
    <col min="11" max="11" width="11.44140625" style="1" customWidth="1"/>
    <col min="12" max="12" width="12.6640625" style="1" customWidth="1"/>
    <col min="13" max="16384" width="9.109375" style="1"/>
  </cols>
  <sheetData>
    <row r="1" spans="1:12" s="10" customFormat="1" x14ac:dyDescent="0.25">
      <c r="L1" s="11" t="s">
        <v>51</v>
      </c>
    </row>
    <row r="2" spans="1:12" s="10" customFormat="1" x14ac:dyDescent="0.25"/>
    <row r="3" spans="1:12" s="10" customFormat="1" ht="36" customHeight="1" x14ac:dyDescent="0.3">
      <c r="B3" s="33" t="s">
        <v>50</v>
      </c>
      <c r="C3" s="33"/>
      <c r="D3" s="33"/>
      <c r="E3" s="33"/>
      <c r="F3" s="33"/>
      <c r="G3" s="33"/>
      <c r="H3" s="33"/>
      <c r="I3" s="33"/>
      <c r="J3" s="33"/>
      <c r="K3" s="33"/>
      <c r="L3" s="33"/>
    </row>
    <row r="4" spans="1:12" s="10" customFormat="1" x14ac:dyDescent="0.25">
      <c r="A4" s="12"/>
      <c r="B4" s="12"/>
      <c r="C4" s="12"/>
      <c r="D4" s="12"/>
      <c r="E4" s="12"/>
      <c r="F4" s="12"/>
      <c r="G4" s="12"/>
      <c r="H4" s="12"/>
      <c r="I4" s="12"/>
      <c r="J4" s="12"/>
    </row>
    <row r="5" spans="1:12" s="10" customFormat="1" x14ac:dyDescent="0.25"/>
    <row r="6" spans="1:12" s="10" customFormat="1" ht="13.8" x14ac:dyDescent="0.25">
      <c r="B6" s="13" t="s">
        <v>42</v>
      </c>
    </row>
    <row r="7" spans="1:12" s="10" customFormat="1" ht="79.5" customHeight="1" x14ac:dyDescent="0.25">
      <c r="A7" s="14"/>
      <c r="B7" s="14"/>
      <c r="C7" s="15" t="s">
        <v>2</v>
      </c>
      <c r="D7" s="16" t="s">
        <v>1</v>
      </c>
      <c r="E7" s="16" t="s">
        <v>27</v>
      </c>
      <c r="F7" s="16" t="s">
        <v>9</v>
      </c>
      <c r="G7" s="16" t="s">
        <v>4</v>
      </c>
      <c r="H7" s="16" t="s">
        <v>5</v>
      </c>
      <c r="I7" s="16" t="s">
        <v>6</v>
      </c>
      <c r="J7" s="16" t="s">
        <v>7</v>
      </c>
      <c r="K7" s="16" t="s">
        <v>8</v>
      </c>
      <c r="L7" s="17" t="s">
        <v>0</v>
      </c>
    </row>
    <row r="8" spans="1:12" s="10" customFormat="1" ht="31.2" customHeight="1" x14ac:dyDescent="0.25">
      <c r="A8" s="14"/>
      <c r="B8" s="32" t="s">
        <v>49</v>
      </c>
      <c r="C8" s="18"/>
      <c r="D8" s="19"/>
      <c r="E8" s="20" t="s">
        <v>3</v>
      </c>
      <c r="F8" s="20" t="s">
        <v>20</v>
      </c>
      <c r="G8" s="20" t="s">
        <v>21</v>
      </c>
      <c r="H8" s="20" t="s">
        <v>22</v>
      </c>
      <c r="I8" s="20" t="s">
        <v>23</v>
      </c>
      <c r="J8" s="20" t="s">
        <v>24</v>
      </c>
      <c r="K8" s="20" t="s">
        <v>25</v>
      </c>
      <c r="L8" s="21" t="s">
        <v>26</v>
      </c>
    </row>
    <row r="9" spans="1:12" s="10" customFormat="1" x14ac:dyDescent="0.25">
      <c r="A9" s="14" t="s">
        <v>3</v>
      </c>
      <c r="B9" s="22" t="s">
        <v>47</v>
      </c>
      <c r="C9" s="22" t="s">
        <v>33</v>
      </c>
      <c r="D9" s="23">
        <v>10</v>
      </c>
      <c r="E9" s="2">
        <v>4154</v>
      </c>
      <c r="F9" s="24">
        <f>E9*12</f>
        <v>49848</v>
      </c>
      <c r="G9" s="24">
        <f>F9*0.05</f>
        <v>2492.4</v>
      </c>
      <c r="H9" s="24">
        <f>F9*0.1</f>
        <v>4984.8</v>
      </c>
      <c r="I9" s="24">
        <f>F9*0.05</f>
        <v>2492.4</v>
      </c>
      <c r="J9" s="24">
        <f>ROUND(F9+G9+H9+I9,2)</f>
        <v>59817.599999999999</v>
      </c>
      <c r="K9" s="24">
        <f>ROUND(J9*23.59%,2)</f>
        <v>14110.97</v>
      </c>
      <c r="L9" s="25">
        <f>J9+K9</f>
        <v>73928.569999999992</v>
      </c>
    </row>
    <row r="10" spans="1:12" s="10" customFormat="1" x14ac:dyDescent="0.25">
      <c r="A10" s="14"/>
      <c r="B10" s="34" t="s">
        <v>32</v>
      </c>
      <c r="C10" s="34"/>
      <c r="D10" s="34"/>
      <c r="E10" s="34"/>
      <c r="F10" s="34"/>
      <c r="G10" s="34"/>
      <c r="H10" s="34"/>
      <c r="I10" s="34"/>
      <c r="J10" s="34"/>
      <c r="K10" s="34"/>
      <c r="L10" s="26">
        <v>426</v>
      </c>
    </row>
    <row r="11" spans="1:12" s="10" customFormat="1" ht="20.25" customHeight="1" x14ac:dyDescent="0.25">
      <c r="K11" s="27" t="s">
        <v>11</v>
      </c>
      <c r="L11" s="28">
        <f>ROUNDUP(SUM(L9:L9),0)+L10</f>
        <v>74355</v>
      </c>
    </row>
    <row r="12" spans="1:12" s="10" customFormat="1" ht="20.25" customHeight="1" x14ac:dyDescent="0.25">
      <c r="K12" s="27"/>
      <c r="L12" s="6"/>
    </row>
    <row r="13" spans="1:12" s="10" customFormat="1" ht="67.2" customHeight="1" x14ac:dyDescent="0.25">
      <c r="A13" s="35" t="s">
        <v>52</v>
      </c>
      <c r="B13" s="35"/>
      <c r="C13" s="35"/>
      <c r="D13" s="35"/>
      <c r="E13" s="35"/>
      <c r="F13" s="35"/>
      <c r="G13" s="35"/>
      <c r="H13" s="35"/>
      <c r="I13" s="35"/>
      <c r="J13" s="35"/>
      <c r="K13" s="35"/>
      <c r="L13" s="6"/>
    </row>
    <row r="14" spans="1:12" s="10" customFormat="1" ht="20.25" customHeight="1" x14ac:dyDescent="0.25">
      <c r="A14" s="35" t="s">
        <v>45</v>
      </c>
      <c r="B14" s="35"/>
      <c r="C14" s="35"/>
      <c r="D14" s="35"/>
      <c r="E14" s="35"/>
      <c r="F14" s="35"/>
      <c r="G14" s="35"/>
      <c r="H14" s="35"/>
      <c r="I14" s="35"/>
      <c r="J14" s="35"/>
      <c r="K14" s="35"/>
      <c r="L14" s="6"/>
    </row>
    <row r="15" spans="1:12" s="10" customFormat="1" x14ac:dyDescent="0.25"/>
    <row r="16" spans="1:12" s="10" customFormat="1" x14ac:dyDescent="0.25"/>
    <row r="17" spans="1:12" s="10" customFormat="1" x14ac:dyDescent="0.25"/>
    <row r="18" spans="1:12" s="10" customFormat="1" ht="13.8" x14ac:dyDescent="0.25">
      <c r="B18" s="13" t="s">
        <v>10</v>
      </c>
    </row>
    <row r="19" spans="1:12" s="10" customFormat="1" ht="79.5" customHeight="1" x14ac:dyDescent="0.25">
      <c r="A19" s="14"/>
      <c r="B19" s="14"/>
      <c r="C19" s="15" t="s">
        <v>2</v>
      </c>
      <c r="D19" s="16" t="s">
        <v>1</v>
      </c>
      <c r="E19" s="16" t="s">
        <v>27</v>
      </c>
      <c r="F19" s="16" t="s">
        <v>16</v>
      </c>
      <c r="G19" s="16" t="s">
        <v>4</v>
      </c>
      <c r="H19" s="16" t="s">
        <v>5</v>
      </c>
      <c r="I19" s="16" t="s">
        <v>6</v>
      </c>
      <c r="J19" s="16" t="s">
        <v>7</v>
      </c>
      <c r="K19" s="16" t="s">
        <v>8</v>
      </c>
      <c r="L19" s="17" t="s">
        <v>0</v>
      </c>
    </row>
    <row r="20" spans="1:12" s="10" customFormat="1" ht="33.6" customHeight="1" x14ac:dyDescent="0.25">
      <c r="A20" s="14"/>
      <c r="B20" s="32" t="s">
        <v>49</v>
      </c>
      <c r="C20" s="18"/>
      <c r="D20" s="19"/>
      <c r="E20" s="20" t="s">
        <v>3</v>
      </c>
      <c r="F20" s="20" t="s">
        <v>20</v>
      </c>
      <c r="G20" s="20" t="s">
        <v>21</v>
      </c>
      <c r="H20" s="20" t="s">
        <v>22</v>
      </c>
      <c r="I20" s="20" t="s">
        <v>23</v>
      </c>
      <c r="J20" s="20" t="s">
        <v>24</v>
      </c>
      <c r="K20" s="20" t="s">
        <v>25</v>
      </c>
      <c r="L20" s="21" t="s">
        <v>26</v>
      </c>
    </row>
    <row r="21" spans="1:12" s="10" customFormat="1" x14ac:dyDescent="0.25">
      <c r="A21" s="14" t="s">
        <v>3</v>
      </c>
      <c r="B21" s="22" t="s">
        <v>31</v>
      </c>
      <c r="C21" s="22" t="s">
        <v>33</v>
      </c>
      <c r="D21" s="23">
        <v>10</v>
      </c>
      <c r="E21" s="2">
        <v>4353</v>
      </c>
      <c r="F21" s="24">
        <f>E21*12</f>
        <v>52236</v>
      </c>
      <c r="G21" s="24">
        <f>F21*0.05</f>
        <v>2611.8000000000002</v>
      </c>
      <c r="H21" s="24">
        <f>F21*0.1</f>
        <v>5223.6000000000004</v>
      </c>
      <c r="I21" s="24">
        <f>F21*0.05</f>
        <v>2611.8000000000002</v>
      </c>
      <c r="J21" s="24">
        <f>ROUND(F21+G21+H21+I21,2)</f>
        <v>62683.199999999997</v>
      </c>
      <c r="K21" s="24">
        <f>ROUND(J21*23.59%,2)</f>
        <v>14786.97</v>
      </c>
      <c r="L21" s="25">
        <f>J21+K21</f>
        <v>77470.17</v>
      </c>
    </row>
    <row r="22" spans="1:12" s="10" customFormat="1" x14ac:dyDescent="0.25">
      <c r="A22" s="14"/>
      <c r="B22" s="34" t="s">
        <v>32</v>
      </c>
      <c r="C22" s="34"/>
      <c r="D22" s="34"/>
      <c r="E22" s="34"/>
      <c r="F22" s="34"/>
      <c r="G22" s="34"/>
      <c r="H22" s="34"/>
      <c r="I22" s="34"/>
      <c r="J22" s="34"/>
      <c r="K22" s="34"/>
      <c r="L22" s="26">
        <v>426</v>
      </c>
    </row>
    <row r="23" spans="1:12" s="10" customFormat="1" ht="24" customHeight="1" x14ac:dyDescent="0.25">
      <c r="K23" s="27" t="s">
        <v>12</v>
      </c>
      <c r="L23" s="28">
        <f>ROUNDUP(SUM(L21:L21),0)+L22</f>
        <v>77897</v>
      </c>
    </row>
    <row r="24" spans="1:12" s="10" customFormat="1" x14ac:dyDescent="0.25"/>
    <row r="25" spans="1:12" s="10" customFormat="1" x14ac:dyDescent="0.25">
      <c r="B25" s="29"/>
    </row>
    <row r="26" spans="1:12" s="10" customFormat="1" x14ac:dyDescent="0.25"/>
    <row r="27" spans="1:12" s="10" customFormat="1" ht="13.8" x14ac:dyDescent="0.25">
      <c r="B27" s="13" t="s">
        <v>30</v>
      </c>
    </row>
    <row r="28" spans="1:12" s="10" customFormat="1" ht="92.4" x14ac:dyDescent="0.25">
      <c r="A28" s="14"/>
      <c r="B28" s="14"/>
      <c r="C28" s="15" t="s">
        <v>2</v>
      </c>
      <c r="D28" s="16" t="s">
        <v>1</v>
      </c>
      <c r="E28" s="16" t="s">
        <v>27</v>
      </c>
      <c r="F28" s="16" t="s">
        <v>17</v>
      </c>
      <c r="G28" s="16" t="s">
        <v>4</v>
      </c>
      <c r="H28" s="16" t="s">
        <v>5</v>
      </c>
      <c r="I28" s="16" t="s">
        <v>6</v>
      </c>
      <c r="J28" s="16" t="s">
        <v>7</v>
      </c>
      <c r="K28" s="16" t="s">
        <v>8</v>
      </c>
      <c r="L28" s="17" t="s">
        <v>0</v>
      </c>
    </row>
    <row r="29" spans="1:12" s="10" customFormat="1" ht="39.6" x14ac:dyDescent="0.25">
      <c r="A29" s="14"/>
      <c r="B29" s="32" t="s">
        <v>49</v>
      </c>
      <c r="C29" s="18"/>
      <c r="D29" s="19"/>
      <c r="E29" s="20" t="s">
        <v>3</v>
      </c>
      <c r="F29" s="20" t="s">
        <v>20</v>
      </c>
      <c r="G29" s="20" t="s">
        <v>21</v>
      </c>
      <c r="H29" s="20" t="s">
        <v>22</v>
      </c>
      <c r="I29" s="20" t="s">
        <v>23</v>
      </c>
      <c r="J29" s="20" t="s">
        <v>24</v>
      </c>
      <c r="K29" s="20" t="s">
        <v>25</v>
      </c>
      <c r="L29" s="21" t="s">
        <v>26</v>
      </c>
    </row>
    <row r="30" spans="1:12" s="10" customFormat="1" x14ac:dyDescent="0.25">
      <c r="A30" s="14" t="s">
        <v>3</v>
      </c>
      <c r="B30" s="22" t="s">
        <v>31</v>
      </c>
      <c r="C30" s="22" t="s">
        <v>33</v>
      </c>
      <c r="D30" s="23">
        <v>10</v>
      </c>
      <c r="E30" s="2">
        <v>4499</v>
      </c>
      <c r="F30" s="24">
        <f>E30*12</f>
        <v>53988</v>
      </c>
      <c r="G30" s="24">
        <f>F30*0.05</f>
        <v>2699.4</v>
      </c>
      <c r="H30" s="24">
        <f>F30*0.1</f>
        <v>5398.8</v>
      </c>
      <c r="I30" s="24">
        <f>F30*0.05</f>
        <v>2699.4</v>
      </c>
      <c r="J30" s="24">
        <f>ROUND(F30+G30+H30+I30,2)</f>
        <v>64785.599999999999</v>
      </c>
      <c r="K30" s="24">
        <f>ROUND(J30*23.59%,2)</f>
        <v>15282.92</v>
      </c>
      <c r="L30" s="25">
        <f>J30+K30</f>
        <v>80068.52</v>
      </c>
    </row>
    <row r="31" spans="1:12" s="10" customFormat="1" x14ac:dyDescent="0.25">
      <c r="A31" s="14"/>
      <c r="B31" s="34" t="s">
        <v>32</v>
      </c>
      <c r="C31" s="34"/>
      <c r="D31" s="34"/>
      <c r="E31" s="34"/>
      <c r="F31" s="34"/>
      <c r="G31" s="34"/>
      <c r="H31" s="34"/>
      <c r="I31" s="34"/>
      <c r="J31" s="34"/>
      <c r="K31" s="34"/>
      <c r="L31" s="26">
        <v>426</v>
      </c>
    </row>
    <row r="32" spans="1:12" s="10" customFormat="1" ht="21" customHeight="1" x14ac:dyDescent="0.25">
      <c r="K32" s="27" t="s">
        <v>13</v>
      </c>
      <c r="L32" s="28">
        <f>ROUNDUP(SUM(L30:L30),0)+L31</f>
        <v>80495</v>
      </c>
    </row>
    <row r="33" spans="1:12" s="10" customFormat="1" x14ac:dyDescent="0.25"/>
    <row r="34" spans="1:12" s="10" customFormat="1" x14ac:dyDescent="0.25"/>
    <row r="35" spans="1:12" s="10" customFormat="1" ht="13.8" x14ac:dyDescent="0.25">
      <c r="B35" s="13" t="s">
        <v>28</v>
      </c>
    </row>
    <row r="36" spans="1:12" s="10" customFormat="1" ht="92.4" x14ac:dyDescent="0.25">
      <c r="A36" s="14"/>
      <c r="B36" s="14"/>
      <c r="C36" s="15" t="s">
        <v>2</v>
      </c>
      <c r="D36" s="16" t="s">
        <v>1</v>
      </c>
      <c r="E36" s="16" t="s">
        <v>27</v>
      </c>
      <c r="F36" s="16" t="s">
        <v>18</v>
      </c>
      <c r="G36" s="16" t="s">
        <v>4</v>
      </c>
      <c r="H36" s="16" t="s">
        <v>5</v>
      </c>
      <c r="I36" s="16" t="s">
        <v>6</v>
      </c>
      <c r="J36" s="16" t="s">
        <v>7</v>
      </c>
      <c r="K36" s="16" t="s">
        <v>8</v>
      </c>
      <c r="L36" s="17" t="s">
        <v>0</v>
      </c>
    </row>
    <row r="37" spans="1:12" s="10" customFormat="1" ht="39.6" x14ac:dyDescent="0.25">
      <c r="A37" s="14"/>
      <c r="B37" s="32" t="s">
        <v>49</v>
      </c>
      <c r="C37" s="18"/>
      <c r="D37" s="19"/>
      <c r="E37" s="20" t="s">
        <v>3</v>
      </c>
      <c r="F37" s="20" t="s">
        <v>20</v>
      </c>
      <c r="G37" s="20" t="s">
        <v>21</v>
      </c>
      <c r="H37" s="20" t="s">
        <v>22</v>
      </c>
      <c r="I37" s="20" t="s">
        <v>23</v>
      </c>
      <c r="J37" s="20" t="s">
        <v>24</v>
      </c>
      <c r="K37" s="20" t="s">
        <v>25</v>
      </c>
      <c r="L37" s="21" t="s">
        <v>26</v>
      </c>
    </row>
    <row r="38" spans="1:12" s="10" customFormat="1" x14ac:dyDescent="0.25">
      <c r="A38" s="14" t="s">
        <v>3</v>
      </c>
      <c r="B38" s="22" t="s">
        <v>31</v>
      </c>
      <c r="C38" s="22" t="s">
        <v>33</v>
      </c>
      <c r="D38" s="23">
        <v>10</v>
      </c>
      <c r="E38" s="2">
        <v>4645</v>
      </c>
      <c r="F38" s="24">
        <f>E38*12</f>
        <v>55740</v>
      </c>
      <c r="G38" s="24">
        <f>F38*0.05</f>
        <v>2787</v>
      </c>
      <c r="H38" s="24">
        <f>F38*0.1</f>
        <v>5574</v>
      </c>
      <c r="I38" s="24">
        <f>F38*0.05</f>
        <v>2787</v>
      </c>
      <c r="J38" s="24">
        <f>ROUND(F38+G38+H38+I38,2)</f>
        <v>66888</v>
      </c>
      <c r="K38" s="24">
        <f>ROUND(J38*23.59%,2)</f>
        <v>15778.88</v>
      </c>
      <c r="L38" s="25">
        <f>J38+K38</f>
        <v>82666.880000000005</v>
      </c>
    </row>
    <row r="39" spans="1:12" s="10" customFormat="1" x14ac:dyDescent="0.25">
      <c r="A39" s="22"/>
      <c r="B39" s="34" t="s">
        <v>32</v>
      </c>
      <c r="C39" s="34"/>
      <c r="D39" s="34"/>
      <c r="E39" s="34"/>
      <c r="F39" s="34"/>
      <c r="G39" s="34"/>
      <c r="H39" s="34"/>
      <c r="I39" s="34"/>
      <c r="J39" s="34"/>
      <c r="K39" s="34"/>
      <c r="L39" s="26">
        <v>426</v>
      </c>
    </row>
    <row r="40" spans="1:12" s="10" customFormat="1" ht="27.75" customHeight="1" x14ac:dyDescent="0.25">
      <c r="K40" s="27" t="s">
        <v>14</v>
      </c>
      <c r="L40" s="28">
        <f>ROUNDUP(SUM(L38:L38),0)+L39</f>
        <v>83093</v>
      </c>
    </row>
    <row r="41" spans="1:12" s="10" customFormat="1" x14ac:dyDescent="0.25"/>
    <row r="42" spans="1:12" s="10" customFormat="1" x14ac:dyDescent="0.25"/>
    <row r="43" spans="1:12" s="10" customFormat="1" x14ac:dyDescent="0.25"/>
    <row r="44" spans="1:12" s="10" customFormat="1" ht="13.8" x14ac:dyDescent="0.25">
      <c r="B44" s="13" t="s">
        <v>29</v>
      </c>
    </row>
    <row r="45" spans="1:12" s="10" customFormat="1" ht="92.4" x14ac:dyDescent="0.25">
      <c r="A45" s="14"/>
      <c r="B45" s="14"/>
      <c r="C45" s="15" t="s">
        <v>2</v>
      </c>
      <c r="D45" s="16" t="s">
        <v>1</v>
      </c>
      <c r="E45" s="16" t="s">
        <v>27</v>
      </c>
      <c r="F45" s="16" t="s">
        <v>19</v>
      </c>
      <c r="G45" s="16" t="s">
        <v>4</v>
      </c>
      <c r="H45" s="16" t="s">
        <v>5</v>
      </c>
      <c r="I45" s="16" t="s">
        <v>6</v>
      </c>
      <c r="J45" s="16" t="s">
        <v>7</v>
      </c>
      <c r="K45" s="16" t="s">
        <v>8</v>
      </c>
      <c r="L45" s="17" t="s">
        <v>0</v>
      </c>
    </row>
    <row r="46" spans="1:12" s="10" customFormat="1" ht="39.6" x14ac:dyDescent="0.25">
      <c r="A46" s="14"/>
      <c r="B46" s="32" t="s">
        <v>49</v>
      </c>
      <c r="C46" s="18"/>
      <c r="D46" s="19"/>
      <c r="E46" s="20" t="s">
        <v>3</v>
      </c>
      <c r="F46" s="20" t="s">
        <v>20</v>
      </c>
      <c r="G46" s="20" t="s">
        <v>21</v>
      </c>
      <c r="H46" s="20" t="s">
        <v>22</v>
      </c>
      <c r="I46" s="20" t="s">
        <v>23</v>
      </c>
      <c r="J46" s="20" t="s">
        <v>24</v>
      </c>
      <c r="K46" s="20" t="s">
        <v>25</v>
      </c>
      <c r="L46" s="21" t="s">
        <v>26</v>
      </c>
    </row>
    <row r="47" spans="1:12" s="10" customFormat="1" x14ac:dyDescent="0.25">
      <c r="A47" s="14" t="s">
        <v>3</v>
      </c>
      <c r="B47" s="22" t="s">
        <v>31</v>
      </c>
      <c r="C47" s="22" t="s">
        <v>33</v>
      </c>
      <c r="D47" s="23">
        <v>10</v>
      </c>
      <c r="E47" s="2">
        <v>4645</v>
      </c>
      <c r="F47" s="24">
        <f>E47*12</f>
        <v>55740</v>
      </c>
      <c r="G47" s="24">
        <f>F47*0.05</f>
        <v>2787</v>
      </c>
      <c r="H47" s="24">
        <f>F47*0.1</f>
        <v>5574</v>
      </c>
      <c r="I47" s="24">
        <f>F47*0.05</f>
        <v>2787</v>
      </c>
      <c r="J47" s="24">
        <f>ROUND(F47+G47+H47+I47,2)</f>
        <v>66888</v>
      </c>
      <c r="K47" s="24">
        <f>ROUND(J47*23.59%,2)</f>
        <v>15778.88</v>
      </c>
      <c r="L47" s="25">
        <f>J47+K47</f>
        <v>82666.880000000005</v>
      </c>
    </row>
    <row r="48" spans="1:12" s="10" customFormat="1" x14ac:dyDescent="0.25">
      <c r="A48" s="22"/>
      <c r="B48" s="34" t="s">
        <v>32</v>
      </c>
      <c r="C48" s="34"/>
      <c r="D48" s="34"/>
      <c r="E48" s="34"/>
      <c r="F48" s="34"/>
      <c r="G48" s="34"/>
      <c r="H48" s="34"/>
      <c r="I48" s="34"/>
      <c r="J48" s="34"/>
      <c r="K48" s="34"/>
      <c r="L48" s="26">
        <v>426</v>
      </c>
    </row>
    <row r="49" spans="1:12" s="10" customFormat="1" ht="13.8" x14ac:dyDescent="0.25">
      <c r="K49" s="27" t="s">
        <v>15</v>
      </c>
      <c r="L49" s="28">
        <f>ROUNDUP(SUM(L47:L47),0)+L48</f>
        <v>83093</v>
      </c>
    </row>
    <row r="50" spans="1:12" s="10" customFormat="1" ht="13.8" x14ac:dyDescent="0.25">
      <c r="A50" s="10" t="s">
        <v>46</v>
      </c>
      <c r="K50" s="27"/>
      <c r="L50" s="30"/>
    </row>
    <row r="51" spans="1:12" s="10" customFormat="1" x14ac:dyDescent="0.25"/>
    <row r="52" spans="1:12" s="10" customFormat="1" x14ac:dyDescent="0.25">
      <c r="B52" s="29"/>
    </row>
    <row r="53" spans="1:12" s="10" customFormat="1" x14ac:dyDescent="0.25"/>
  </sheetData>
  <mergeCells count="8">
    <mergeCell ref="B3:L3"/>
    <mergeCell ref="B48:K48"/>
    <mergeCell ref="B39:K39"/>
    <mergeCell ref="B31:K31"/>
    <mergeCell ref="B22:K22"/>
    <mergeCell ref="B10:K10"/>
    <mergeCell ref="A13:K13"/>
    <mergeCell ref="A14:K14"/>
  </mergeCells>
  <pageMargins left="0.25" right="0.25" top="0.75" bottom="0.75" header="0.3" footer="0.3"/>
  <pageSetup paperSize="9" scale="6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10C9A-42ED-4A66-A4BB-ED449C14FD43}">
  <dimension ref="A2:K10"/>
  <sheetViews>
    <sheetView tabSelected="1" workbookViewId="0">
      <selection activeCell="H10" sqref="H10"/>
    </sheetView>
  </sheetViews>
  <sheetFormatPr defaultRowHeight="14.4" x14ac:dyDescent="0.3"/>
  <cols>
    <col min="1" max="1" width="46.33203125" customWidth="1"/>
    <col min="2" max="3" width="10.77734375" customWidth="1"/>
    <col min="4" max="4" width="10.6640625" customWidth="1"/>
    <col min="5" max="5" width="11.33203125" customWidth="1"/>
    <col min="6" max="6" width="12.44140625" customWidth="1"/>
  </cols>
  <sheetData>
    <row r="2" spans="1:11" x14ac:dyDescent="0.3">
      <c r="A2" s="31" t="s">
        <v>36</v>
      </c>
      <c r="B2" s="31"/>
      <c r="C2" s="31"/>
      <c r="D2" s="31"/>
      <c r="E2" s="31"/>
    </row>
    <row r="3" spans="1:11" x14ac:dyDescent="0.3">
      <c r="A3" s="9" t="s">
        <v>34</v>
      </c>
    </row>
    <row r="5" spans="1:11" x14ac:dyDescent="0.3">
      <c r="A5" s="4" t="s">
        <v>44</v>
      </c>
      <c r="B5" s="7" t="s">
        <v>35</v>
      </c>
      <c r="C5" s="7" t="s">
        <v>38</v>
      </c>
      <c r="D5" s="7" t="s">
        <v>39</v>
      </c>
      <c r="E5" s="7" t="s">
        <v>40</v>
      </c>
      <c r="F5" s="7" t="s">
        <v>41</v>
      </c>
    </row>
    <row r="6" spans="1:11" x14ac:dyDescent="0.3">
      <c r="A6" s="4" t="s">
        <v>37</v>
      </c>
      <c r="B6" s="5">
        <f>detalizēti!L11</f>
        <v>74355</v>
      </c>
      <c r="C6" s="5">
        <f>detalizēti!L23</f>
        <v>77897</v>
      </c>
      <c r="D6" s="5">
        <f>detalizēti!L32</f>
        <v>80495</v>
      </c>
      <c r="E6" s="5">
        <f>detalizēti!L40</f>
        <v>83093</v>
      </c>
      <c r="F6" s="5">
        <f>detalizēti!L49</f>
        <v>83093</v>
      </c>
    </row>
    <row r="7" spans="1:11" x14ac:dyDescent="0.3">
      <c r="A7" s="4"/>
      <c r="B7" s="4"/>
      <c r="C7" s="4"/>
      <c r="D7" s="4"/>
      <c r="E7" s="4"/>
      <c r="F7" s="4"/>
    </row>
    <row r="8" spans="1:11" x14ac:dyDescent="0.3">
      <c r="A8" s="7" t="s">
        <v>43</v>
      </c>
      <c r="B8" s="8">
        <f>SUM(B6:B7)</f>
        <v>74355</v>
      </c>
      <c r="C8" s="8">
        <f t="shared" ref="C8:F8" si="0">SUM(C6:C7)</f>
        <v>77897</v>
      </c>
      <c r="D8" s="8">
        <f t="shared" si="0"/>
        <v>80495</v>
      </c>
      <c r="E8" s="8">
        <f t="shared" si="0"/>
        <v>83093</v>
      </c>
      <c r="F8" s="8">
        <f t="shared" si="0"/>
        <v>83093</v>
      </c>
    </row>
    <row r="10" spans="1:11" ht="118.2" customHeight="1" x14ac:dyDescent="0.3">
      <c r="A10" s="3" t="s">
        <v>48</v>
      </c>
      <c r="B10" s="3"/>
      <c r="C10" s="3"/>
      <c r="D10" s="3"/>
      <c r="E10" s="3"/>
      <c r="F10" s="3"/>
      <c r="G10" s="3"/>
      <c r="H10" s="3"/>
      <c r="I10" s="3"/>
      <c r="J10" s="3"/>
      <c r="K10" s="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030A788A17DBC44EAF6D9C83E4C1980E" ma:contentTypeVersion="5" ma:contentTypeDescription="Izveidot jaunu dokumentu." ma:contentTypeScope="" ma:versionID="4830dfba6576b6871db88b7f0912380c">
  <xsd:schema xmlns:xsd="http://www.w3.org/2001/XMLSchema" xmlns:xs="http://www.w3.org/2001/XMLSchema" xmlns:p="http://schemas.microsoft.com/office/2006/metadata/properties" xmlns:ns2="7c3518bc-c684-4e7d-9532-460c20e167ac" xmlns:ns3="4d4dc7da-5b10-43a8-95cf-7029417ae0c8" targetNamespace="http://schemas.microsoft.com/office/2006/metadata/properties" ma:root="true" ma:fieldsID="7fcd704e8ccc269f6203d83dc18641df" ns2:_="" ns3:_="">
    <xsd:import namespace="7c3518bc-c684-4e7d-9532-460c20e167ac"/>
    <xsd:import namespace="4d4dc7da-5b10-43a8-95cf-7029417ae0c8"/>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3518bc-c684-4e7d-9532-460c20e167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d4dc7da-5b10-43a8-95cf-7029417ae0c8" elementFormDefault="qualified">
    <xsd:import namespace="http://schemas.microsoft.com/office/2006/documentManagement/types"/>
    <xsd:import namespace="http://schemas.microsoft.com/office/infopath/2007/PartnerControls"/>
    <xsd:element name="SharedWithUsers" ma:index="11"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85E6D1-7FE6-4F38-95BF-110B27F04B6C}">
  <ds:schemaRefs>
    <ds:schemaRef ds:uri="http://purl.org/dc/dcmitype/"/>
    <ds:schemaRef ds:uri="http://schemas.microsoft.com/office/2006/documentManagement/types"/>
    <ds:schemaRef ds:uri="http://purl.org/dc/terms/"/>
    <ds:schemaRef ds:uri="http://purl.org/dc/elements/1.1/"/>
    <ds:schemaRef ds:uri="http://www.w3.org/XML/1998/namespace"/>
    <ds:schemaRef ds:uri="http://schemas.microsoft.com/office/infopath/2007/PartnerControls"/>
    <ds:schemaRef ds:uri="7c3518bc-c684-4e7d-9532-460c20e167ac"/>
    <ds:schemaRef ds:uri="http://schemas.openxmlformats.org/package/2006/metadata/core-properties"/>
    <ds:schemaRef ds:uri="4d4dc7da-5b10-43a8-95cf-7029417ae0c8"/>
    <ds:schemaRef ds:uri="http://schemas.microsoft.com/office/2006/metadata/properties"/>
  </ds:schemaRefs>
</ds:datastoreItem>
</file>

<file path=customXml/itemProps2.xml><?xml version="1.0" encoding="utf-8"?>
<ds:datastoreItem xmlns:ds="http://schemas.openxmlformats.org/officeDocument/2006/customXml" ds:itemID="{B1C77132-BA25-4D04-BF2F-00C93D04C519}">
  <ds:schemaRefs>
    <ds:schemaRef ds:uri="http://schemas.microsoft.com/sharepoint/v3/contenttype/forms"/>
  </ds:schemaRefs>
</ds:datastoreItem>
</file>

<file path=customXml/itemProps3.xml><?xml version="1.0" encoding="utf-8"?>
<ds:datastoreItem xmlns:ds="http://schemas.openxmlformats.org/officeDocument/2006/customXml" ds:itemID="{E984093C-DD8A-422D-8739-9C9F6BB3CA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3518bc-c684-4e7d-9532-460c20e167ac"/>
    <ds:schemaRef ds:uri="4d4dc7da-5b10-43a8-95cf-7029417ae0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detalizēti</vt:lpstr>
      <vt:lpstr>Kopsavilkums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Osina</dc:creator>
  <cp:lastModifiedBy>Dace Revizore</cp:lastModifiedBy>
  <cp:lastPrinted>2024-05-22T07:48:35Z</cp:lastPrinted>
  <dcterms:created xsi:type="dcterms:W3CDTF">2023-05-13T03:25:45Z</dcterms:created>
  <dcterms:modified xsi:type="dcterms:W3CDTF">2024-09-05T07:46:11Z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0x010100030A788A17DBC44EAF6D9C83E4C1980E</vt:lpwstr>
  </property>
</Properties>
</file>