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9"/>
  <workbookPr/>
  <mc:AlternateContent xmlns:mc="http://schemas.openxmlformats.org/markup-compatibility/2006">
    <mc:Choice Requires="x15">
      <x15ac:absPath xmlns:x15ac="http://schemas.microsoft.com/office/spreadsheetml/2010/11/ac" url="\\file-itd-01.lm.local\LMHomeFolders\Sandra.Strele\Sandra\2023\2_MK_noteikumi\7_Aprūpētāji_projekts\4_Precizēts_05.07.2023\"/>
    </mc:Choice>
  </mc:AlternateContent>
  <xr:revisionPtr revIDLastSave="0" documentId="13_ncr:1_{B07CE630-9F07-4827-BE3A-1C61CC0FED37}" xr6:coauthVersionLast="36" xr6:coauthVersionMax="47" xr10:uidLastSave="{00000000-0000-0000-0000-000000000000}"/>
  <bookViews>
    <workbookView xWindow="0" yWindow="0" windowWidth="28800" windowHeight="12225" xr2:uid="{00000000-000D-0000-FFFF-FFFF00000000}"/>
  </bookViews>
  <sheets>
    <sheet name="Lap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20" i="1" l="1"/>
  <c r="K20" i="1"/>
  <c r="P20" i="1"/>
  <c r="O20" i="1"/>
  <c r="O29" i="1" l="1"/>
  <c r="K29" i="1" s="1"/>
  <c r="J29" i="1" s="1"/>
  <c r="O30" i="1"/>
  <c r="K30" i="1" s="1"/>
  <c r="O31" i="1"/>
  <c r="N31" i="1" s="1"/>
  <c r="O32" i="1"/>
  <c r="K32" i="1" s="1"/>
  <c r="O28" i="1"/>
  <c r="N28" i="1" s="1"/>
  <c r="J21" i="1"/>
  <c r="J22" i="1"/>
  <c r="J23" i="1"/>
  <c r="J24" i="1"/>
  <c r="J25" i="1"/>
  <c r="J26" i="1"/>
  <c r="J27" i="1"/>
  <c r="N21" i="1"/>
  <c r="N22" i="1"/>
  <c r="N23" i="1"/>
  <c r="N24" i="1"/>
  <c r="N25" i="1"/>
  <c r="N26" i="1"/>
  <c r="N27" i="1"/>
  <c r="P33" i="1"/>
  <c r="P34" i="1" s="1"/>
  <c r="D17" i="1" s="1"/>
  <c r="L33" i="1"/>
  <c r="L34" i="1" s="1"/>
  <c r="D12" i="1" s="1"/>
  <c r="H26" i="1" l="1"/>
  <c r="H21" i="1"/>
  <c r="H22" i="1"/>
  <c r="K28" i="1"/>
  <c r="J28" i="1" s="1"/>
  <c r="H28" i="1" s="1"/>
  <c r="F12" i="1"/>
  <c r="H25" i="1"/>
  <c r="F17" i="1"/>
  <c r="H24" i="1"/>
  <c r="H23" i="1"/>
  <c r="K31" i="1"/>
  <c r="J31" i="1" s="1"/>
  <c r="H31" i="1" s="1"/>
  <c r="N32" i="1"/>
  <c r="N30" i="1"/>
  <c r="N29" i="1"/>
  <c r="H29" i="1" s="1"/>
  <c r="J30" i="1"/>
  <c r="H27" i="1"/>
  <c r="J32" i="1"/>
  <c r="O33" i="1"/>
  <c r="O34" i="1" s="1"/>
  <c r="D16" i="1" s="1"/>
  <c r="H30" i="1" l="1"/>
  <c r="H32" i="1"/>
  <c r="H33" i="1" s="1"/>
  <c r="H34" i="1" s="1"/>
  <c r="F16" i="1"/>
  <c r="K33" i="1"/>
  <c r="K34" i="1" l="1"/>
  <c r="D11" i="1" s="1"/>
  <c r="F11" i="1"/>
  <c r="D7" i="1" l="1"/>
  <c r="D15" i="1"/>
  <c r="D6" i="1" s="1"/>
  <c r="F7" i="1"/>
  <c r="D10" i="1" l="1"/>
  <c r="D5" i="1"/>
  <c r="F15" i="1"/>
  <c r="F6" i="1"/>
  <c r="F5" i="1" s="1"/>
  <c r="F1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Sandra Strēle</author>
  </authors>
  <commentList>
    <comment ref="D5" authorId="0" shapeId="0" xr:uid="{FC0B6081-3C5F-4346-AD7F-39AF6537223C}">
      <text>
        <r>
          <rPr>
            <b/>
            <sz val="9"/>
            <color indexed="81"/>
            <rFont val="Tahoma"/>
            <family val="2"/>
            <charset val="186"/>
          </rPr>
          <t>Sandra Strēle:</t>
        </r>
        <r>
          <rPr>
            <sz val="9"/>
            <color indexed="81"/>
            <rFont val="Tahoma"/>
            <family val="2"/>
            <charset val="186"/>
          </rPr>
          <t xml:space="preserve">
Valsts atbalsta saņēmēju fakts:
janv. 6204
fabr. 6435;
marts 6452
april. 6488
maijs 6456</t>
        </r>
      </text>
    </comment>
  </commentList>
</comments>
</file>

<file path=xl/sharedStrings.xml><?xml version="1.0" encoding="utf-8"?>
<sst xmlns="http://schemas.openxmlformats.org/spreadsheetml/2006/main" count="71" uniqueCount="39">
  <si>
    <t>KOPĀ</t>
  </si>
  <si>
    <t>x</t>
  </si>
  <si>
    <t xml:space="preserve">SAC </t>
  </si>
  <si>
    <t>SAC, kurā noteikts darbs, kas saistīts ar īpašiem apst.</t>
  </si>
  <si>
    <t>Plānotais finansējums gadā, euro</t>
  </si>
  <si>
    <t>pers.skaits vidēji mēn.*</t>
  </si>
  <si>
    <t>Plāns precizēts</t>
  </si>
  <si>
    <t>Plāns papildu ar grozījumiem</t>
  </si>
  <si>
    <t>Plāns precizēts ar grozījumiem</t>
  </si>
  <si>
    <t>Plānotais finansējums gadā (5 mēn), euro</t>
  </si>
  <si>
    <t>janvāris</t>
  </si>
  <si>
    <t>februāris</t>
  </si>
  <si>
    <t>marts</t>
  </si>
  <si>
    <t>aprīlis</t>
  </si>
  <si>
    <t>maijs</t>
  </si>
  <si>
    <t>jūnijs</t>
  </si>
  <si>
    <t>jūlijs</t>
  </si>
  <si>
    <t>augusts</t>
  </si>
  <si>
    <t>septembris</t>
  </si>
  <si>
    <t>oktobris</t>
  </si>
  <si>
    <t>novembris</t>
  </si>
  <si>
    <t>decembris</t>
  </si>
  <si>
    <t>fakts</t>
  </si>
  <si>
    <t>plāns</t>
  </si>
  <si>
    <r>
      <t xml:space="preserve">atbalsta apjoms uz 1 pers. mēn, </t>
    </r>
    <r>
      <rPr>
        <i/>
        <sz val="9"/>
        <rFont val="Times New Roman"/>
        <family val="1"/>
        <charset val="186"/>
      </rPr>
      <t>euro</t>
    </r>
  </si>
  <si>
    <t>Pielikums</t>
  </si>
  <si>
    <t>Tiesību akta projekta "Grozījumi Ministru kabineta 2023. gada 17. janvāra noteikumos Nr. 25 "Noteikumi par valsts atbalstu pašvaldībām atlīdzības palielināšanai aprūpētājiem ilgstošas sociālās aprūpes un sociālās rehabilitācijas institūcijās"" sākotnējās ietekmes (ex-ante) novērtējuma ziņojumam (anotācijai)</t>
  </si>
  <si>
    <t>Tiesību akta projekta ietekme uz valsts budžetu</t>
  </si>
  <si>
    <t xml:space="preserve">	6. Lai saņemtu valsts atbalstu šo noteikumu 8. punktā un 9. punktā minētajā apmērā, pašvaldība nodrošina vai pamatojas uz pakalpojuma sniedzēja rakstisku apliecinājumu, ka pakalpojuma sniegšanā iesaistītajiem:
	6.1. aprūpētājiem, kuriem profesionālā pieredze aprūpētāja amatā ir no viena gada līdz trim gadiem, mēnešalga ir noteikta no 629 euro līdz 661,99 euro  mēnesī;
	6.2. aprūpētājiem, kuriem profesionālā pieredze aprūpētāja amatā ir ilgāka par trim gadiem, mēnešalga ir noteikta no 662 euro līdz 689,99 euro mēnesī;
	6.3. vecākajiem aprūpētājiem, kuriem profesionālā pieredze aprūpētāja amatā ir no viena gada līdz trim gadiem, mēnešalga ir noteikta no 674 euro līdz 708,99 euro mēnesī;
	6.4. vecākajiem aprūpētājiem, kuriem profesionālā pieredze aprūpētāja amatā ir ilgāka par trim gadiem, mēnešalga ir noteikta no 709 euro līdz 834,99 euro mēnesī;
	6.5. aprūpētājiem un vecākajiem aprūpētājiem piemaksa par darbu, kas saistīta ar īpašu risku, ir noteikta 25 % apmērā no šo noteikumu 6.1., 6.2., 6.3. vai 6.4. apakšpunktā minētās mēnešalgas.</t>
  </si>
  <si>
    <r>
      <t>6.</t>
    </r>
    <r>
      <rPr>
        <vertAlign val="superscript"/>
        <sz val="9"/>
        <rFont val="Times New Roman"/>
        <family val="1"/>
        <charset val="186"/>
      </rPr>
      <t>1</t>
    </r>
    <r>
      <rPr>
        <sz val="9"/>
        <rFont val="Times New Roman"/>
        <family val="1"/>
        <charset val="186"/>
      </rPr>
      <t xml:space="preserve"> Lai saņemtu valsts atbalstu šo noteikumu  8.</t>
    </r>
    <r>
      <rPr>
        <vertAlign val="superscript"/>
        <sz val="9"/>
        <rFont val="Times New Roman"/>
        <family val="1"/>
        <charset val="186"/>
      </rPr>
      <t>1</t>
    </r>
    <r>
      <rPr>
        <sz val="9"/>
        <rFont val="Times New Roman"/>
        <family val="1"/>
        <charset val="186"/>
      </rPr>
      <t xml:space="preserve"> un 9.</t>
    </r>
    <r>
      <rPr>
        <vertAlign val="superscript"/>
        <sz val="9"/>
        <rFont val="Times New Roman"/>
        <family val="1"/>
        <charset val="186"/>
      </rPr>
      <t xml:space="preserve">1 </t>
    </r>
    <r>
      <rPr>
        <sz val="9"/>
        <rFont val="Times New Roman"/>
        <family val="1"/>
        <charset val="186"/>
      </rPr>
      <t>punktā minētajā apmērā, pašvaldība nodrošina vai pamatojas uz pakalpojuma sniedzēja rakstisku apliecinājumu, ka pakalpojuma sniegšanā iesaistītajiem:
	6.</t>
    </r>
    <r>
      <rPr>
        <vertAlign val="superscript"/>
        <sz val="9"/>
        <rFont val="Times New Roman"/>
        <family val="1"/>
        <charset val="186"/>
      </rPr>
      <t>1</t>
    </r>
    <r>
      <rPr>
        <sz val="9"/>
        <rFont val="Times New Roman"/>
        <family val="1"/>
        <charset val="186"/>
      </rPr>
      <t>1. aprūpētājiem, kuriem profesionālā pieredze aprūpētāja amatā ir no viena gada līdz trim gadiem, mēnešalga ir noteikta vismaz 662 euro mēnesī;
	6.</t>
    </r>
    <r>
      <rPr>
        <vertAlign val="superscript"/>
        <sz val="9"/>
        <rFont val="Times New Roman"/>
        <family val="1"/>
        <charset val="186"/>
      </rPr>
      <t>1</t>
    </r>
    <r>
      <rPr>
        <sz val="9"/>
        <rFont val="Times New Roman"/>
        <family val="1"/>
        <charset val="186"/>
      </rPr>
      <t>2. aprūpētājiem, kuriem profesionālā pieredze aprūpētāja amatā ir ilgāka par trim gadiem, mēnešalga ir noteikta vismaz 690 euro mēnesī;
	6.</t>
    </r>
    <r>
      <rPr>
        <vertAlign val="superscript"/>
        <sz val="9"/>
        <rFont val="Times New Roman"/>
        <family val="1"/>
        <charset val="186"/>
      </rPr>
      <t>1</t>
    </r>
    <r>
      <rPr>
        <sz val="9"/>
        <rFont val="Times New Roman"/>
        <family val="1"/>
        <charset val="186"/>
      </rPr>
      <t>3. vecākajiem aprūpētājiem, kuriem profesionālā pieredze aprūpētāja amatā ir no viena gada līdz trim gadiem, mēnešalga ir noteikta vismaz 709 euro mēnesī;
	6.</t>
    </r>
    <r>
      <rPr>
        <vertAlign val="superscript"/>
        <sz val="9"/>
        <rFont val="Times New Roman"/>
        <family val="1"/>
        <charset val="186"/>
      </rPr>
      <t>1</t>
    </r>
    <r>
      <rPr>
        <sz val="9"/>
        <rFont val="Times New Roman"/>
        <family val="1"/>
        <charset val="186"/>
      </rPr>
      <t>4. vecākajiem aprūpētājiem, kuriem profesionālā pieredze aprūpētāja amatā ir ilgāka par trim gadiem, mēnešalga ir noteikta vismaz 835 euro mēnesī;
	6.</t>
    </r>
    <r>
      <rPr>
        <vertAlign val="superscript"/>
        <sz val="9"/>
        <rFont val="Times New Roman"/>
        <family val="1"/>
        <charset val="186"/>
      </rPr>
      <t>1</t>
    </r>
    <r>
      <rPr>
        <sz val="9"/>
        <rFont val="Times New Roman"/>
        <family val="1"/>
        <charset val="186"/>
      </rPr>
      <t>5. aprūpētājiem un vecākajiem aprūpētājiem piemaksa par darbu, kas saistīta ar īpašu risku, ir noteikta 25 % apmērā no šo noteikumu 6.</t>
    </r>
    <r>
      <rPr>
        <vertAlign val="superscript"/>
        <sz val="9"/>
        <rFont val="Times New Roman"/>
        <family val="1"/>
        <charset val="186"/>
      </rPr>
      <t>1</t>
    </r>
    <r>
      <rPr>
        <sz val="9"/>
        <rFont val="Times New Roman"/>
        <family val="1"/>
        <charset val="186"/>
      </rPr>
      <t>1. , 6.</t>
    </r>
    <r>
      <rPr>
        <vertAlign val="superscript"/>
        <sz val="9"/>
        <rFont val="Times New Roman"/>
        <family val="1"/>
        <charset val="186"/>
      </rPr>
      <t>1</t>
    </r>
    <r>
      <rPr>
        <sz val="9"/>
        <rFont val="Times New Roman"/>
        <family val="1"/>
        <charset val="186"/>
      </rPr>
      <t>2. , 6.</t>
    </r>
    <r>
      <rPr>
        <vertAlign val="superscript"/>
        <sz val="9"/>
        <rFont val="Times New Roman"/>
        <family val="1"/>
        <charset val="186"/>
      </rPr>
      <t>1</t>
    </r>
    <r>
      <rPr>
        <sz val="9"/>
        <rFont val="Times New Roman"/>
        <family val="1"/>
        <charset val="186"/>
      </rPr>
      <t>3. vai 6.</t>
    </r>
    <r>
      <rPr>
        <vertAlign val="superscript"/>
        <sz val="9"/>
        <rFont val="Times New Roman"/>
        <family val="1"/>
        <charset val="186"/>
      </rPr>
      <t>1</t>
    </r>
    <r>
      <rPr>
        <sz val="9"/>
        <rFont val="Times New Roman"/>
        <family val="1"/>
        <charset val="186"/>
      </rPr>
      <t>4. apakšpunktā minētās mēnešalgas.”";</t>
    </r>
  </si>
  <si>
    <r>
      <t xml:space="preserve">atbalsta apjoms uz 1 pers. Mēn (MK noteikumu 10.punkts), </t>
    </r>
    <r>
      <rPr>
        <i/>
        <sz val="9"/>
        <rFont val="Times New Roman"/>
        <family val="1"/>
        <charset val="186"/>
      </rPr>
      <t>euro</t>
    </r>
  </si>
  <si>
    <r>
      <t>atbalsta apjoms uz 1 pers. Mēn (MK noteikumu 10.</t>
    </r>
    <r>
      <rPr>
        <vertAlign val="superscript"/>
        <sz val="9"/>
        <rFont val="Times New Roman"/>
        <family val="1"/>
        <charset val="186"/>
      </rPr>
      <t>1</t>
    </r>
    <r>
      <rPr>
        <sz val="9"/>
        <rFont val="Times New Roman"/>
        <family val="1"/>
        <charset val="186"/>
      </rPr>
      <t xml:space="preserve">punkts), </t>
    </r>
    <r>
      <rPr>
        <i/>
        <sz val="9"/>
        <rFont val="Times New Roman"/>
        <family val="1"/>
        <charset val="186"/>
      </rPr>
      <t>euro</t>
    </r>
  </si>
  <si>
    <t>pers.skaits vidēji mēn. (periodā aug.- dec.)*</t>
  </si>
  <si>
    <t>*</t>
  </si>
  <si>
    <t>Sandra Strēle</t>
  </si>
  <si>
    <t>Sandra.Strele@lm.gov.lv</t>
  </si>
  <si>
    <t>Labklājības ministrija</t>
  </si>
  <si>
    <t>Finanšu vadības departaments</t>
  </si>
  <si>
    <t xml:space="preserve">Tālr. 64331831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</si>
</sst>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1"/>
      <color theme="1"/>
      <name val="Times New Roman"/>
      <family val="1"/>
      <charset val="186"/>
    </font>
    <font>
      <sz val="11"/>
      <color theme="1"/>
      <name val="Times New Roman"/>
      <family val="1"/>
      <charset val="186"/>
    </font>
    <font>
      <sz val="9"/>
      <color indexed="81"/>
      <name val="Tahoma"/>
      <family val="2"/>
      <charset val="186"/>
    </font>
    <font>
      <b/>
      <sz val="9"/>
      <color indexed="81"/>
      <name val="Tahoma"/>
      <family val="2"/>
      <charset val="186"/>
    </font>
    <font>
      <sz val="11"/>
      <color rgb="FFFF0000"/>
      <name val="Times New Roman"/>
      <family val="1"/>
      <charset val="186"/>
    </font>
    <font>
      <i/>
      <sz val="11"/>
      <color theme="1"/>
      <name val="Times New Roman"/>
      <family val="1"/>
      <charset val="186"/>
    </font>
    <font>
      <b/>
      <sz val="11"/>
      <color rgb="FFFF0000"/>
      <name val="Times New Roman"/>
      <family val="1"/>
      <charset val="186"/>
    </font>
    <font>
      <sz val="11"/>
      <name val="Times New Roman"/>
      <family val="1"/>
      <charset val="186"/>
    </font>
    <font>
      <b/>
      <sz val="11"/>
      <name val="Times New Roman"/>
      <family val="1"/>
      <charset val="186"/>
    </font>
    <font>
      <sz val="8"/>
      <name val="Calibri"/>
      <family val="2"/>
      <scheme val="minor"/>
    </font>
    <font>
      <sz val="9"/>
      <name val="Times New Roman"/>
      <family val="1"/>
      <charset val="186"/>
    </font>
    <font>
      <i/>
      <sz val="9"/>
      <name val="Times New Roman"/>
      <family val="1"/>
      <charset val="186"/>
    </font>
    <font>
      <sz val="10"/>
      <name val="Times New Roman"/>
      <family val="1"/>
      <charset val="186"/>
    </font>
    <font>
      <b/>
      <sz val="14"/>
      <color theme="1"/>
      <name val="Times New Roman"/>
      <family val="1"/>
      <charset val="186"/>
    </font>
    <font>
      <i/>
      <sz val="11"/>
      <name val="Times New Roman"/>
      <family val="1"/>
      <charset val="186"/>
    </font>
    <font>
      <vertAlign val="superscript"/>
      <sz val="9"/>
      <name val="Times New Roman"/>
      <family val="1"/>
      <charset val="186"/>
    </font>
    <font>
      <b/>
      <i/>
      <sz val="11"/>
      <name val="Times New Roman"/>
      <family val="1"/>
      <charset val="186"/>
    </font>
    <font>
      <sz val="11"/>
      <color rgb="FF000000"/>
      <name val="Times New Roman"/>
      <family val="1"/>
      <charset val="186"/>
    </font>
    <font>
      <u/>
      <sz val="11"/>
      <color theme="10"/>
      <name val="Calibri"/>
      <family val="2"/>
      <scheme val="minor"/>
    </font>
    <font>
      <sz val="12"/>
      <color theme="1"/>
      <name val="Times New Roman"/>
      <family val="1"/>
      <charset val="186"/>
    </font>
    <font>
      <u/>
      <sz val="11"/>
      <color theme="10"/>
      <name val="Calibri"/>
      <family val="2"/>
      <charset val="186"/>
      <scheme val="minor"/>
    </font>
  </fonts>
  <fills count="3">
    <fill>
      <patternFill patternType="none"/>
    </fill>
    <fill>
      <patternFill patternType="gray125"/>
    </fill>
    <fill>
      <patternFill patternType="solid">
        <fgColor theme="0" tint="-0.14999847407452621"/>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s>
  <cellStyleXfs count="2">
    <xf numFmtId="0" fontId="0" fillId="0" borderId="0"/>
    <xf numFmtId="0" fontId="19" fillId="0" borderId="0" applyNumberFormat="0" applyFill="0" applyBorder="0" applyAlignment="0" applyProtection="0"/>
  </cellStyleXfs>
  <cellXfs count="78">
    <xf numFmtId="0" fontId="0" fillId="0" borderId="0" xfId="0"/>
    <xf numFmtId="0" fontId="2" fillId="0" borderId="0" xfId="0" applyFont="1" applyAlignment="1">
      <alignment horizontal="center"/>
    </xf>
    <xf numFmtId="0" fontId="1" fillId="0" borderId="0" xfId="0" applyFont="1" applyAlignment="1">
      <alignment horizontal="center"/>
    </xf>
    <xf numFmtId="0" fontId="2" fillId="0" borderId="0" xfId="0" applyFont="1" applyAlignment="1">
      <alignment horizontal="center" wrapText="1"/>
    </xf>
    <xf numFmtId="0" fontId="2" fillId="0" borderId="0" xfId="0" applyFont="1" applyBorder="1" applyAlignment="1">
      <alignment horizontal="center"/>
    </xf>
    <xf numFmtId="0" fontId="8" fillId="0" borderId="1" xfId="0" applyFont="1" applyBorder="1" applyAlignment="1">
      <alignment horizontal="right" wrapText="1"/>
    </xf>
    <xf numFmtId="3" fontId="8" fillId="0" borderId="1" xfId="0" applyNumberFormat="1" applyFont="1" applyBorder="1" applyAlignment="1">
      <alignment horizontal="center"/>
    </xf>
    <xf numFmtId="3" fontId="8" fillId="0" borderId="1" xfId="0" applyNumberFormat="1" applyFont="1" applyBorder="1" applyAlignment="1">
      <alignment horizontal="right"/>
    </xf>
    <xf numFmtId="0" fontId="11" fillId="0" borderId="1" xfId="0" applyFont="1" applyBorder="1" applyAlignment="1">
      <alignment horizontal="center" wrapText="1"/>
    </xf>
    <xf numFmtId="0" fontId="9" fillId="2" borderId="1" xfId="0" applyFont="1" applyFill="1" applyBorder="1" applyAlignment="1">
      <alignment horizontal="center"/>
    </xf>
    <xf numFmtId="0" fontId="9" fillId="2" borderId="1" xfId="0" applyFont="1" applyFill="1" applyBorder="1" applyAlignment="1">
      <alignment horizontal="right"/>
    </xf>
    <xf numFmtId="3" fontId="9" fillId="2" borderId="1" xfId="0" applyNumberFormat="1" applyFont="1" applyFill="1" applyBorder="1" applyAlignment="1">
      <alignment horizontal="center"/>
    </xf>
    <xf numFmtId="3" fontId="9" fillId="2" borderId="1" xfId="0" applyNumberFormat="1" applyFont="1" applyFill="1" applyBorder="1" applyAlignment="1">
      <alignment horizontal="right"/>
    </xf>
    <xf numFmtId="0" fontId="8" fillId="0" borderId="1" xfId="0" applyFont="1" applyBorder="1" applyAlignment="1">
      <alignment horizontal="center"/>
    </xf>
    <xf numFmtId="0" fontId="8" fillId="0" borderId="9" xfId="0" applyFont="1" applyBorder="1" applyAlignment="1">
      <alignment horizontal="center"/>
    </xf>
    <xf numFmtId="0" fontId="8" fillId="0" borderId="9" xfId="0" applyFont="1" applyBorder="1" applyAlignment="1">
      <alignment horizontal="right" wrapText="1"/>
    </xf>
    <xf numFmtId="3" fontId="8" fillId="0" borderId="9" xfId="0" applyNumberFormat="1" applyFont="1" applyBorder="1" applyAlignment="1">
      <alignment horizontal="center"/>
    </xf>
    <xf numFmtId="0" fontId="8" fillId="0" borderId="0" xfId="0" applyFont="1" applyAlignment="1">
      <alignment horizontal="center"/>
    </xf>
    <xf numFmtId="0" fontId="13" fillId="0" borderId="0" xfId="0" applyFont="1" applyAlignment="1">
      <alignment horizontal="center"/>
    </xf>
    <xf numFmtId="0" fontId="8" fillId="0" borderId="0" xfId="0" applyFont="1" applyBorder="1" applyAlignment="1">
      <alignment horizontal="center"/>
    </xf>
    <xf numFmtId="3" fontId="9" fillId="0" borderId="1" xfId="0" applyNumberFormat="1" applyFont="1" applyBorder="1" applyAlignment="1">
      <alignment horizontal="center"/>
    </xf>
    <xf numFmtId="3" fontId="11" fillId="0" borderId="1" xfId="0" applyNumberFormat="1" applyFont="1" applyBorder="1" applyAlignment="1">
      <alignment horizontal="center" wrapText="1"/>
    </xf>
    <xf numFmtId="0" fontId="5" fillId="0" borderId="0" xfId="0" applyFont="1" applyAlignment="1">
      <alignment horizontal="center"/>
    </xf>
    <xf numFmtId="0" fontId="5" fillId="0" borderId="0" xfId="0" applyFont="1" applyAlignment="1">
      <alignment horizontal="center" wrapText="1"/>
    </xf>
    <xf numFmtId="0" fontId="7" fillId="0" borderId="0" xfId="0" applyFont="1" applyAlignment="1">
      <alignment horizontal="center"/>
    </xf>
    <xf numFmtId="0" fontId="5" fillId="0" borderId="0" xfId="0" applyFont="1" applyBorder="1" applyAlignment="1">
      <alignment horizontal="center"/>
    </xf>
    <xf numFmtId="0" fontId="15" fillId="0" borderId="0" xfId="0" applyFont="1" applyBorder="1" applyAlignment="1">
      <alignment horizontal="right"/>
    </xf>
    <xf numFmtId="0" fontId="9" fillId="0" borderId="0" xfId="0" applyFont="1" applyBorder="1" applyAlignment="1">
      <alignment horizontal="center"/>
    </xf>
    <xf numFmtId="0" fontId="15" fillId="0" borderId="1" xfId="0" applyFont="1" applyBorder="1" applyAlignment="1">
      <alignment horizontal="right" wrapText="1"/>
    </xf>
    <xf numFmtId="0" fontId="15" fillId="0" borderId="1" xfId="0" applyFont="1" applyBorder="1" applyAlignment="1">
      <alignment horizontal="right"/>
    </xf>
    <xf numFmtId="2" fontId="9" fillId="0" borderId="1" xfId="0" applyNumberFormat="1" applyFont="1" applyBorder="1" applyAlignment="1">
      <alignment horizontal="center"/>
    </xf>
    <xf numFmtId="3" fontId="8" fillId="0" borderId="0" xfId="0" applyNumberFormat="1" applyFont="1" applyBorder="1" applyAlignment="1">
      <alignment horizontal="center"/>
    </xf>
    <xf numFmtId="3" fontId="9" fillId="0" borderId="0" xfId="0" applyNumberFormat="1" applyFont="1" applyBorder="1" applyAlignment="1">
      <alignment horizontal="center"/>
    </xf>
    <xf numFmtId="0" fontId="15" fillId="0" borderId="0" xfId="0" applyFont="1" applyAlignment="1">
      <alignment horizontal="right"/>
    </xf>
    <xf numFmtId="0" fontId="9" fillId="0" borderId="0" xfId="0" applyFont="1" applyAlignment="1">
      <alignment horizontal="center"/>
    </xf>
    <xf numFmtId="3" fontId="9" fillId="0" borderId="0" xfId="0" applyNumberFormat="1" applyFont="1" applyAlignment="1">
      <alignment horizontal="center"/>
    </xf>
    <xf numFmtId="0" fontId="13" fillId="0" borderId="0" xfId="0" applyFont="1" applyBorder="1" applyAlignment="1">
      <alignment horizontal="center"/>
    </xf>
    <xf numFmtId="0" fontId="8" fillId="0" borderId="4" xfId="0" applyFont="1" applyBorder="1" applyAlignment="1">
      <alignment horizontal="center"/>
    </xf>
    <xf numFmtId="2" fontId="9" fillId="0" borderId="11" xfId="0" applyNumberFormat="1" applyFont="1" applyBorder="1" applyAlignment="1">
      <alignment horizontal="center"/>
    </xf>
    <xf numFmtId="2" fontId="9" fillId="0" borderId="5" xfId="0" applyNumberFormat="1" applyFont="1" applyBorder="1" applyAlignment="1">
      <alignment horizontal="center"/>
    </xf>
    <xf numFmtId="0" fontId="8" fillId="0" borderId="0" xfId="0" applyFont="1" applyBorder="1" applyAlignment="1">
      <alignment horizontal="right"/>
    </xf>
    <xf numFmtId="3" fontId="8" fillId="0" borderId="0" xfId="0" applyNumberFormat="1" applyFont="1" applyBorder="1" applyAlignment="1">
      <alignment horizontal="right"/>
    </xf>
    <xf numFmtId="3" fontId="8" fillId="0" borderId="6" xfId="0" applyNumberFormat="1" applyFont="1" applyBorder="1" applyAlignment="1">
      <alignment horizontal="right"/>
    </xf>
    <xf numFmtId="3" fontId="8" fillId="0" borderId="12" xfId="0" applyNumberFormat="1" applyFont="1" applyBorder="1" applyAlignment="1">
      <alignment horizontal="center"/>
    </xf>
    <xf numFmtId="0" fontId="13" fillId="0" borderId="2" xfId="0" applyFont="1" applyBorder="1" applyAlignment="1">
      <alignment horizontal="center"/>
    </xf>
    <xf numFmtId="0" fontId="8" fillId="0" borderId="2" xfId="0" applyFont="1" applyBorder="1" applyAlignment="1">
      <alignment horizontal="right"/>
    </xf>
    <xf numFmtId="3" fontId="9" fillId="0" borderId="2" xfId="0" applyNumberFormat="1" applyFont="1" applyBorder="1" applyAlignment="1">
      <alignment horizontal="center"/>
    </xf>
    <xf numFmtId="3" fontId="8" fillId="0" borderId="2" xfId="0" applyNumberFormat="1" applyFont="1" applyBorder="1" applyAlignment="1">
      <alignment horizontal="right"/>
    </xf>
    <xf numFmtId="3" fontId="8" fillId="0" borderId="15" xfId="0" applyNumberFormat="1" applyFont="1" applyBorder="1" applyAlignment="1">
      <alignment horizontal="right"/>
    </xf>
    <xf numFmtId="3" fontId="8" fillId="0" borderId="2" xfId="0" applyNumberFormat="1" applyFont="1" applyBorder="1" applyAlignment="1">
      <alignment horizontal="center"/>
    </xf>
    <xf numFmtId="3" fontId="8" fillId="0" borderId="14" xfId="0" applyNumberFormat="1" applyFont="1" applyBorder="1" applyAlignment="1">
      <alignment horizontal="center"/>
    </xf>
    <xf numFmtId="3" fontId="8" fillId="0" borderId="8" xfId="0" applyNumberFormat="1" applyFont="1" applyBorder="1" applyAlignment="1">
      <alignment horizontal="right"/>
    </xf>
    <xf numFmtId="3" fontId="8" fillId="0" borderId="3" xfId="0" applyNumberFormat="1" applyFont="1" applyBorder="1" applyAlignment="1">
      <alignment horizontal="center"/>
    </xf>
    <xf numFmtId="3" fontId="8" fillId="0" borderId="13" xfId="0" applyNumberFormat="1" applyFont="1" applyBorder="1" applyAlignment="1">
      <alignment horizontal="center"/>
    </xf>
    <xf numFmtId="3" fontId="17" fillId="0" borderId="0" xfId="0" applyNumberFormat="1" applyFont="1" applyAlignment="1">
      <alignment horizontal="center"/>
    </xf>
    <xf numFmtId="3" fontId="8" fillId="0" borderId="0" xfId="0" applyNumberFormat="1" applyFont="1" applyAlignment="1">
      <alignment horizontal="center"/>
    </xf>
    <xf numFmtId="3" fontId="17" fillId="0" borderId="0" xfId="0" applyNumberFormat="1" applyFont="1" applyBorder="1" applyAlignment="1">
      <alignment horizontal="center"/>
    </xf>
    <xf numFmtId="0" fontId="13" fillId="0" borderId="0" xfId="0" applyFont="1" applyBorder="1" applyAlignment="1">
      <alignment horizontal="left"/>
    </xf>
    <xf numFmtId="0" fontId="15" fillId="0" borderId="17" xfId="0" applyFont="1" applyBorder="1" applyAlignment="1">
      <alignment horizontal="right" wrapText="1"/>
    </xf>
    <xf numFmtId="0" fontId="11" fillId="0" borderId="18" xfId="0" applyFont="1" applyBorder="1" applyAlignment="1">
      <alignment horizontal="center" wrapText="1"/>
    </xf>
    <xf numFmtId="0" fontId="11" fillId="0" borderId="19" xfId="0" applyFont="1" applyBorder="1" applyAlignment="1">
      <alignment horizontal="center" wrapText="1"/>
    </xf>
    <xf numFmtId="0" fontId="15" fillId="0" borderId="20" xfId="0" applyFont="1" applyBorder="1" applyAlignment="1">
      <alignment horizontal="right"/>
    </xf>
    <xf numFmtId="3" fontId="9" fillId="2" borderId="7" xfId="0" applyNumberFormat="1" applyFont="1" applyFill="1" applyBorder="1" applyAlignment="1">
      <alignment horizontal="right"/>
    </xf>
    <xf numFmtId="3" fontId="8" fillId="0" borderId="7" xfId="0" applyNumberFormat="1" applyFont="1" applyBorder="1" applyAlignment="1">
      <alignment horizontal="right"/>
    </xf>
    <xf numFmtId="0" fontId="15" fillId="0" borderId="21" xfId="0" applyFont="1" applyBorder="1" applyAlignment="1">
      <alignment horizontal="right"/>
    </xf>
    <xf numFmtId="2" fontId="9" fillId="0" borderId="9" xfId="0" applyNumberFormat="1" applyFont="1" applyBorder="1" applyAlignment="1">
      <alignment horizontal="center"/>
    </xf>
    <xf numFmtId="3" fontId="8" fillId="0" borderId="10" xfId="0" applyNumberFormat="1" applyFont="1" applyBorder="1" applyAlignment="1">
      <alignment horizontal="right"/>
    </xf>
    <xf numFmtId="0" fontId="2" fillId="0" borderId="0" xfId="0" applyFont="1" applyAlignment="1">
      <alignment vertical="center"/>
    </xf>
    <xf numFmtId="0" fontId="18" fillId="0" borderId="0" xfId="0" applyFont="1" applyAlignment="1">
      <alignment vertical="center"/>
    </xf>
    <xf numFmtId="0" fontId="20" fillId="0" borderId="0" xfId="0" applyFont="1" applyAlignment="1">
      <alignment vertical="center"/>
    </xf>
    <xf numFmtId="0" fontId="21" fillId="0" borderId="0" xfId="1" applyFont="1" applyAlignment="1">
      <alignment vertical="center"/>
    </xf>
    <xf numFmtId="0" fontId="11" fillId="0" borderId="16" xfId="0" applyFont="1" applyBorder="1" applyAlignment="1">
      <alignment horizontal="left" vertical="center" wrapText="1"/>
    </xf>
    <xf numFmtId="0" fontId="11" fillId="0" borderId="1" xfId="0" applyFont="1" applyBorder="1" applyAlignment="1">
      <alignment horizontal="left" vertical="center" wrapText="1"/>
    </xf>
    <xf numFmtId="0" fontId="6" fillId="0" borderId="0" xfId="0" applyFont="1" applyAlignment="1">
      <alignment horizontal="right"/>
    </xf>
    <xf numFmtId="0" fontId="6" fillId="0" borderId="0" xfId="0" applyFont="1" applyAlignment="1">
      <alignment horizontal="right" vertical="top" wrapText="1"/>
    </xf>
    <xf numFmtId="0" fontId="14" fillId="0" borderId="0" xfId="0" applyFont="1" applyBorder="1" applyAlignment="1">
      <alignment horizontal="center" vertical="center" wrapText="1"/>
    </xf>
    <xf numFmtId="2" fontId="7" fillId="0" borderId="11" xfId="0" applyNumberFormat="1" applyFont="1" applyBorder="1" applyAlignment="1">
      <alignment horizontal="center"/>
    </xf>
    <xf numFmtId="2" fontId="7" fillId="0" borderId="5" xfId="0" applyNumberFormat="1" applyFont="1" applyBorder="1" applyAlignment="1">
      <alignment horizont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mailto:Sandra.Strele@lm.gov.lv"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39"/>
  <sheetViews>
    <sheetView tabSelected="1" zoomScale="60" zoomScaleNormal="60" workbookViewId="0">
      <selection activeCell="V23" sqref="V23"/>
    </sheetView>
  </sheetViews>
  <sheetFormatPr defaultColWidth="8.85546875" defaultRowHeight="15" x14ac:dyDescent="0.25"/>
  <cols>
    <col min="1" max="1" width="34.140625" style="33" customWidth="1"/>
    <col min="2" max="2" width="6.7109375" style="17" customWidth="1"/>
    <col min="3" max="3" width="28.7109375" style="17" customWidth="1"/>
    <col min="4" max="4" width="11.85546875" style="17" customWidth="1"/>
    <col min="5" max="5" width="11.85546875" style="34" customWidth="1"/>
    <col min="6" max="6" width="15" style="17" customWidth="1"/>
    <col min="7" max="7" width="26.28515625" style="17" customWidth="1"/>
    <col min="8" max="8" width="10.42578125" style="1" customWidth="1"/>
    <col min="9" max="10" width="8.85546875" style="1"/>
    <col min="11" max="11" width="15" style="1" customWidth="1"/>
    <col min="12" max="12" width="8.85546875" style="1" customWidth="1"/>
    <col min="13" max="13" width="4.42578125" style="1" customWidth="1"/>
    <col min="14" max="16" width="8.85546875" style="1"/>
    <col min="17" max="17" width="2.85546875" style="1" customWidth="1"/>
    <col min="18" max="16384" width="8.85546875" style="1"/>
  </cols>
  <sheetData>
    <row r="1" spans="1:20" x14ac:dyDescent="0.25">
      <c r="A1" s="73" t="s">
        <v>25</v>
      </c>
      <c r="B1" s="73"/>
      <c r="C1" s="73"/>
      <c r="D1" s="73"/>
      <c r="E1" s="73"/>
      <c r="F1" s="73"/>
      <c r="G1" s="73"/>
      <c r="H1" s="73"/>
      <c r="I1" s="73"/>
      <c r="J1" s="73"/>
      <c r="K1" s="73"/>
      <c r="L1" s="73"/>
      <c r="M1" s="73"/>
      <c r="N1" s="73"/>
      <c r="O1" s="73"/>
      <c r="P1" s="73"/>
    </row>
    <row r="2" spans="1:20" ht="37.15" customHeight="1" x14ac:dyDescent="0.25">
      <c r="A2" s="74" t="s">
        <v>26</v>
      </c>
      <c r="B2" s="74"/>
      <c r="C2" s="74"/>
      <c r="D2" s="74"/>
      <c r="E2" s="74"/>
      <c r="F2" s="74"/>
      <c r="G2" s="74"/>
      <c r="H2" s="74"/>
      <c r="I2" s="74"/>
      <c r="J2" s="74"/>
      <c r="K2" s="74"/>
      <c r="L2" s="74"/>
      <c r="M2" s="74"/>
      <c r="N2" s="74"/>
      <c r="O2" s="74"/>
      <c r="P2" s="74"/>
    </row>
    <row r="3" spans="1:20" ht="25.15" customHeight="1" thickBot="1" x14ac:dyDescent="0.3">
      <c r="A3" s="75" t="s">
        <v>27</v>
      </c>
      <c r="B3" s="75"/>
      <c r="C3" s="75"/>
      <c r="D3" s="75"/>
      <c r="E3" s="75"/>
      <c r="F3" s="75"/>
      <c r="G3" s="75"/>
      <c r="H3" s="75"/>
      <c r="I3" s="75"/>
      <c r="J3" s="75"/>
      <c r="K3" s="75"/>
      <c r="L3" s="75"/>
      <c r="M3" s="75"/>
      <c r="N3" s="75"/>
      <c r="O3" s="75"/>
      <c r="P3" s="75"/>
    </row>
    <row r="4" spans="1:20" s="3" customFormat="1" ht="49.15" customHeight="1" x14ac:dyDescent="0.25">
      <c r="A4" s="58"/>
      <c r="B4" s="59"/>
      <c r="C4" s="59" t="s">
        <v>1</v>
      </c>
      <c r="D4" s="59" t="s">
        <v>5</v>
      </c>
      <c r="E4" s="59" t="s">
        <v>24</v>
      </c>
      <c r="F4" s="60" t="s">
        <v>4</v>
      </c>
      <c r="G4" s="71" t="s">
        <v>1</v>
      </c>
      <c r="H4" s="72"/>
      <c r="I4" s="72"/>
      <c r="J4" s="72"/>
      <c r="K4" s="72"/>
      <c r="L4" s="72"/>
      <c r="M4" s="72"/>
      <c r="N4" s="72"/>
      <c r="O4" s="72"/>
      <c r="P4" s="72"/>
      <c r="Q4" s="23"/>
      <c r="R4" s="23"/>
      <c r="S4" s="23"/>
      <c r="T4" s="23"/>
    </row>
    <row r="5" spans="1:20" s="2" customFormat="1" ht="28.15" customHeight="1" x14ac:dyDescent="0.25">
      <c r="A5" s="61" t="s">
        <v>8</v>
      </c>
      <c r="B5" s="9">
        <v>2023</v>
      </c>
      <c r="C5" s="10" t="s">
        <v>0</v>
      </c>
      <c r="D5" s="11">
        <f>D6+D7</f>
        <v>6498.75</v>
      </c>
      <c r="E5" s="9" t="s">
        <v>1</v>
      </c>
      <c r="F5" s="62">
        <f>F6+F7</f>
        <v>2061295</v>
      </c>
      <c r="G5" s="71"/>
      <c r="H5" s="72"/>
      <c r="I5" s="72"/>
      <c r="J5" s="72"/>
      <c r="K5" s="72"/>
      <c r="L5" s="72"/>
      <c r="M5" s="72"/>
      <c r="N5" s="72"/>
      <c r="O5" s="72"/>
      <c r="P5" s="72"/>
      <c r="Q5" s="24"/>
      <c r="R5" s="24"/>
      <c r="S5" s="24"/>
      <c r="T5" s="24"/>
    </row>
    <row r="6" spans="1:20" ht="28.15" customHeight="1" x14ac:dyDescent="0.25">
      <c r="A6" s="61" t="s">
        <v>8</v>
      </c>
      <c r="B6" s="13">
        <v>2023</v>
      </c>
      <c r="C6" s="5" t="s">
        <v>2</v>
      </c>
      <c r="D6" s="6">
        <f>D11+D16</f>
        <v>6493.75</v>
      </c>
      <c r="E6" s="30" t="s">
        <v>1</v>
      </c>
      <c r="F6" s="63">
        <f>F11+F16</f>
        <v>2053795</v>
      </c>
      <c r="G6" s="71"/>
      <c r="H6" s="72"/>
      <c r="I6" s="72"/>
      <c r="J6" s="72"/>
      <c r="K6" s="72"/>
      <c r="L6" s="72"/>
      <c r="M6" s="72"/>
      <c r="N6" s="72"/>
      <c r="O6" s="72"/>
      <c r="P6" s="72"/>
      <c r="Q6" s="22"/>
      <c r="R6" s="22"/>
      <c r="S6" s="22"/>
      <c r="T6" s="22"/>
    </row>
    <row r="7" spans="1:20" ht="28.15" customHeight="1" thickBot="1" x14ac:dyDescent="0.3">
      <c r="A7" s="64" t="s">
        <v>8</v>
      </c>
      <c r="B7" s="14">
        <v>2023</v>
      </c>
      <c r="C7" s="15" t="s">
        <v>3</v>
      </c>
      <c r="D7" s="16">
        <f>D12+D17</f>
        <v>5</v>
      </c>
      <c r="E7" s="65" t="s">
        <v>1</v>
      </c>
      <c r="F7" s="66">
        <f>F12+F17</f>
        <v>7500</v>
      </c>
      <c r="G7" s="71"/>
      <c r="H7" s="72"/>
      <c r="I7" s="72"/>
      <c r="J7" s="72"/>
      <c r="K7" s="72"/>
      <c r="L7" s="72"/>
      <c r="M7" s="72"/>
      <c r="N7" s="72"/>
      <c r="O7" s="72"/>
      <c r="P7" s="72"/>
      <c r="Q7" s="22"/>
      <c r="R7" s="22"/>
      <c r="S7" s="22"/>
      <c r="T7" s="22"/>
    </row>
    <row r="8" spans="1:20" x14ac:dyDescent="0.25">
      <c r="A8" s="26"/>
      <c r="B8" s="19"/>
      <c r="C8" s="19"/>
      <c r="D8" s="19"/>
      <c r="E8" s="27"/>
      <c r="F8" s="19"/>
      <c r="G8" s="25"/>
      <c r="H8" s="22"/>
      <c r="I8" s="22"/>
      <c r="J8" s="22"/>
      <c r="K8" s="22"/>
      <c r="L8" s="22"/>
      <c r="M8" s="22"/>
      <c r="N8" s="22"/>
      <c r="O8" s="22"/>
      <c r="P8" s="22"/>
      <c r="Q8" s="22"/>
      <c r="R8" s="22"/>
      <c r="S8" s="22"/>
      <c r="T8" s="22"/>
    </row>
    <row r="9" spans="1:20" s="3" customFormat="1" ht="73.150000000000006" customHeight="1" x14ac:dyDescent="0.25">
      <c r="A9" s="28"/>
      <c r="B9" s="8"/>
      <c r="C9" s="8" t="s">
        <v>1</v>
      </c>
      <c r="D9" s="8" t="s">
        <v>5</v>
      </c>
      <c r="E9" s="8" t="s">
        <v>30</v>
      </c>
      <c r="F9" s="8" t="s">
        <v>4</v>
      </c>
      <c r="G9" s="72" t="s">
        <v>28</v>
      </c>
      <c r="H9" s="72"/>
      <c r="I9" s="72"/>
      <c r="J9" s="72"/>
      <c r="K9" s="72"/>
      <c r="L9" s="72"/>
      <c r="M9" s="72"/>
      <c r="N9" s="72"/>
      <c r="O9" s="72"/>
      <c r="P9" s="72"/>
      <c r="Q9" s="23"/>
      <c r="R9" s="23"/>
      <c r="S9" s="23"/>
      <c r="T9" s="23"/>
    </row>
    <row r="10" spans="1:20" s="2" customFormat="1" ht="28.15" customHeight="1" x14ac:dyDescent="0.25">
      <c r="A10" s="29" t="s">
        <v>6</v>
      </c>
      <c r="B10" s="9">
        <v>2023</v>
      </c>
      <c r="C10" s="10" t="s">
        <v>0</v>
      </c>
      <c r="D10" s="11">
        <f>D11+D12</f>
        <v>5134.166666666667</v>
      </c>
      <c r="E10" s="11" t="s">
        <v>1</v>
      </c>
      <c r="F10" s="12">
        <f>F11+F12</f>
        <v>1419670</v>
      </c>
      <c r="G10" s="72"/>
      <c r="H10" s="72"/>
      <c r="I10" s="72"/>
      <c r="J10" s="72"/>
      <c r="K10" s="72"/>
      <c r="L10" s="72"/>
      <c r="M10" s="72"/>
      <c r="N10" s="72"/>
      <c r="O10" s="72"/>
      <c r="P10" s="72"/>
      <c r="Q10" s="24"/>
      <c r="R10" s="24"/>
      <c r="S10" s="24"/>
      <c r="T10" s="24"/>
    </row>
    <row r="11" spans="1:20" ht="28.15" customHeight="1" x14ac:dyDescent="0.25">
      <c r="A11" s="29" t="s">
        <v>6</v>
      </c>
      <c r="B11" s="13">
        <v>2023</v>
      </c>
      <c r="C11" s="5" t="s">
        <v>2</v>
      </c>
      <c r="D11" s="6">
        <f>K34</f>
        <v>5131.666666666667</v>
      </c>
      <c r="E11" s="20">
        <v>23</v>
      </c>
      <c r="F11" s="7">
        <f>K33*E11</f>
        <v>1416340</v>
      </c>
      <c r="G11" s="72"/>
      <c r="H11" s="72"/>
      <c r="I11" s="72"/>
      <c r="J11" s="72"/>
      <c r="K11" s="72"/>
      <c r="L11" s="72"/>
      <c r="M11" s="72"/>
      <c r="N11" s="72"/>
      <c r="O11" s="72"/>
      <c r="P11" s="72"/>
      <c r="Q11" s="22"/>
      <c r="R11" s="22"/>
      <c r="S11" s="22"/>
      <c r="T11" s="22"/>
    </row>
    <row r="12" spans="1:20" ht="28.15" customHeight="1" x14ac:dyDescent="0.25">
      <c r="A12" s="29" t="s">
        <v>6</v>
      </c>
      <c r="B12" s="13">
        <v>2023</v>
      </c>
      <c r="C12" s="5" t="s">
        <v>3</v>
      </c>
      <c r="D12" s="6">
        <f>L34</f>
        <v>2.5</v>
      </c>
      <c r="E12" s="20">
        <v>111</v>
      </c>
      <c r="F12" s="7">
        <f>L33*E12</f>
        <v>3330</v>
      </c>
      <c r="G12" s="72"/>
      <c r="H12" s="72"/>
      <c r="I12" s="72"/>
      <c r="J12" s="72"/>
      <c r="K12" s="72"/>
      <c r="L12" s="72"/>
      <c r="M12" s="72"/>
      <c r="N12" s="72"/>
      <c r="O12" s="72"/>
      <c r="P12" s="72"/>
      <c r="Q12" s="22"/>
      <c r="R12" s="22"/>
      <c r="S12" s="22"/>
      <c r="T12" s="22"/>
    </row>
    <row r="13" spans="1:20" x14ac:dyDescent="0.25">
      <c r="A13" s="26"/>
      <c r="B13" s="19"/>
      <c r="C13" s="19"/>
      <c r="D13" s="31"/>
      <c r="E13" s="32"/>
      <c r="F13" s="31"/>
      <c r="G13" s="25"/>
      <c r="H13" s="22"/>
      <c r="I13" s="22"/>
      <c r="J13" s="22"/>
      <c r="K13" s="22"/>
      <c r="L13" s="22"/>
      <c r="M13" s="22"/>
      <c r="N13" s="22"/>
      <c r="O13" s="22"/>
      <c r="P13" s="22"/>
      <c r="Q13" s="22"/>
      <c r="R13" s="22"/>
      <c r="S13" s="22"/>
      <c r="T13" s="22"/>
    </row>
    <row r="14" spans="1:20" s="3" customFormat="1" ht="80.45" customHeight="1" x14ac:dyDescent="0.25">
      <c r="A14" s="28"/>
      <c r="B14" s="8"/>
      <c r="C14" s="8" t="s">
        <v>1</v>
      </c>
      <c r="D14" s="21" t="s">
        <v>32</v>
      </c>
      <c r="E14" s="8" t="s">
        <v>31</v>
      </c>
      <c r="F14" s="21" t="s">
        <v>9</v>
      </c>
      <c r="G14" s="72" t="s">
        <v>29</v>
      </c>
      <c r="H14" s="72"/>
      <c r="I14" s="72"/>
      <c r="J14" s="72"/>
      <c r="K14" s="72"/>
      <c r="L14" s="72"/>
      <c r="M14" s="72"/>
      <c r="N14" s="72"/>
      <c r="O14" s="72"/>
      <c r="P14" s="72"/>
      <c r="Q14" s="23"/>
      <c r="R14" s="23"/>
      <c r="S14" s="23"/>
      <c r="T14" s="23"/>
    </row>
    <row r="15" spans="1:20" s="2" customFormat="1" ht="28.15" customHeight="1" x14ac:dyDescent="0.25">
      <c r="A15" s="29" t="s">
        <v>7</v>
      </c>
      <c r="B15" s="9">
        <v>2023</v>
      </c>
      <c r="C15" s="10" t="s">
        <v>0</v>
      </c>
      <c r="D15" s="11">
        <f>D16+D17</f>
        <v>1364.5833333333333</v>
      </c>
      <c r="E15" s="11" t="s">
        <v>1</v>
      </c>
      <c r="F15" s="12">
        <f>F16+F17</f>
        <v>641625</v>
      </c>
      <c r="G15" s="72"/>
      <c r="H15" s="72"/>
      <c r="I15" s="72"/>
      <c r="J15" s="72"/>
      <c r="K15" s="72"/>
      <c r="L15" s="72"/>
      <c r="M15" s="72"/>
      <c r="N15" s="72"/>
      <c r="O15" s="72"/>
      <c r="P15" s="72"/>
      <c r="Q15" s="24"/>
      <c r="R15" s="24"/>
      <c r="S15" s="24"/>
      <c r="T15" s="24"/>
    </row>
    <row r="16" spans="1:20" ht="28.15" customHeight="1" x14ac:dyDescent="0.25">
      <c r="A16" s="29" t="s">
        <v>7</v>
      </c>
      <c r="B16" s="13">
        <v>2023</v>
      </c>
      <c r="C16" s="5" t="s">
        <v>2</v>
      </c>
      <c r="D16" s="6">
        <f>O34</f>
        <v>1362.0833333333333</v>
      </c>
      <c r="E16" s="20">
        <v>39</v>
      </c>
      <c r="F16" s="7">
        <f>O33*E16</f>
        <v>637455</v>
      </c>
      <c r="G16" s="72"/>
      <c r="H16" s="72"/>
      <c r="I16" s="72"/>
      <c r="J16" s="72"/>
      <c r="K16" s="72"/>
      <c r="L16" s="72"/>
      <c r="M16" s="72"/>
      <c r="N16" s="72"/>
      <c r="O16" s="72"/>
      <c r="P16" s="72"/>
      <c r="Q16" s="22"/>
      <c r="R16" s="22"/>
      <c r="S16" s="22"/>
      <c r="T16" s="22"/>
    </row>
    <row r="17" spans="1:20" ht="28.15" customHeight="1" x14ac:dyDescent="0.25">
      <c r="A17" s="29" t="s">
        <v>7</v>
      </c>
      <c r="B17" s="13">
        <v>2023</v>
      </c>
      <c r="C17" s="5" t="s">
        <v>3</v>
      </c>
      <c r="D17" s="6">
        <f>P34</f>
        <v>2.5</v>
      </c>
      <c r="E17" s="20">
        <v>139</v>
      </c>
      <c r="F17" s="7">
        <f>P33*E17</f>
        <v>4170</v>
      </c>
      <c r="G17" s="72"/>
      <c r="H17" s="72"/>
      <c r="I17" s="72"/>
      <c r="J17" s="72"/>
      <c r="K17" s="72"/>
      <c r="L17" s="72"/>
      <c r="M17" s="72"/>
      <c r="N17" s="72"/>
      <c r="O17" s="72"/>
      <c r="P17" s="72"/>
      <c r="Q17" s="22"/>
      <c r="R17" s="22"/>
      <c r="S17" s="22"/>
      <c r="T17" s="22"/>
    </row>
    <row r="18" spans="1:20" x14ac:dyDescent="0.25">
      <c r="G18" s="22"/>
      <c r="H18" s="22"/>
      <c r="I18" s="22"/>
      <c r="J18" s="22"/>
      <c r="K18" s="22"/>
      <c r="L18" s="22"/>
      <c r="M18" s="22"/>
      <c r="N18" s="22"/>
      <c r="O18" s="22"/>
      <c r="P18" s="22"/>
      <c r="Q18" s="22"/>
      <c r="R18" s="22"/>
      <c r="S18" s="22"/>
      <c r="T18" s="22"/>
    </row>
    <row r="19" spans="1:20" ht="15.75" thickBot="1" x14ac:dyDescent="0.3">
      <c r="G19" s="22"/>
      <c r="H19" s="22"/>
      <c r="I19" s="22"/>
    </row>
    <row r="20" spans="1:20" x14ac:dyDescent="0.25">
      <c r="F20" s="57" t="s">
        <v>33</v>
      </c>
      <c r="G20" s="19"/>
      <c r="H20" s="19"/>
      <c r="I20" s="19"/>
      <c r="J20" s="37"/>
      <c r="K20" s="38">
        <f>E11</f>
        <v>23</v>
      </c>
      <c r="L20" s="39">
        <f>E12</f>
        <v>111</v>
      </c>
      <c r="M20" s="19"/>
      <c r="N20" s="37"/>
      <c r="O20" s="76">
        <f>E16</f>
        <v>39</v>
      </c>
      <c r="P20" s="77">
        <f>E17</f>
        <v>139</v>
      </c>
    </row>
    <row r="21" spans="1:20" x14ac:dyDescent="0.25">
      <c r="F21" s="36" t="s">
        <v>22</v>
      </c>
      <c r="G21" s="40" t="s">
        <v>10</v>
      </c>
      <c r="H21" s="32">
        <f>J21+N21</f>
        <v>6204</v>
      </c>
      <c r="I21" s="41"/>
      <c r="J21" s="42">
        <f>K21+L21</f>
        <v>6204</v>
      </c>
      <c r="K21" s="31">
        <v>6204</v>
      </c>
      <c r="L21" s="43"/>
      <c r="M21" s="31"/>
      <c r="N21" s="42">
        <f>O21+P21</f>
        <v>0</v>
      </c>
      <c r="O21" s="31"/>
      <c r="P21" s="43"/>
    </row>
    <row r="22" spans="1:20" x14ac:dyDescent="0.25">
      <c r="F22" s="36" t="s">
        <v>22</v>
      </c>
      <c r="G22" s="40" t="s">
        <v>11</v>
      </c>
      <c r="H22" s="32">
        <f t="shared" ref="H22:H32" si="0">J22+N22</f>
        <v>6435</v>
      </c>
      <c r="I22" s="41"/>
      <c r="J22" s="42">
        <f t="shared" ref="J22:J32" si="1">K22+L22</f>
        <v>6435</v>
      </c>
      <c r="K22" s="31">
        <v>6435</v>
      </c>
      <c r="L22" s="43"/>
      <c r="M22" s="31"/>
      <c r="N22" s="42">
        <f t="shared" ref="N22:N32" si="2">O22+P22</f>
        <v>0</v>
      </c>
      <c r="O22" s="31"/>
      <c r="P22" s="43"/>
    </row>
    <row r="23" spans="1:20" x14ac:dyDescent="0.25">
      <c r="F23" s="36" t="s">
        <v>22</v>
      </c>
      <c r="G23" s="40" t="s">
        <v>12</v>
      </c>
      <c r="H23" s="32">
        <f t="shared" si="0"/>
        <v>6452</v>
      </c>
      <c r="I23" s="41"/>
      <c r="J23" s="42">
        <f t="shared" si="1"/>
        <v>6452</v>
      </c>
      <c r="K23" s="31">
        <v>6452</v>
      </c>
      <c r="L23" s="43"/>
      <c r="M23" s="31"/>
      <c r="N23" s="42">
        <f t="shared" si="2"/>
        <v>0</v>
      </c>
      <c r="O23" s="31"/>
      <c r="P23" s="43"/>
    </row>
    <row r="24" spans="1:20" x14ac:dyDescent="0.25">
      <c r="F24" s="36" t="s">
        <v>22</v>
      </c>
      <c r="G24" s="40" t="s">
        <v>13</v>
      </c>
      <c r="H24" s="32">
        <f t="shared" si="0"/>
        <v>6488</v>
      </c>
      <c r="I24" s="41"/>
      <c r="J24" s="42">
        <f t="shared" si="1"/>
        <v>6488</v>
      </c>
      <c r="K24" s="31">
        <v>6488</v>
      </c>
      <c r="L24" s="43"/>
      <c r="M24" s="31"/>
      <c r="N24" s="42">
        <f t="shared" si="2"/>
        <v>0</v>
      </c>
      <c r="O24" s="31"/>
      <c r="P24" s="43"/>
    </row>
    <row r="25" spans="1:20" x14ac:dyDescent="0.25">
      <c r="F25" s="36" t="s">
        <v>22</v>
      </c>
      <c r="G25" s="40" t="s">
        <v>14</v>
      </c>
      <c r="H25" s="32">
        <f t="shared" si="0"/>
        <v>6456</v>
      </c>
      <c r="I25" s="41"/>
      <c r="J25" s="42">
        <f t="shared" si="1"/>
        <v>6456</v>
      </c>
      <c r="K25" s="31">
        <v>6456</v>
      </c>
      <c r="L25" s="43"/>
      <c r="M25" s="31"/>
      <c r="N25" s="42">
        <f t="shared" si="2"/>
        <v>0</v>
      </c>
      <c r="O25" s="31"/>
      <c r="P25" s="43"/>
    </row>
    <row r="26" spans="1:20" x14ac:dyDescent="0.25">
      <c r="F26" s="36" t="s">
        <v>23</v>
      </c>
      <c r="G26" s="40" t="s">
        <v>15</v>
      </c>
      <c r="H26" s="32">
        <f t="shared" si="0"/>
        <v>6500</v>
      </c>
      <c r="I26" s="41"/>
      <c r="J26" s="42">
        <f t="shared" si="1"/>
        <v>6500</v>
      </c>
      <c r="K26" s="31">
        <v>6500</v>
      </c>
      <c r="L26" s="43"/>
      <c r="M26" s="31"/>
      <c r="N26" s="42">
        <f t="shared" si="2"/>
        <v>0</v>
      </c>
      <c r="O26" s="31"/>
      <c r="P26" s="43"/>
    </row>
    <row r="27" spans="1:20" x14ac:dyDescent="0.25">
      <c r="F27" s="44" t="s">
        <v>23</v>
      </c>
      <c r="G27" s="45" t="s">
        <v>16</v>
      </c>
      <c r="H27" s="46">
        <f t="shared" si="0"/>
        <v>6525</v>
      </c>
      <c r="I27" s="47"/>
      <c r="J27" s="48">
        <f t="shared" si="1"/>
        <v>6525</v>
      </c>
      <c r="K27" s="49">
        <v>6525</v>
      </c>
      <c r="L27" s="50"/>
      <c r="M27" s="49"/>
      <c r="N27" s="48">
        <f t="shared" si="2"/>
        <v>0</v>
      </c>
      <c r="O27" s="49"/>
      <c r="P27" s="50"/>
    </row>
    <row r="28" spans="1:20" x14ac:dyDescent="0.25">
      <c r="F28" s="36" t="s">
        <v>23</v>
      </c>
      <c r="G28" s="40" t="s">
        <v>17</v>
      </c>
      <c r="H28" s="35">
        <f t="shared" si="0"/>
        <v>6550</v>
      </c>
      <c r="I28" s="41"/>
      <c r="J28" s="42">
        <f t="shared" si="1"/>
        <v>3275</v>
      </c>
      <c r="K28" s="31">
        <f>6550-O28-P28-L28</f>
        <v>3275</v>
      </c>
      <c r="L28" s="43"/>
      <c r="M28" s="31"/>
      <c r="N28" s="42">
        <f t="shared" si="2"/>
        <v>3275</v>
      </c>
      <c r="O28" s="31">
        <f>ROUND(6550/2,0)-P28</f>
        <v>3275</v>
      </c>
      <c r="P28" s="43"/>
    </row>
    <row r="29" spans="1:20" x14ac:dyDescent="0.25">
      <c r="F29" s="36" t="s">
        <v>23</v>
      </c>
      <c r="G29" s="40" t="s">
        <v>18</v>
      </c>
      <c r="H29" s="35">
        <f t="shared" si="0"/>
        <v>6575</v>
      </c>
      <c r="I29" s="41"/>
      <c r="J29" s="42">
        <f>K29+L29</f>
        <v>3300</v>
      </c>
      <c r="K29" s="31">
        <f>6575-O29-P29-L29</f>
        <v>3300</v>
      </c>
      <c r="L29" s="43"/>
      <c r="M29" s="31"/>
      <c r="N29" s="42">
        <f t="shared" si="2"/>
        <v>3275</v>
      </c>
      <c r="O29" s="31">
        <f t="shared" ref="O29:O32" si="3">ROUND(6550/2,0)-P29</f>
        <v>3275</v>
      </c>
      <c r="P29" s="43"/>
    </row>
    <row r="30" spans="1:20" ht="15.75" x14ac:dyDescent="0.25">
      <c r="A30" s="69" t="s">
        <v>34</v>
      </c>
      <c r="F30" s="36" t="s">
        <v>23</v>
      </c>
      <c r="G30" s="40" t="s">
        <v>19</v>
      </c>
      <c r="H30" s="35">
        <f t="shared" si="0"/>
        <v>6600</v>
      </c>
      <c r="I30" s="41"/>
      <c r="J30" s="42">
        <f t="shared" si="1"/>
        <v>3325</v>
      </c>
      <c r="K30" s="31">
        <f>6600-O30-P30-L30</f>
        <v>3315</v>
      </c>
      <c r="L30" s="43">
        <v>10</v>
      </c>
      <c r="M30" s="31"/>
      <c r="N30" s="42">
        <f t="shared" si="2"/>
        <v>3275</v>
      </c>
      <c r="O30" s="31">
        <f t="shared" si="3"/>
        <v>3265</v>
      </c>
      <c r="P30" s="43">
        <v>10</v>
      </c>
    </row>
    <row r="31" spans="1:20" ht="15.75" x14ac:dyDescent="0.25">
      <c r="A31" s="69" t="s">
        <v>36</v>
      </c>
      <c r="F31" s="36" t="s">
        <v>23</v>
      </c>
      <c r="G31" s="40" t="s">
        <v>20</v>
      </c>
      <c r="H31" s="35">
        <f t="shared" si="0"/>
        <v>6600</v>
      </c>
      <c r="I31" s="41"/>
      <c r="J31" s="42">
        <f t="shared" si="1"/>
        <v>3325</v>
      </c>
      <c r="K31" s="31">
        <f>6600-O31-P31-L31</f>
        <v>3315</v>
      </c>
      <c r="L31" s="43">
        <v>10</v>
      </c>
      <c r="M31" s="31"/>
      <c r="N31" s="42">
        <f t="shared" si="2"/>
        <v>3275</v>
      </c>
      <c r="O31" s="31">
        <f t="shared" si="3"/>
        <v>3265</v>
      </c>
      <c r="P31" s="43">
        <v>10</v>
      </c>
    </row>
    <row r="32" spans="1:20" ht="15.75" thickBot="1" x14ac:dyDescent="0.3">
      <c r="A32" s="67" t="s">
        <v>37</v>
      </c>
      <c r="F32" s="36" t="s">
        <v>23</v>
      </c>
      <c r="G32" s="40" t="s">
        <v>21</v>
      </c>
      <c r="H32" s="35">
        <f t="shared" si="0"/>
        <v>6600</v>
      </c>
      <c r="I32" s="41"/>
      <c r="J32" s="51">
        <f t="shared" si="1"/>
        <v>3325</v>
      </c>
      <c r="K32" s="52">
        <f>6600-O32-P32-L32</f>
        <v>3315</v>
      </c>
      <c r="L32" s="53">
        <v>10</v>
      </c>
      <c r="M32" s="31"/>
      <c r="N32" s="51">
        <f t="shared" si="2"/>
        <v>3275</v>
      </c>
      <c r="O32" s="52">
        <f t="shared" si="3"/>
        <v>3265</v>
      </c>
      <c r="P32" s="53">
        <v>10</v>
      </c>
    </row>
    <row r="33" spans="1:20" x14ac:dyDescent="0.25">
      <c r="A33" s="68" t="s">
        <v>38</v>
      </c>
      <c r="F33" s="36"/>
      <c r="G33" s="19"/>
      <c r="H33" s="32">
        <f>SUM(H21:H32)</f>
        <v>77985</v>
      </c>
      <c r="I33" s="31"/>
      <c r="J33" s="32"/>
      <c r="K33" s="32">
        <f>SUM(K21:K32)</f>
        <v>61580</v>
      </c>
      <c r="L33" s="32">
        <f>SUM(L21:L32)</f>
        <v>30</v>
      </c>
      <c r="M33" s="31"/>
      <c r="N33" s="32"/>
      <c r="O33" s="32">
        <f>SUM(O21:O32)</f>
        <v>16345</v>
      </c>
      <c r="P33" s="32">
        <f>SUM(P21:P32)</f>
        <v>30</v>
      </c>
    </row>
    <row r="34" spans="1:20" x14ac:dyDescent="0.25">
      <c r="A34" s="70" t="s">
        <v>35</v>
      </c>
      <c r="F34" s="18"/>
      <c r="H34" s="54">
        <f>H33/12</f>
        <v>6498.75</v>
      </c>
      <c r="I34" s="55"/>
      <c r="J34" s="35"/>
      <c r="K34" s="56">
        <f>K33/12</f>
        <v>5131.666666666667</v>
      </c>
      <c r="L34" s="54">
        <f>L33/12</f>
        <v>2.5</v>
      </c>
      <c r="M34" s="55"/>
      <c r="N34" s="32"/>
      <c r="O34" s="56">
        <f>O33/12</f>
        <v>1362.0833333333333</v>
      </c>
      <c r="P34" s="56">
        <f>P33/12</f>
        <v>2.5</v>
      </c>
      <c r="R34" s="4"/>
      <c r="S34" s="4"/>
      <c r="T34" s="4"/>
    </row>
    <row r="35" spans="1:20" x14ac:dyDescent="0.25">
      <c r="A35" s="1"/>
      <c r="H35" s="17"/>
      <c r="I35" s="17"/>
      <c r="J35" s="17"/>
      <c r="K35" s="17"/>
      <c r="L35" s="17"/>
      <c r="M35" s="17"/>
      <c r="N35" s="17"/>
      <c r="O35" s="17"/>
      <c r="P35" s="17"/>
      <c r="R35" s="4"/>
      <c r="S35" s="4"/>
      <c r="T35" s="4"/>
    </row>
    <row r="36" spans="1:20" x14ac:dyDescent="0.25">
      <c r="A36" s="1"/>
      <c r="H36" s="17"/>
      <c r="I36" s="17"/>
      <c r="J36" s="17"/>
      <c r="K36" s="17"/>
      <c r="L36" s="17"/>
      <c r="M36" s="17"/>
      <c r="N36" s="17"/>
      <c r="O36" s="17"/>
      <c r="P36" s="17"/>
      <c r="R36" s="4"/>
      <c r="S36" s="4"/>
      <c r="T36" s="4"/>
    </row>
    <row r="37" spans="1:20" x14ac:dyDescent="0.25">
      <c r="A37" s="1"/>
    </row>
    <row r="38" spans="1:20" x14ac:dyDescent="0.25">
      <c r="A38" s="1"/>
    </row>
    <row r="39" spans="1:20" x14ac:dyDescent="0.25">
      <c r="A39" s="1"/>
    </row>
  </sheetData>
  <mergeCells count="6">
    <mergeCell ref="G4:P7"/>
    <mergeCell ref="G9:P12"/>
    <mergeCell ref="G14:P17"/>
    <mergeCell ref="A1:P1"/>
    <mergeCell ref="A2:P2"/>
    <mergeCell ref="A3:P3"/>
  </mergeCells>
  <phoneticPr fontId="10" type="noConversion"/>
  <hyperlinks>
    <hyperlink ref="A34" r:id="rId1" display="mailto:Sandra.Strele@lm.gov.lv" xr:uid="{7D27F5D5-832D-44F9-86E0-F512C6F803AC}"/>
  </hyperlinks>
  <pageMargins left="0.70866141732283472" right="0.70866141732283472" top="0.94488188976377963" bottom="0.55118110236220474" header="0.31496062992125984" footer="0.31496062992125984"/>
  <pageSetup paperSize="9" scale="60" orientation="landscape" verticalDpi="0"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Lapa1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Strēle</dc:creator>
  <cp:lastModifiedBy>Sandra Strele</cp:lastModifiedBy>
  <cp:lastPrinted>2023-07-03T08:24:27Z</cp:lastPrinted>
  <dcterms:created xsi:type="dcterms:W3CDTF">2015-06-05T18:19:34Z</dcterms:created>
  <dcterms:modified xsi:type="dcterms:W3CDTF">2023-07-05T06:35:41Z</dcterms:modified>
</cp:coreProperties>
</file>