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nov\Uz FM\"/>
    </mc:Choice>
  </mc:AlternateContent>
  <bookViews>
    <workbookView xWindow="0" yWindow="0" windowWidth="23040" windowHeight="9192"/>
  </bookViews>
  <sheets>
    <sheet name="3.pielikums" sheetId="25" r:id="rId1"/>
  </sheets>
  <definedNames>
    <definedName name="_xlnm.Print_Titles" localSheetId="0">'3.pielikums'!$10:$10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5" l="1"/>
  <c r="I46" i="25"/>
  <c r="J46" i="25" s="1"/>
  <c r="I45" i="25"/>
  <c r="J45" i="25" s="1"/>
  <c r="I44" i="25"/>
  <c r="J44" i="25" s="1"/>
  <c r="J43" i="25"/>
  <c r="I43" i="25"/>
  <c r="I42" i="25"/>
  <c r="J42" i="25" s="1"/>
  <c r="I41" i="25"/>
  <c r="J41" i="25" s="1"/>
  <c r="I40" i="25"/>
  <c r="J40" i="25" s="1"/>
  <c r="I39" i="25"/>
  <c r="J39" i="25" s="1"/>
  <c r="I38" i="25"/>
  <c r="J38" i="25" s="1"/>
  <c r="I37" i="25"/>
  <c r="J37" i="25" s="1"/>
  <c r="I36" i="25"/>
  <c r="J36" i="25" s="1"/>
  <c r="I35" i="25"/>
  <c r="J35" i="25" s="1"/>
  <c r="I34" i="25"/>
  <c r="J34" i="25" s="1"/>
  <c r="I33" i="25"/>
  <c r="J33" i="25" s="1"/>
  <c r="I32" i="25"/>
  <c r="J32" i="25" s="1"/>
  <c r="I31" i="25"/>
  <c r="J31" i="25" s="1"/>
  <c r="I30" i="25"/>
  <c r="J30" i="25" s="1"/>
  <c r="I29" i="25"/>
  <c r="J29" i="25" s="1"/>
  <c r="I28" i="25"/>
  <c r="J28" i="25" s="1"/>
  <c r="I27" i="25"/>
  <c r="J27" i="25" s="1"/>
  <c r="I26" i="25"/>
  <c r="J26" i="25" s="1"/>
  <c r="I25" i="25"/>
  <c r="J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J11" i="25" l="1"/>
  <c r="K46" i="25"/>
  <c r="L46" i="25" s="1"/>
  <c r="K20" i="25"/>
  <c r="L20" i="25" s="1"/>
  <c r="K36" i="25"/>
  <c r="L36" i="25" s="1"/>
  <c r="K14" i="25"/>
  <c r="L14" i="25" s="1"/>
  <c r="K42" i="25"/>
  <c r="L42" i="25" s="1"/>
  <c r="K32" i="25"/>
  <c r="L32" i="25" s="1"/>
  <c r="K22" i="25"/>
  <c r="L22" i="25" s="1"/>
  <c r="K38" i="25"/>
  <c r="L38" i="25" s="1"/>
  <c r="K26" i="25"/>
  <c r="L26" i="25" s="1"/>
  <c r="K28" i="25"/>
  <c r="L28" i="25" s="1"/>
  <c r="K18" i="25"/>
  <c r="L18" i="25" s="1"/>
  <c r="K34" i="25"/>
  <c r="L34" i="25" s="1"/>
  <c r="K30" i="25"/>
  <c r="L30" i="25" s="1"/>
  <c r="K16" i="25"/>
  <c r="L16" i="25" s="1"/>
  <c r="K12" i="25"/>
  <c r="K44" i="25"/>
  <c r="L44" i="25" s="1"/>
  <c r="L13" i="25"/>
  <c r="K24" i="25"/>
  <c r="L24" i="25" s="1"/>
  <c r="K40" i="25"/>
  <c r="L40" i="25" s="1"/>
  <c r="K13" i="25"/>
  <c r="K17" i="25"/>
  <c r="L17" i="25" s="1"/>
  <c r="K21" i="25"/>
  <c r="L21" i="25" s="1"/>
  <c r="K25" i="25"/>
  <c r="L25" i="25" s="1"/>
  <c r="K27" i="25"/>
  <c r="L27" i="25" s="1"/>
  <c r="K31" i="25"/>
  <c r="L31" i="25" s="1"/>
  <c r="K33" i="25"/>
  <c r="L33" i="25" s="1"/>
  <c r="K35" i="25"/>
  <c r="L35" i="25" s="1"/>
  <c r="K37" i="25"/>
  <c r="L37" i="25" s="1"/>
  <c r="K39" i="25"/>
  <c r="L39" i="25" s="1"/>
  <c r="K41" i="25"/>
  <c r="L41" i="25" s="1"/>
  <c r="K43" i="25"/>
  <c r="L43" i="25" s="1"/>
  <c r="K45" i="25"/>
  <c r="L45" i="25" s="1"/>
  <c r="K15" i="25"/>
  <c r="L15" i="25" s="1"/>
  <c r="K19" i="25"/>
  <c r="L19" i="25" s="1"/>
  <c r="K23" i="25"/>
  <c r="L23" i="25" s="1"/>
  <c r="K29" i="25"/>
  <c r="L29" i="25" s="1"/>
  <c r="L12" i="25" l="1"/>
  <c r="K11" i="25"/>
  <c r="L11" i="25" l="1"/>
</calcChain>
</file>

<file path=xl/sharedStrings.xml><?xml version="1.0" encoding="utf-8"?>
<sst xmlns="http://schemas.openxmlformats.org/spreadsheetml/2006/main" count="158" uniqueCount="62">
  <si>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</si>
  <si>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</si>
  <si>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</si>
  <si>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</si>
  <si>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Mēneš-alga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</si>
  <si>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</si>
  <si>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</si>
  <si>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</si>
  <si>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</si>
  <si>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</si>
  <si>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</si>
  <si>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</si>
  <si>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</si>
  <si>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Amats</t>
  </si>
  <si>
    <t>Nr.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</si>
  <si>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</si>
  <si>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</si>
  <si>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</si>
  <si>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</si>
  <si>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</si>
  <si>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</si>
  <si>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Valsts robežsardze</t>
  </si>
  <si>
    <t>galvenais inspektors</t>
  </si>
  <si>
    <t>Piemaksas apmērs 50%, 20% vai 10% no stundas likmes (EKK1145)</t>
  </si>
  <si>
    <t>VSAOI 23,59% (EKK1210)</t>
  </si>
  <si>
    <t>Piemaksa par darbu paaugstināta riska un slodzes apstākļos amatpersonām laika periodā no 2022.gada 1. oktobra līdz 31. oktobrim</t>
  </si>
  <si>
    <t>3.pielikums</t>
  </si>
  <si>
    <t>VRS DAUGAVPILS PĀRVALDES PIEDRUJAS ROBEŽAPSARDZĪBAS NODAĻA</t>
  </si>
  <si>
    <t>16766</t>
  </si>
  <si>
    <t>20081</t>
  </si>
  <si>
    <t>30412</t>
  </si>
  <si>
    <t>17525</t>
  </si>
  <si>
    <t>16865</t>
  </si>
  <si>
    <t>37882</t>
  </si>
  <si>
    <t>16893</t>
  </si>
  <si>
    <t>19232</t>
  </si>
  <si>
    <t>30390</t>
  </si>
  <si>
    <t>34324</t>
  </si>
  <si>
    <t>36324</t>
  </si>
  <si>
    <t>37602</t>
  </si>
  <si>
    <t>36671</t>
  </si>
  <si>
    <t>17454</t>
  </si>
  <si>
    <t>37205</t>
  </si>
  <si>
    <t>37940</t>
  </si>
  <si>
    <t>17121</t>
  </si>
  <si>
    <t>20305</t>
  </si>
  <si>
    <t>17403</t>
  </si>
  <si>
    <t>29598</t>
  </si>
  <si>
    <t>20316</t>
  </si>
  <si>
    <t>31839</t>
  </si>
  <si>
    <t>37217</t>
  </si>
  <si>
    <t>37598</t>
  </si>
  <si>
    <t>17386</t>
  </si>
  <si>
    <t>17500</t>
  </si>
  <si>
    <t>36678</t>
  </si>
  <si>
    <t>33165</t>
  </si>
  <si>
    <t>37594</t>
  </si>
  <si>
    <t>25886</t>
  </si>
  <si>
    <t>27758</t>
  </si>
  <si>
    <t>36308</t>
  </si>
  <si>
    <t>29603</t>
  </si>
  <si>
    <t>31876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</si>
</sst>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9" formatCode="0.000000"/>
  </numFmts>
  <fonts count="3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  <xf numFmtId="0" fontId="29" fillId="0" borderId="0"/>
  </cellStyleXfs>
  <cellXfs count="32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0" fontId="22" fillId="0" borderId="0" xfId="59" applyFont="1"/>
    <xf numFmtId="0" fontId="22" fillId="0" borderId="1" xfId="60" applyFont="1" applyBorder="1" applyAlignment="1">
      <alignment wrapText="1"/>
    </xf>
    <xf numFmtId="4" fontId="22" fillId="0" borderId="0" xfId="59" applyNumberFormat="1" applyFont="1"/>
    <xf numFmtId="0" fontId="27" fillId="0" borderId="0" xfId="54" applyFont="1" applyAlignment="1">
      <alignment horizontal="center" vertical="top" wrapText="1"/>
    </xf>
    <xf numFmtId="165" fontId="26" fillId="3" borderId="1" xfId="56" applyNumberFormat="1" applyFont="1" applyFill="1" applyBorder="1" applyAlignment="1">
      <alignment horizontal="center" vertical="center" wrapText="1"/>
    </xf>
    <xf numFmtId="169" fontId="22" fillId="0" borderId="0" xfId="59" applyNumberFormat="1" applyFont="1" applyAlignment="1">
      <alignment vertical="top"/>
    </xf>
    <xf numFmtId="0" fontId="22" fillId="0" borderId="1" xfId="59" applyFont="1" applyBorder="1" applyAlignment="1">
      <alignment wrapText="1"/>
    </xf>
    <xf numFmtId="9" fontId="22" fillId="0" borderId="1" xfId="57" applyFont="1" applyBorder="1" applyAlignment="1">
      <alignment wrapText="1"/>
    </xf>
    <xf numFmtId="2" fontId="22" fillId="0" borderId="1" xfId="60" applyNumberFormat="1" applyFont="1" applyBorder="1" applyAlignment="1">
      <alignment wrapText="1"/>
    </xf>
  </cellXfs>
  <cellStyles count="61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0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Q48"/>
  <sheetViews>
    <sheetView tabSelected="1" topLeftCell="A14" zoomScaleNormal="100" workbookViewId="0">
      <selection activeCell="A8" sqref="A8:L8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10.77734375" style="20" customWidth="1"/>
    <col min="7" max="7" width="9.109375" style="22" customWidth="1"/>
    <col min="8" max="8" width="9.109375" style="20" bestFit="1" customWidth="1"/>
    <col min="9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6384" width="9.109375" style="23"/>
  </cols>
  <sheetData>
    <row r="1" spans="1:17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26</v>
      </c>
    </row>
    <row r="2" spans="1:17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7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7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7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7" ht="17.399999999999999" x14ac:dyDescent="0.3">
      <c r="A6" s="10"/>
      <c r="B6" s="19" t="s">
        <v>21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7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7" ht="34.200000000000003" customHeight="1" x14ac:dyDescent="0.25">
      <c r="A8" s="26" t="s">
        <v>25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10" spans="1:17" ht="92.4" x14ac:dyDescent="0.25">
      <c r="A10" s="15" t="s">
        <v>14</v>
      </c>
      <c r="B10" s="15" t="s">
        <v>15</v>
      </c>
      <c r="C10" s="15" t="s">
        <v>3</v>
      </c>
      <c r="D10" s="15" t="s">
        <v>13</v>
      </c>
      <c r="E10" s="15" t="s">
        <v>16</v>
      </c>
      <c r="F10" s="16" t="s">
        <v>17</v>
      </c>
      <c r="G10" s="17" t="s">
        <v>4</v>
      </c>
      <c r="H10" s="18" t="s">
        <v>20</v>
      </c>
      <c r="I10" s="17" t="s">
        <v>5</v>
      </c>
      <c r="J10" s="8" t="s">
        <v>23</v>
      </c>
      <c r="K10" s="17" t="s">
        <v>24</v>
      </c>
      <c r="L10" s="17" t="s">
        <v>18</v>
      </c>
    </row>
    <row r="11" spans="1:17" ht="13.8" x14ac:dyDescent="0.25">
      <c r="A11" s="12"/>
      <c r="B11" s="12"/>
      <c r="C11" s="12"/>
      <c r="D11" s="12"/>
      <c r="E11" s="12"/>
      <c r="F11" s="13"/>
      <c r="G11" s="14"/>
      <c r="H11" s="27">
        <f t="shared" ref="H11:K11" si="0">SUM(H12:H46)</f>
        <v>3288.75</v>
      </c>
      <c r="I11" s="7"/>
      <c r="J11" s="7">
        <f t="shared" si="0"/>
        <v>1952.9700000000003</v>
      </c>
      <c r="K11" s="7">
        <f t="shared" si="0"/>
        <v>460.69</v>
      </c>
      <c r="L11" s="7">
        <f>SUM(L12:L46)</f>
        <v>2413.66</v>
      </c>
    </row>
    <row r="12" spans="1:17" ht="79.2" x14ac:dyDescent="0.25">
      <c r="A12" s="24">
        <v>1</v>
      </c>
      <c r="B12" s="24" t="s">
        <v>19</v>
      </c>
      <c r="C12" s="24" t="s">
        <v>27</v>
      </c>
      <c r="D12" s="24" t="s">
        <v>10</v>
      </c>
      <c r="E12" s="29" t="s">
        <v>28</v>
      </c>
      <c r="F12" s="30">
        <v>0.1</v>
      </c>
      <c r="G12" s="31">
        <v>988</v>
      </c>
      <c r="H12" s="24">
        <v>26.5</v>
      </c>
      <c r="I12" s="24">
        <f>ROUND(G12/168.17,3)</f>
        <v>5.875</v>
      </c>
      <c r="J12" s="24">
        <f>ROUND(I12*H12*F12,2)</f>
        <v>15.57</v>
      </c>
      <c r="K12" s="24">
        <f t="shared" ref="K12:K46" si="1">ROUND(J12*0.2359,2)</f>
        <v>3.67</v>
      </c>
      <c r="L12" s="31">
        <f t="shared" ref="L12:L45" si="2">J12+K12</f>
        <v>19.240000000000002</v>
      </c>
    </row>
    <row r="13" spans="1:17" ht="79.2" x14ac:dyDescent="0.25">
      <c r="A13" s="24">
        <v>2</v>
      </c>
      <c r="B13" s="24" t="s">
        <v>19</v>
      </c>
      <c r="C13" s="24" t="s">
        <v>27</v>
      </c>
      <c r="D13" s="24" t="s">
        <v>9</v>
      </c>
      <c r="E13" s="29" t="s">
        <v>29</v>
      </c>
      <c r="F13" s="30">
        <v>0.1</v>
      </c>
      <c r="G13" s="31">
        <v>1085</v>
      </c>
      <c r="H13" s="24">
        <v>168</v>
      </c>
      <c r="I13" s="24">
        <f t="shared" ref="I13:I45" si="3">ROUND(G13/168.17,3)</f>
        <v>6.452</v>
      </c>
      <c r="J13" s="24">
        <f>ROUND(I13*H13*F13,2)</f>
        <v>108.39</v>
      </c>
      <c r="K13" s="24">
        <f t="shared" si="1"/>
        <v>25.57</v>
      </c>
      <c r="L13" s="31">
        <f t="shared" si="2"/>
        <v>133.96</v>
      </c>
      <c r="M13" s="25"/>
      <c r="N13" s="25"/>
      <c r="O13" s="25"/>
      <c r="P13" s="25"/>
      <c r="Q13" s="25"/>
    </row>
    <row r="14" spans="1:17" ht="79.2" x14ac:dyDescent="0.25">
      <c r="A14" s="24">
        <v>3</v>
      </c>
      <c r="B14" s="24" t="s">
        <v>19</v>
      </c>
      <c r="C14" s="24" t="s">
        <v>27</v>
      </c>
      <c r="D14" s="24" t="s">
        <v>6</v>
      </c>
      <c r="E14" s="29" t="s">
        <v>30</v>
      </c>
      <c r="F14" s="30">
        <v>0.1</v>
      </c>
      <c r="G14" s="31">
        <v>883</v>
      </c>
      <c r="H14" s="24">
        <v>70</v>
      </c>
      <c r="I14" s="24">
        <f t="shared" si="3"/>
        <v>5.2510000000000003</v>
      </c>
      <c r="J14" s="24">
        <f>ROUND(I14*H14*F14,2)</f>
        <v>36.76</v>
      </c>
      <c r="K14" s="24">
        <f t="shared" si="1"/>
        <v>8.67</v>
      </c>
      <c r="L14" s="31">
        <f t="shared" si="2"/>
        <v>45.43</v>
      </c>
    </row>
    <row r="15" spans="1:17" ht="79.2" x14ac:dyDescent="0.25">
      <c r="A15" s="24">
        <v>4</v>
      </c>
      <c r="B15" s="24" t="s">
        <v>19</v>
      </c>
      <c r="C15" s="24" t="s">
        <v>27</v>
      </c>
      <c r="D15" s="24" t="s">
        <v>12</v>
      </c>
      <c r="E15" s="29" t="s">
        <v>31</v>
      </c>
      <c r="F15" s="30">
        <v>0.1</v>
      </c>
      <c r="G15" s="31">
        <v>1347</v>
      </c>
      <c r="H15" s="24">
        <v>167</v>
      </c>
      <c r="I15" s="24">
        <f t="shared" si="3"/>
        <v>8.01</v>
      </c>
      <c r="J15" s="24">
        <f>ROUND(I15*H15*F15,2)</f>
        <v>133.77000000000001</v>
      </c>
      <c r="K15" s="24">
        <f t="shared" si="1"/>
        <v>31.56</v>
      </c>
      <c r="L15" s="31">
        <f t="shared" si="2"/>
        <v>165.33</v>
      </c>
    </row>
    <row r="16" spans="1:17" ht="79.2" x14ac:dyDescent="0.25">
      <c r="A16" s="24">
        <v>5</v>
      </c>
      <c r="B16" s="24" t="s">
        <v>19</v>
      </c>
      <c r="C16" s="24" t="s">
        <v>27</v>
      </c>
      <c r="D16" s="24" t="s">
        <v>8</v>
      </c>
      <c r="E16" s="29" t="s">
        <v>32</v>
      </c>
      <c r="F16" s="30">
        <v>0.1</v>
      </c>
      <c r="G16" s="31">
        <v>968</v>
      </c>
      <c r="H16" s="24">
        <v>126.5</v>
      </c>
      <c r="I16" s="24">
        <f t="shared" si="3"/>
        <v>5.7560000000000002</v>
      </c>
      <c r="J16" s="24">
        <f>ROUND(I16*H16*F16,2)</f>
        <v>72.81</v>
      </c>
      <c r="K16" s="24">
        <f t="shared" si="1"/>
        <v>17.18</v>
      </c>
      <c r="L16" s="31">
        <f t="shared" si="2"/>
        <v>89.990000000000009</v>
      </c>
    </row>
    <row r="17" spans="1:12" ht="79.2" x14ac:dyDescent="0.25">
      <c r="A17" s="24">
        <v>6</v>
      </c>
      <c r="B17" s="24" t="s">
        <v>19</v>
      </c>
      <c r="C17" s="24" t="s">
        <v>27</v>
      </c>
      <c r="D17" s="24" t="s">
        <v>6</v>
      </c>
      <c r="E17" s="29" t="s">
        <v>33</v>
      </c>
      <c r="F17" s="30">
        <v>0.1</v>
      </c>
      <c r="G17" s="31">
        <v>873</v>
      </c>
      <c r="H17" s="24">
        <v>73.5</v>
      </c>
      <c r="I17" s="24">
        <f t="shared" si="3"/>
        <v>5.1909999999999998</v>
      </c>
      <c r="J17" s="24">
        <f>ROUND(I17*H17*F17,2)</f>
        <v>38.15</v>
      </c>
      <c r="K17" s="24">
        <f t="shared" si="1"/>
        <v>9</v>
      </c>
      <c r="L17" s="31">
        <f t="shared" si="2"/>
        <v>47.15</v>
      </c>
    </row>
    <row r="18" spans="1:12" ht="79.2" x14ac:dyDescent="0.25">
      <c r="A18" s="24">
        <v>7</v>
      </c>
      <c r="B18" s="24" t="s">
        <v>19</v>
      </c>
      <c r="C18" s="24" t="s">
        <v>27</v>
      </c>
      <c r="D18" s="24" t="s">
        <v>8</v>
      </c>
      <c r="E18" s="29" t="s">
        <v>34</v>
      </c>
      <c r="F18" s="30">
        <v>0.1</v>
      </c>
      <c r="G18" s="31">
        <v>968</v>
      </c>
      <c r="H18" s="24">
        <v>66</v>
      </c>
      <c r="I18" s="24">
        <f t="shared" si="3"/>
        <v>5.7560000000000002</v>
      </c>
      <c r="J18" s="24">
        <f>ROUND(I18*H18*F18,2)</f>
        <v>37.99</v>
      </c>
      <c r="K18" s="24">
        <f t="shared" si="1"/>
        <v>8.9600000000000009</v>
      </c>
      <c r="L18" s="31">
        <f t="shared" si="2"/>
        <v>46.95</v>
      </c>
    </row>
    <row r="19" spans="1:12" ht="79.2" x14ac:dyDescent="0.25">
      <c r="A19" s="24">
        <v>8</v>
      </c>
      <c r="B19" s="24" t="s">
        <v>19</v>
      </c>
      <c r="C19" s="24" t="s">
        <v>27</v>
      </c>
      <c r="D19" s="24" t="s">
        <v>8</v>
      </c>
      <c r="E19" s="29" t="s">
        <v>35</v>
      </c>
      <c r="F19" s="30">
        <v>0.1</v>
      </c>
      <c r="G19" s="31">
        <v>958</v>
      </c>
      <c r="H19" s="24">
        <v>59.5</v>
      </c>
      <c r="I19" s="24">
        <f t="shared" si="3"/>
        <v>5.6970000000000001</v>
      </c>
      <c r="J19" s="24">
        <f>ROUND(I19*H19*F19,2)</f>
        <v>33.9</v>
      </c>
      <c r="K19" s="24">
        <f t="shared" si="1"/>
        <v>8</v>
      </c>
      <c r="L19" s="31">
        <f t="shared" si="2"/>
        <v>41.9</v>
      </c>
    </row>
    <row r="20" spans="1:12" ht="79.2" x14ac:dyDescent="0.25">
      <c r="A20" s="24">
        <v>9</v>
      </c>
      <c r="B20" s="24" t="s">
        <v>19</v>
      </c>
      <c r="C20" s="24" t="s">
        <v>27</v>
      </c>
      <c r="D20" s="24" t="s">
        <v>8</v>
      </c>
      <c r="E20" s="29" t="s">
        <v>36</v>
      </c>
      <c r="F20" s="30">
        <v>0.1</v>
      </c>
      <c r="G20" s="31">
        <v>948</v>
      </c>
      <c r="H20" s="24">
        <v>44</v>
      </c>
      <c r="I20" s="24">
        <f t="shared" si="3"/>
        <v>5.6369999999999996</v>
      </c>
      <c r="J20" s="24">
        <f>ROUND(I20*H20*F20,2)</f>
        <v>24.8</v>
      </c>
      <c r="K20" s="24">
        <f t="shared" si="1"/>
        <v>5.85</v>
      </c>
      <c r="L20" s="31">
        <f t="shared" si="2"/>
        <v>30.65</v>
      </c>
    </row>
    <row r="21" spans="1:12" ht="79.2" x14ac:dyDescent="0.25">
      <c r="A21" s="24">
        <v>10</v>
      </c>
      <c r="B21" s="24" t="s">
        <v>19</v>
      </c>
      <c r="C21" s="24" t="s">
        <v>27</v>
      </c>
      <c r="D21" s="24" t="s">
        <v>6</v>
      </c>
      <c r="E21" s="29" t="s">
        <v>37</v>
      </c>
      <c r="F21" s="30">
        <v>0.1</v>
      </c>
      <c r="G21" s="31">
        <v>883</v>
      </c>
      <c r="H21" s="24">
        <v>156.5</v>
      </c>
      <c r="I21" s="24">
        <f t="shared" si="3"/>
        <v>5.2510000000000003</v>
      </c>
      <c r="J21" s="24">
        <f>ROUND(I21*H21*F21,2)</f>
        <v>82.18</v>
      </c>
      <c r="K21" s="24">
        <f t="shared" si="1"/>
        <v>19.39</v>
      </c>
      <c r="L21" s="31">
        <f t="shared" si="2"/>
        <v>101.57000000000001</v>
      </c>
    </row>
    <row r="22" spans="1:12" ht="79.2" x14ac:dyDescent="0.25">
      <c r="A22" s="24">
        <v>11</v>
      </c>
      <c r="B22" s="24" t="s">
        <v>19</v>
      </c>
      <c r="C22" s="24" t="s">
        <v>27</v>
      </c>
      <c r="D22" s="24" t="s">
        <v>6</v>
      </c>
      <c r="E22" s="29" t="s">
        <v>38</v>
      </c>
      <c r="F22" s="30">
        <v>0.1</v>
      </c>
      <c r="G22" s="31">
        <v>878</v>
      </c>
      <c r="H22" s="24">
        <v>125</v>
      </c>
      <c r="I22" s="24">
        <f t="shared" si="3"/>
        <v>5.2210000000000001</v>
      </c>
      <c r="J22" s="24">
        <f>ROUND(I22*H22*F22,2)</f>
        <v>65.260000000000005</v>
      </c>
      <c r="K22" s="24">
        <f t="shared" si="1"/>
        <v>15.39</v>
      </c>
      <c r="L22" s="31">
        <f t="shared" si="2"/>
        <v>80.650000000000006</v>
      </c>
    </row>
    <row r="23" spans="1:12" ht="79.2" x14ac:dyDescent="0.25">
      <c r="A23" s="24">
        <v>12</v>
      </c>
      <c r="B23" s="24" t="s">
        <v>19</v>
      </c>
      <c r="C23" s="24" t="s">
        <v>27</v>
      </c>
      <c r="D23" s="24" t="s">
        <v>6</v>
      </c>
      <c r="E23" s="29" t="s">
        <v>39</v>
      </c>
      <c r="F23" s="30">
        <v>0.1</v>
      </c>
      <c r="G23" s="31">
        <v>873</v>
      </c>
      <c r="H23" s="24">
        <v>85</v>
      </c>
      <c r="I23" s="24">
        <f t="shared" si="3"/>
        <v>5.1909999999999998</v>
      </c>
      <c r="J23" s="24">
        <f>ROUND(I23*H23*F23,2)</f>
        <v>44.12</v>
      </c>
      <c r="K23" s="24">
        <f t="shared" si="1"/>
        <v>10.41</v>
      </c>
      <c r="L23" s="31">
        <f t="shared" si="2"/>
        <v>54.53</v>
      </c>
    </row>
    <row r="24" spans="1:12" ht="79.2" x14ac:dyDescent="0.25">
      <c r="A24" s="24">
        <v>13</v>
      </c>
      <c r="B24" s="24" t="s">
        <v>19</v>
      </c>
      <c r="C24" s="24" t="s">
        <v>27</v>
      </c>
      <c r="D24" s="24" t="s">
        <v>6</v>
      </c>
      <c r="E24" s="29" t="s">
        <v>40</v>
      </c>
      <c r="F24" s="30">
        <v>0.1</v>
      </c>
      <c r="G24" s="31">
        <v>878</v>
      </c>
      <c r="H24" s="24">
        <v>161</v>
      </c>
      <c r="I24" s="24">
        <f t="shared" si="3"/>
        <v>5.2210000000000001</v>
      </c>
      <c r="J24" s="24">
        <f>ROUND(I24*H24*F24,2)</f>
        <v>84.06</v>
      </c>
      <c r="K24" s="24">
        <f t="shared" si="1"/>
        <v>19.829999999999998</v>
      </c>
      <c r="L24" s="31">
        <f t="shared" si="2"/>
        <v>103.89</v>
      </c>
    </row>
    <row r="25" spans="1:12" ht="79.2" x14ac:dyDescent="0.25">
      <c r="A25" s="24">
        <v>14</v>
      </c>
      <c r="B25" s="24" t="s">
        <v>19</v>
      </c>
      <c r="C25" s="24" t="s">
        <v>27</v>
      </c>
      <c r="D25" s="24" t="s">
        <v>9</v>
      </c>
      <c r="E25" s="29" t="s">
        <v>41</v>
      </c>
      <c r="F25" s="30">
        <v>0.1</v>
      </c>
      <c r="G25" s="31">
        <v>1090</v>
      </c>
      <c r="H25" s="24">
        <v>123.5</v>
      </c>
      <c r="I25" s="24">
        <f t="shared" si="3"/>
        <v>6.4820000000000002</v>
      </c>
      <c r="J25" s="24">
        <f>ROUND(I25*H25*F25,2)</f>
        <v>80.05</v>
      </c>
      <c r="K25" s="24">
        <f t="shared" si="1"/>
        <v>18.88</v>
      </c>
      <c r="L25" s="31">
        <f t="shared" si="2"/>
        <v>98.929999999999993</v>
      </c>
    </row>
    <row r="26" spans="1:12" ht="79.2" x14ac:dyDescent="0.25">
      <c r="A26" s="24">
        <v>15</v>
      </c>
      <c r="B26" s="24" t="s">
        <v>19</v>
      </c>
      <c r="C26" s="24" t="s">
        <v>27</v>
      </c>
      <c r="D26" s="24" t="s">
        <v>6</v>
      </c>
      <c r="E26" s="29" t="s">
        <v>42</v>
      </c>
      <c r="F26" s="30">
        <v>0.1</v>
      </c>
      <c r="G26" s="31">
        <v>878</v>
      </c>
      <c r="H26" s="24">
        <v>69</v>
      </c>
      <c r="I26" s="24">
        <f t="shared" si="3"/>
        <v>5.2210000000000001</v>
      </c>
      <c r="J26" s="24">
        <f>ROUND(I26*H26*F26,2)</f>
        <v>36.020000000000003</v>
      </c>
      <c r="K26" s="24">
        <f t="shared" si="1"/>
        <v>8.5</v>
      </c>
      <c r="L26" s="31">
        <f t="shared" si="2"/>
        <v>44.52</v>
      </c>
    </row>
    <row r="27" spans="1:12" ht="79.2" x14ac:dyDescent="0.25">
      <c r="A27" s="24">
        <v>16</v>
      </c>
      <c r="B27" s="24" t="s">
        <v>19</v>
      </c>
      <c r="C27" s="24" t="s">
        <v>27</v>
      </c>
      <c r="D27" s="24" t="s">
        <v>6</v>
      </c>
      <c r="E27" s="29" t="s">
        <v>43</v>
      </c>
      <c r="F27" s="30">
        <v>0.1</v>
      </c>
      <c r="G27" s="31">
        <v>873</v>
      </c>
      <c r="H27" s="24">
        <v>42.5</v>
      </c>
      <c r="I27" s="24">
        <f t="shared" si="3"/>
        <v>5.1909999999999998</v>
      </c>
      <c r="J27" s="24">
        <f>ROUND(I27*H27*F27,2)</f>
        <v>22.06</v>
      </c>
      <c r="K27" s="24">
        <f t="shared" si="1"/>
        <v>5.2</v>
      </c>
      <c r="L27" s="31">
        <f t="shared" si="2"/>
        <v>27.259999999999998</v>
      </c>
    </row>
    <row r="28" spans="1:12" ht="79.2" x14ac:dyDescent="0.25">
      <c r="A28" s="24">
        <v>17</v>
      </c>
      <c r="B28" s="24" t="s">
        <v>19</v>
      </c>
      <c r="C28" s="24" t="s">
        <v>27</v>
      </c>
      <c r="D28" s="24" t="s">
        <v>8</v>
      </c>
      <c r="E28" s="29" t="s">
        <v>44</v>
      </c>
      <c r="F28" s="30">
        <v>0.1</v>
      </c>
      <c r="G28" s="31">
        <v>968</v>
      </c>
      <c r="H28" s="24">
        <v>77</v>
      </c>
      <c r="I28" s="24">
        <f t="shared" si="3"/>
        <v>5.7560000000000002</v>
      </c>
      <c r="J28" s="24">
        <f>ROUND(I28*H28*F28,2)</f>
        <v>44.32</v>
      </c>
      <c r="K28" s="24">
        <f t="shared" si="1"/>
        <v>10.46</v>
      </c>
      <c r="L28" s="31">
        <f t="shared" si="2"/>
        <v>54.78</v>
      </c>
    </row>
    <row r="29" spans="1:12" ht="79.2" x14ac:dyDescent="0.25">
      <c r="A29" s="24">
        <v>18</v>
      </c>
      <c r="B29" s="24" t="s">
        <v>19</v>
      </c>
      <c r="C29" s="24" t="s">
        <v>27</v>
      </c>
      <c r="D29" s="24" t="s">
        <v>9</v>
      </c>
      <c r="E29" s="29" t="s">
        <v>45</v>
      </c>
      <c r="F29" s="30">
        <v>0.1</v>
      </c>
      <c r="G29" s="31">
        <v>1085</v>
      </c>
      <c r="H29" s="24">
        <v>150.5</v>
      </c>
      <c r="I29" s="24">
        <f t="shared" si="3"/>
        <v>6.452</v>
      </c>
      <c r="J29" s="24">
        <f>ROUND(I29*H29*F29,2)</f>
        <v>97.1</v>
      </c>
      <c r="K29" s="24">
        <f t="shared" si="1"/>
        <v>22.91</v>
      </c>
      <c r="L29" s="31">
        <f t="shared" si="2"/>
        <v>120.00999999999999</v>
      </c>
    </row>
    <row r="30" spans="1:12" ht="79.2" x14ac:dyDescent="0.25">
      <c r="A30" s="24">
        <v>19</v>
      </c>
      <c r="B30" s="24" t="s">
        <v>19</v>
      </c>
      <c r="C30" s="24" t="s">
        <v>27</v>
      </c>
      <c r="D30" s="24" t="s">
        <v>8</v>
      </c>
      <c r="E30" s="29" t="s">
        <v>46</v>
      </c>
      <c r="F30" s="30">
        <v>0.5</v>
      </c>
      <c r="G30" s="31">
        <v>963</v>
      </c>
      <c r="H30" s="24">
        <v>1.25</v>
      </c>
      <c r="I30" s="24">
        <f t="shared" si="3"/>
        <v>5.726</v>
      </c>
      <c r="J30" s="24">
        <f>ROUND(I30*H30*F30,2)</f>
        <v>3.58</v>
      </c>
      <c r="K30" s="24">
        <f t="shared" si="1"/>
        <v>0.84</v>
      </c>
      <c r="L30" s="31">
        <f t="shared" si="2"/>
        <v>4.42</v>
      </c>
    </row>
    <row r="31" spans="1:12" ht="79.2" x14ac:dyDescent="0.25">
      <c r="A31" s="24">
        <v>20</v>
      </c>
      <c r="B31" s="24" t="s">
        <v>19</v>
      </c>
      <c r="C31" s="24" t="s">
        <v>27</v>
      </c>
      <c r="D31" s="24" t="s">
        <v>9</v>
      </c>
      <c r="E31" s="29" t="s">
        <v>47</v>
      </c>
      <c r="F31" s="30">
        <v>0.5</v>
      </c>
      <c r="G31" s="31">
        <v>1075</v>
      </c>
      <c r="H31" s="24">
        <v>1.25</v>
      </c>
      <c r="I31" s="24">
        <f t="shared" si="3"/>
        <v>6.3920000000000003</v>
      </c>
      <c r="J31" s="24">
        <f>ROUND(I31*H31*F31,2)</f>
        <v>4</v>
      </c>
      <c r="K31" s="24">
        <f t="shared" si="1"/>
        <v>0.94</v>
      </c>
      <c r="L31" s="31">
        <f t="shared" si="2"/>
        <v>4.9399999999999995</v>
      </c>
    </row>
    <row r="32" spans="1:12" ht="79.2" x14ac:dyDescent="0.25">
      <c r="A32" s="24">
        <v>21</v>
      </c>
      <c r="B32" s="24" t="s">
        <v>19</v>
      </c>
      <c r="C32" s="24" t="s">
        <v>27</v>
      </c>
      <c r="D32" s="24" t="s">
        <v>9</v>
      </c>
      <c r="E32" s="29" t="s">
        <v>47</v>
      </c>
      <c r="F32" s="30">
        <v>0.1</v>
      </c>
      <c r="G32" s="31">
        <v>1075</v>
      </c>
      <c r="H32" s="24">
        <v>79.75</v>
      </c>
      <c r="I32" s="24">
        <f t="shared" si="3"/>
        <v>6.3920000000000003</v>
      </c>
      <c r="J32" s="24">
        <f>ROUND(I32*H32*F32,2)</f>
        <v>50.98</v>
      </c>
      <c r="K32" s="24">
        <f t="shared" si="1"/>
        <v>12.03</v>
      </c>
      <c r="L32" s="31">
        <f t="shared" si="2"/>
        <v>63.01</v>
      </c>
    </row>
    <row r="33" spans="1:12" ht="79.2" x14ac:dyDescent="0.25">
      <c r="A33" s="24">
        <v>22</v>
      </c>
      <c r="B33" s="24" t="s">
        <v>19</v>
      </c>
      <c r="C33" s="24" t="s">
        <v>27</v>
      </c>
      <c r="D33" s="24" t="s">
        <v>10</v>
      </c>
      <c r="E33" s="29" t="s">
        <v>48</v>
      </c>
      <c r="F33" s="30">
        <v>0.1</v>
      </c>
      <c r="G33" s="31">
        <v>998</v>
      </c>
      <c r="H33" s="24">
        <v>115</v>
      </c>
      <c r="I33" s="24">
        <f t="shared" si="3"/>
        <v>5.9340000000000002</v>
      </c>
      <c r="J33" s="24">
        <f>ROUND(I33*H33*F33,2)</f>
        <v>68.239999999999995</v>
      </c>
      <c r="K33" s="24">
        <f t="shared" si="1"/>
        <v>16.100000000000001</v>
      </c>
      <c r="L33" s="31">
        <f t="shared" si="2"/>
        <v>84.34</v>
      </c>
    </row>
    <row r="34" spans="1:12" ht="79.2" x14ac:dyDescent="0.25">
      <c r="A34" s="24">
        <v>23</v>
      </c>
      <c r="B34" s="24" t="s">
        <v>19</v>
      </c>
      <c r="C34" s="24" t="s">
        <v>27</v>
      </c>
      <c r="D34" s="24" t="s">
        <v>11</v>
      </c>
      <c r="E34" s="29" t="s">
        <v>49</v>
      </c>
      <c r="F34" s="30">
        <v>0.1</v>
      </c>
      <c r="G34" s="31">
        <v>1091</v>
      </c>
      <c r="H34" s="24">
        <v>70</v>
      </c>
      <c r="I34" s="24">
        <f t="shared" si="3"/>
        <v>6.4870000000000001</v>
      </c>
      <c r="J34" s="24">
        <f>ROUND(I34*H34*F34,2)</f>
        <v>45.41</v>
      </c>
      <c r="K34" s="24">
        <f t="shared" si="1"/>
        <v>10.71</v>
      </c>
      <c r="L34" s="31">
        <f t="shared" si="2"/>
        <v>56.12</v>
      </c>
    </row>
    <row r="35" spans="1:12" ht="79.2" x14ac:dyDescent="0.25">
      <c r="A35" s="24">
        <v>24</v>
      </c>
      <c r="B35" s="24" t="s">
        <v>19</v>
      </c>
      <c r="C35" s="24" t="s">
        <v>27</v>
      </c>
      <c r="D35" s="24" t="s">
        <v>6</v>
      </c>
      <c r="E35" s="29" t="s">
        <v>50</v>
      </c>
      <c r="F35" s="30">
        <v>0.1</v>
      </c>
      <c r="G35" s="31">
        <v>878</v>
      </c>
      <c r="H35" s="24">
        <v>118</v>
      </c>
      <c r="I35" s="24">
        <f t="shared" si="3"/>
        <v>5.2210000000000001</v>
      </c>
      <c r="J35" s="24">
        <f>ROUND(I35*H35*F35,2)</f>
        <v>61.61</v>
      </c>
      <c r="K35" s="24">
        <f t="shared" si="1"/>
        <v>14.53</v>
      </c>
      <c r="L35" s="31">
        <f t="shared" si="2"/>
        <v>76.14</v>
      </c>
    </row>
    <row r="36" spans="1:12" ht="79.2" x14ac:dyDescent="0.25">
      <c r="A36" s="24">
        <v>25</v>
      </c>
      <c r="B36" s="24" t="s">
        <v>19</v>
      </c>
      <c r="C36" s="24" t="s">
        <v>27</v>
      </c>
      <c r="D36" s="24" t="s">
        <v>6</v>
      </c>
      <c r="E36" s="29" t="s">
        <v>51</v>
      </c>
      <c r="F36" s="30">
        <v>0.1</v>
      </c>
      <c r="G36" s="31">
        <v>873</v>
      </c>
      <c r="H36" s="24">
        <v>128</v>
      </c>
      <c r="I36" s="24">
        <f t="shared" si="3"/>
        <v>5.1909999999999998</v>
      </c>
      <c r="J36" s="24">
        <f>ROUND(I36*H36*F36,2)</f>
        <v>66.44</v>
      </c>
      <c r="K36" s="24">
        <f t="shared" si="1"/>
        <v>15.67</v>
      </c>
      <c r="L36" s="31">
        <f t="shared" si="2"/>
        <v>82.11</v>
      </c>
    </row>
    <row r="37" spans="1:12" ht="79.2" x14ac:dyDescent="0.25">
      <c r="A37" s="24">
        <v>26</v>
      </c>
      <c r="B37" s="24" t="s">
        <v>19</v>
      </c>
      <c r="C37" s="24" t="s">
        <v>27</v>
      </c>
      <c r="D37" s="24" t="s">
        <v>22</v>
      </c>
      <c r="E37" s="29" t="s">
        <v>52</v>
      </c>
      <c r="F37" s="30">
        <v>0.1</v>
      </c>
      <c r="G37" s="31">
        <v>1167</v>
      </c>
      <c r="H37" s="24">
        <v>32</v>
      </c>
      <c r="I37" s="24">
        <f t="shared" si="3"/>
        <v>6.9390000000000001</v>
      </c>
      <c r="J37" s="24">
        <f>ROUND(I37*H37*F37,2)</f>
        <v>22.2</v>
      </c>
      <c r="K37" s="24">
        <f t="shared" si="1"/>
        <v>5.24</v>
      </c>
      <c r="L37" s="31">
        <f t="shared" si="2"/>
        <v>27.439999999999998</v>
      </c>
    </row>
    <row r="38" spans="1:12" ht="79.2" x14ac:dyDescent="0.25">
      <c r="A38" s="24">
        <v>27</v>
      </c>
      <c r="B38" s="24" t="s">
        <v>19</v>
      </c>
      <c r="C38" s="24" t="s">
        <v>27</v>
      </c>
      <c r="D38" s="24" t="s">
        <v>9</v>
      </c>
      <c r="E38" s="29" t="s">
        <v>53</v>
      </c>
      <c r="F38" s="30">
        <v>0.1</v>
      </c>
      <c r="G38" s="31">
        <v>1080</v>
      </c>
      <c r="H38" s="24">
        <v>80.5</v>
      </c>
      <c r="I38" s="24">
        <f t="shared" si="3"/>
        <v>6.4219999999999997</v>
      </c>
      <c r="J38" s="24">
        <f>ROUND(I38*H38*F38,2)</f>
        <v>51.7</v>
      </c>
      <c r="K38" s="24">
        <f t="shared" si="1"/>
        <v>12.2</v>
      </c>
      <c r="L38" s="31">
        <f t="shared" si="2"/>
        <v>63.900000000000006</v>
      </c>
    </row>
    <row r="39" spans="1:12" ht="79.2" x14ac:dyDescent="0.25">
      <c r="A39" s="24">
        <v>28</v>
      </c>
      <c r="B39" s="24" t="s">
        <v>19</v>
      </c>
      <c r="C39" s="24" t="s">
        <v>27</v>
      </c>
      <c r="D39" s="24" t="s">
        <v>6</v>
      </c>
      <c r="E39" s="29" t="s">
        <v>54</v>
      </c>
      <c r="F39" s="30">
        <v>0.1</v>
      </c>
      <c r="G39" s="31">
        <v>878</v>
      </c>
      <c r="H39" s="24">
        <v>114.5</v>
      </c>
      <c r="I39" s="24">
        <f t="shared" si="3"/>
        <v>5.2210000000000001</v>
      </c>
      <c r="J39" s="24">
        <f>ROUND(I39*H39*F39,2)</f>
        <v>59.78</v>
      </c>
      <c r="K39" s="24">
        <f t="shared" si="1"/>
        <v>14.1</v>
      </c>
      <c r="L39" s="31">
        <f t="shared" si="2"/>
        <v>73.88</v>
      </c>
    </row>
    <row r="40" spans="1:12" ht="79.2" x14ac:dyDescent="0.25">
      <c r="A40" s="24">
        <v>29</v>
      </c>
      <c r="B40" s="24" t="s">
        <v>19</v>
      </c>
      <c r="C40" s="24" t="s">
        <v>27</v>
      </c>
      <c r="D40" s="24" t="s">
        <v>8</v>
      </c>
      <c r="E40" s="29" t="s">
        <v>55</v>
      </c>
      <c r="F40" s="30">
        <v>0.1</v>
      </c>
      <c r="G40" s="31">
        <v>943</v>
      </c>
      <c r="H40" s="24">
        <v>33</v>
      </c>
      <c r="I40" s="24">
        <f t="shared" si="3"/>
        <v>5.6070000000000002</v>
      </c>
      <c r="J40" s="24">
        <f>ROUND(I40*H40*F40,2)</f>
        <v>18.5</v>
      </c>
      <c r="K40" s="24">
        <f t="shared" si="1"/>
        <v>4.3600000000000003</v>
      </c>
      <c r="L40" s="31">
        <f t="shared" si="2"/>
        <v>22.86</v>
      </c>
    </row>
    <row r="41" spans="1:12" ht="79.2" x14ac:dyDescent="0.25">
      <c r="A41" s="24">
        <v>30</v>
      </c>
      <c r="B41" s="24" t="s">
        <v>19</v>
      </c>
      <c r="C41" s="24" t="s">
        <v>27</v>
      </c>
      <c r="D41" s="24" t="s">
        <v>6</v>
      </c>
      <c r="E41" s="29" t="s">
        <v>56</v>
      </c>
      <c r="F41" s="30">
        <v>0.1</v>
      </c>
      <c r="G41" s="31">
        <v>873</v>
      </c>
      <c r="H41" s="24">
        <v>124</v>
      </c>
      <c r="I41" s="24">
        <f t="shared" si="3"/>
        <v>5.1909999999999998</v>
      </c>
      <c r="J41" s="24">
        <f>ROUND(I41*H41*F41,2)</f>
        <v>64.37</v>
      </c>
      <c r="K41" s="24">
        <f t="shared" si="1"/>
        <v>15.18</v>
      </c>
      <c r="L41" s="31">
        <f t="shared" si="2"/>
        <v>79.550000000000011</v>
      </c>
    </row>
    <row r="42" spans="1:12" ht="79.2" x14ac:dyDescent="0.25">
      <c r="A42" s="24">
        <v>31</v>
      </c>
      <c r="B42" s="24" t="s">
        <v>19</v>
      </c>
      <c r="C42" s="24" t="s">
        <v>27</v>
      </c>
      <c r="D42" s="24" t="s">
        <v>7</v>
      </c>
      <c r="E42" s="29" t="s">
        <v>57</v>
      </c>
      <c r="F42" s="30">
        <v>0.1</v>
      </c>
      <c r="G42" s="31">
        <v>1538</v>
      </c>
      <c r="H42" s="24">
        <v>127</v>
      </c>
      <c r="I42" s="24">
        <f t="shared" si="3"/>
        <v>9.1460000000000008</v>
      </c>
      <c r="J42" s="24">
        <f>ROUND(I42*H42*F42,2)</f>
        <v>116.15</v>
      </c>
      <c r="K42" s="24">
        <f t="shared" si="1"/>
        <v>27.4</v>
      </c>
      <c r="L42" s="31">
        <f t="shared" si="2"/>
        <v>143.55000000000001</v>
      </c>
    </row>
    <row r="43" spans="1:12" ht="79.2" x14ac:dyDescent="0.25">
      <c r="A43" s="24">
        <v>32</v>
      </c>
      <c r="B43" s="24" t="s">
        <v>19</v>
      </c>
      <c r="C43" s="24" t="s">
        <v>27</v>
      </c>
      <c r="D43" s="24" t="s">
        <v>8</v>
      </c>
      <c r="E43" s="29" t="s">
        <v>58</v>
      </c>
      <c r="F43" s="30">
        <v>0.1</v>
      </c>
      <c r="G43" s="31">
        <v>948</v>
      </c>
      <c r="H43" s="24">
        <v>81</v>
      </c>
      <c r="I43" s="24">
        <f t="shared" si="3"/>
        <v>5.6369999999999996</v>
      </c>
      <c r="J43" s="24">
        <f>ROUND(I43*H43*F43,2)</f>
        <v>45.66</v>
      </c>
      <c r="K43" s="24">
        <f t="shared" si="1"/>
        <v>10.77</v>
      </c>
      <c r="L43" s="31">
        <f t="shared" si="2"/>
        <v>56.429999999999993</v>
      </c>
    </row>
    <row r="44" spans="1:12" ht="79.2" x14ac:dyDescent="0.25">
      <c r="A44" s="24">
        <v>33</v>
      </c>
      <c r="B44" s="24" t="s">
        <v>19</v>
      </c>
      <c r="C44" s="24" t="s">
        <v>27</v>
      </c>
      <c r="D44" s="24" t="s">
        <v>6</v>
      </c>
      <c r="E44" s="29" t="s">
        <v>59</v>
      </c>
      <c r="F44" s="30">
        <v>0.1</v>
      </c>
      <c r="G44" s="31">
        <v>878</v>
      </c>
      <c r="H44" s="24">
        <v>89</v>
      </c>
      <c r="I44" s="24">
        <f t="shared" si="3"/>
        <v>5.2210000000000001</v>
      </c>
      <c r="J44" s="24">
        <f>ROUND(I44*H44*F44,2)</f>
        <v>46.47</v>
      </c>
      <c r="K44" s="24">
        <f t="shared" si="1"/>
        <v>10.96</v>
      </c>
      <c r="L44" s="31">
        <f t="shared" si="2"/>
        <v>57.43</v>
      </c>
    </row>
    <row r="45" spans="1:12" ht="79.2" x14ac:dyDescent="0.25">
      <c r="A45" s="24">
        <v>34</v>
      </c>
      <c r="B45" s="24" t="s">
        <v>19</v>
      </c>
      <c r="C45" s="24" t="s">
        <v>27</v>
      </c>
      <c r="D45" s="24" t="s">
        <v>8</v>
      </c>
      <c r="E45" s="29" t="s">
        <v>60</v>
      </c>
      <c r="F45" s="30">
        <v>0.1</v>
      </c>
      <c r="G45" s="31">
        <v>948</v>
      </c>
      <c r="H45" s="24">
        <v>132</v>
      </c>
      <c r="I45" s="24">
        <f t="shared" si="3"/>
        <v>5.6369999999999996</v>
      </c>
      <c r="J45" s="24">
        <f>ROUND(I45*H45*F45,2)</f>
        <v>74.41</v>
      </c>
      <c r="K45" s="24">
        <f t="shared" si="1"/>
        <v>17.55</v>
      </c>
      <c r="L45" s="31">
        <f t="shared" si="2"/>
        <v>91.96</v>
      </c>
    </row>
    <row r="46" spans="1:12" ht="79.2" x14ac:dyDescent="0.25">
      <c r="A46" s="24">
        <v>35</v>
      </c>
      <c r="B46" s="24" t="s">
        <v>19</v>
      </c>
      <c r="C46" s="24" t="s">
        <v>27</v>
      </c>
      <c r="D46" s="24" t="s">
        <v>8</v>
      </c>
      <c r="E46" s="29" t="s">
        <v>61</v>
      </c>
      <c r="F46" s="30">
        <v>0.1</v>
      </c>
      <c r="G46" s="31">
        <v>943</v>
      </c>
      <c r="H46" s="24">
        <v>171.5</v>
      </c>
      <c r="I46" s="24">
        <f>ROUND(G46/168.17,3)</f>
        <v>5.6070000000000002</v>
      </c>
      <c r="J46" s="24">
        <f>ROUND(I46*H46*F46,2)</f>
        <v>96.16</v>
      </c>
      <c r="K46" s="24">
        <f t="shared" si="1"/>
        <v>22.68</v>
      </c>
      <c r="L46" s="31">
        <f>J46+K46</f>
        <v>118.84</v>
      </c>
    </row>
    <row r="48" spans="1:12" x14ac:dyDescent="0.25">
      <c r="L48" s="28"/>
    </row>
  </sheetData>
  <mergeCells count="1">
    <mergeCell ref="A8:L8"/>
  </mergeCells>
  <conditionalFormatting sqref="E10:E11">
    <cfRule type="duplicateValues" dxfId="2" priority="44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dc:description>67219608, inga.osina@iem.gov.lv</dc:description>
  <cp:lastModifiedBy>Inga Ošiņa</cp:lastModifiedBy>
  <cp:lastPrinted>2022-12-06T07:19:50Z</cp:lastPrinted>
  <dcterms:created xsi:type="dcterms:W3CDTF">2021-01-19T10:53:51Z</dcterms:created>
  <dcterms:modified xsi:type="dcterms:W3CDTF">2022-12-06T07:20:09Z</dcterms:modified>
</cp:coreProperties>
</file>