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gnija.daudisa\Desktop\"/>
    </mc:Choice>
  </mc:AlternateContent>
  <bookViews>
    <workbookView xWindow="0" yWindow="0" windowWidth="23040" windowHeight="9195"/>
  </bookViews>
  <sheets>
    <sheet name="2.pielikums" sheetId="1" r:id="rId1"/>
  </sheets>
  <definedNames>
    <definedName name="_xlnm.Print_Titles" localSheetId="0">'2.pielikums'!$10:$10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9" i="1" l="1"/>
  <c r="M49" i="1" s="1"/>
  <c r="F49" i="1"/>
  <c r="H49" i="1" s="1"/>
  <c r="O49" i="1" l="1"/>
  <c r="N49" i="1"/>
  <c r="K53" i="1" l="1"/>
  <c r="M53" i="1" s="1"/>
  <c r="F53" i="1"/>
  <c r="H53" i="1" s="1"/>
  <c r="F22" i="1"/>
  <c r="H22" i="1" s="1"/>
  <c r="K22" i="1"/>
  <c r="M22" i="1" s="1"/>
  <c r="K21" i="1"/>
  <c r="M21" i="1" s="1"/>
  <c r="F21" i="1"/>
  <c r="H21" i="1" s="1"/>
  <c r="K20" i="1"/>
  <c r="F20" i="1"/>
  <c r="H20" i="1" s="1"/>
  <c r="O53" i="1" l="1"/>
  <c r="N53" i="1"/>
  <c r="N22" i="1"/>
  <c r="O22" i="1"/>
  <c r="N20" i="1"/>
  <c r="N21" i="1"/>
  <c r="O21" i="1"/>
  <c r="M20" i="1"/>
  <c r="O20" i="1" s="1"/>
  <c r="K51" i="1"/>
  <c r="M51" i="1" s="1"/>
  <c r="K52" i="1"/>
  <c r="M52" i="1" s="1"/>
  <c r="K43" i="1"/>
  <c r="K44" i="1"/>
  <c r="M44" i="1" s="1"/>
  <c r="K45" i="1"/>
  <c r="K46" i="1"/>
  <c r="K47" i="1"/>
  <c r="M47" i="1" s="1"/>
  <c r="K48" i="1"/>
  <c r="M48" i="1" s="1"/>
  <c r="K26" i="1"/>
  <c r="K27" i="1"/>
  <c r="K28" i="1"/>
  <c r="M28" i="1" s="1"/>
  <c r="K29" i="1"/>
  <c r="M29" i="1" s="1"/>
  <c r="K30" i="1"/>
  <c r="M30" i="1" s="1"/>
  <c r="K31" i="1"/>
  <c r="M31" i="1" s="1"/>
  <c r="K36" i="1"/>
  <c r="M36" i="1" s="1"/>
  <c r="M43" i="1" l="1"/>
  <c r="M27" i="1"/>
  <c r="M26" i="1"/>
  <c r="M46" i="1"/>
  <c r="M45" i="1"/>
  <c r="F46" i="1"/>
  <c r="H46" i="1" s="1"/>
  <c r="F47" i="1"/>
  <c r="H47" i="1" s="1"/>
  <c r="O47" i="1" s="1"/>
  <c r="F48" i="1"/>
  <c r="N48" i="1" s="1"/>
  <c r="F51" i="1"/>
  <c r="H51" i="1" s="1"/>
  <c r="O51" i="1" s="1"/>
  <c r="F43" i="1"/>
  <c r="H43" i="1" s="1"/>
  <c r="F44" i="1"/>
  <c r="N44" i="1" s="1"/>
  <c r="F45" i="1"/>
  <c r="H45" i="1" s="1"/>
  <c r="F52" i="1"/>
  <c r="F54" i="1"/>
  <c r="H54" i="1" s="1"/>
  <c r="K42" i="1"/>
  <c r="M42" i="1" s="1"/>
  <c r="F42" i="1"/>
  <c r="H42" i="1" s="1"/>
  <c r="F36" i="1"/>
  <c r="H36" i="1" s="1"/>
  <c r="O36" i="1" s="1"/>
  <c r="F37" i="1"/>
  <c r="H37" i="1" s="1"/>
  <c r="F38" i="1"/>
  <c r="F30" i="1"/>
  <c r="H30" i="1" s="1"/>
  <c r="O30" i="1" s="1"/>
  <c r="F31" i="1"/>
  <c r="H31" i="1" s="1"/>
  <c r="F28" i="1"/>
  <c r="H28" i="1" s="1"/>
  <c r="O28" i="1" s="1"/>
  <c r="F27" i="1"/>
  <c r="H27" i="1" s="1"/>
  <c r="F29" i="1"/>
  <c r="H29" i="1" s="1"/>
  <c r="O29" i="1" s="1"/>
  <c r="F26" i="1"/>
  <c r="H26" i="1" s="1"/>
  <c r="N27" i="1" l="1"/>
  <c r="O46" i="1"/>
  <c r="N29" i="1"/>
  <c r="O27" i="1"/>
  <c r="H52" i="1"/>
  <c r="O52" i="1" s="1"/>
  <c r="N52" i="1"/>
  <c r="N30" i="1"/>
  <c r="N45" i="1"/>
  <c r="O26" i="1"/>
  <c r="N36" i="1"/>
  <c r="H48" i="1"/>
  <c r="O48" i="1" s="1"/>
  <c r="N46" i="1"/>
  <c r="H44" i="1"/>
  <c r="O44" i="1" s="1"/>
  <c r="N51" i="1"/>
  <c r="N43" i="1"/>
  <c r="N28" i="1"/>
  <c r="O43" i="1"/>
  <c r="N47" i="1"/>
  <c r="N31" i="1"/>
  <c r="O45" i="1"/>
  <c r="N26" i="1"/>
  <c r="O31" i="1"/>
  <c r="O42" i="1"/>
  <c r="N42" i="1"/>
  <c r="K13" i="1"/>
  <c r="F13" i="1"/>
  <c r="H13" i="1" s="1"/>
  <c r="K12" i="1"/>
  <c r="M12" i="1" s="1"/>
  <c r="F12" i="1"/>
  <c r="H12" i="1" s="1"/>
  <c r="N13" i="1" l="1"/>
  <c r="M13" i="1"/>
  <c r="O13" i="1" s="1"/>
  <c r="N12" i="1"/>
  <c r="O12" i="1"/>
  <c r="K41" i="1"/>
  <c r="M41" i="1" s="1"/>
  <c r="K54" i="1"/>
  <c r="M54" i="1" s="1"/>
  <c r="K35" i="1"/>
  <c r="M35" i="1" s="1"/>
  <c r="K34" i="1"/>
  <c r="K32" i="1"/>
  <c r="M32" i="1" s="1"/>
  <c r="K25" i="1"/>
  <c r="M25" i="1" s="1"/>
  <c r="K15" i="1"/>
  <c r="M15" i="1" s="1"/>
  <c r="K16" i="1"/>
  <c r="M16" i="1" s="1"/>
  <c r="K17" i="1"/>
  <c r="M17" i="1" s="1"/>
  <c r="K18" i="1"/>
  <c r="M18" i="1" s="1"/>
  <c r="K23" i="1"/>
  <c r="M23" i="1" s="1"/>
  <c r="O23" i="1" s="1"/>
  <c r="K24" i="1"/>
  <c r="M24" i="1" s="1"/>
  <c r="K14" i="1"/>
  <c r="M14" i="1" s="1"/>
  <c r="F41" i="1"/>
  <c r="H41" i="1" s="1"/>
  <c r="F39" i="1"/>
  <c r="H39" i="1" s="1"/>
  <c r="F40" i="1"/>
  <c r="H40" i="1" s="1"/>
  <c r="F35" i="1"/>
  <c r="H35" i="1" s="1"/>
  <c r="F34" i="1"/>
  <c r="H34" i="1" s="1"/>
  <c r="F32" i="1"/>
  <c r="H32" i="1" s="1"/>
  <c r="F25" i="1"/>
  <c r="H25" i="1" s="1"/>
  <c r="F24" i="1"/>
  <c r="H24" i="1" s="1"/>
  <c r="F18" i="1"/>
  <c r="H18" i="1" s="1"/>
  <c r="F23" i="1"/>
  <c r="H23" i="1" s="1"/>
  <c r="F16" i="1"/>
  <c r="H16" i="1" s="1"/>
  <c r="F17" i="1"/>
  <c r="H17" i="1" s="1"/>
  <c r="F15" i="1"/>
  <c r="H15" i="1" s="1"/>
  <c r="F14" i="1"/>
  <c r="H14" i="1" s="1"/>
  <c r="M34" i="1" l="1"/>
  <c r="O34" i="1" s="1"/>
  <c r="N25" i="1"/>
  <c r="O24" i="1"/>
  <c r="N15" i="1"/>
  <c r="O16" i="1"/>
  <c r="N54" i="1"/>
  <c r="N24" i="1"/>
  <c r="O15" i="1"/>
  <c r="O41" i="1"/>
  <c r="O35" i="1"/>
  <c r="O32" i="1"/>
  <c r="O25" i="1"/>
  <c r="O18" i="1"/>
  <c r="O17" i="1"/>
  <c r="N32" i="1"/>
  <c r="N14" i="1"/>
  <c r="O14" i="1"/>
  <c r="N18" i="1"/>
  <c r="N41" i="1"/>
  <c r="N17" i="1"/>
  <c r="N23" i="1"/>
  <c r="N34" i="1"/>
  <c r="N16" i="1"/>
  <c r="N35" i="1"/>
  <c r="O54" i="1"/>
  <c r="K40" i="1"/>
  <c r="K39" i="1"/>
  <c r="K38" i="1"/>
  <c r="M38" i="1" s="1"/>
  <c r="H38" i="1"/>
  <c r="H55" i="1" s="1"/>
  <c r="K37" i="1"/>
  <c r="N39" i="1" l="1"/>
  <c r="M39" i="1"/>
  <c r="O39" i="1" s="1"/>
  <c r="N40" i="1"/>
  <c r="M40" i="1"/>
  <c r="O40" i="1" s="1"/>
  <c r="N37" i="1"/>
  <c r="M37" i="1"/>
  <c r="O37" i="1" s="1"/>
  <c r="O38" i="1"/>
  <c r="N38" i="1"/>
  <c r="N55" i="1" l="1"/>
  <c r="O55" i="1"/>
  <c r="M55" i="1"/>
</calcChain>
</file>

<file path=xl/sharedStrings.xml><?xml version="1.0" encoding="utf-8"?>
<sst xmlns="http://schemas.openxmlformats.org/spreadsheetml/2006/main" count="190" uniqueCount="142">
  <si>
    <t>Informācija par maksas pakalpojumu cenu un plānoto ieņēmumu izmaiņām</t>
  </si>
  <si>
    <t>Nr.p.k.</t>
  </si>
  <si>
    <t>Pakalpojuma veids</t>
  </si>
  <si>
    <t>Mērvienība</t>
  </si>
  <si>
    <t>Spēkā esošais cenrādis</t>
  </si>
  <si>
    <t>Precizētais cenrādis</t>
  </si>
  <si>
    <r>
      <t xml:space="preserve">Izmaiņas, </t>
    </r>
    <r>
      <rPr>
        <i/>
        <sz val="8"/>
        <color rgb="FF000000"/>
        <rFont val="Times New Roman"/>
        <family val="1"/>
        <charset val="186"/>
      </rPr>
      <t>euro</t>
    </r>
  </si>
  <si>
    <t>Paskaidrojums par cenu izmaiņām</t>
  </si>
  <si>
    <r>
      <t>Cena bez 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</si>
  <si>
    <r>
      <t>Cena ar 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</si>
  <si>
    <t>Plānotais skaits gadā</t>
  </si>
  <si>
    <r>
      <t>Plānotie ieņēmumi kopā ar 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</si>
  <si>
    <t>Cena ar PVN</t>
  </si>
  <si>
    <t>Plānotie ieņēmumi kopā ar PVN</t>
  </si>
  <si>
    <t>14 = (11-6)</t>
  </si>
  <si>
    <t>15=(13-8)</t>
  </si>
  <si>
    <t>1.</t>
  </si>
  <si>
    <t>2.</t>
  </si>
  <si>
    <t>Pakalpojums nav pieprasīts</t>
  </si>
  <si>
    <t>3.</t>
  </si>
  <si>
    <t>Kopā</t>
  </si>
  <si>
    <t>4.</t>
  </si>
  <si>
    <t>5.</t>
  </si>
  <si>
    <t>6.</t>
  </si>
  <si>
    <t>7.</t>
  </si>
  <si>
    <t>8.</t>
  </si>
  <si>
    <t>9.</t>
  </si>
  <si>
    <t>10.</t>
  </si>
  <si>
    <t>Apine 26108393</t>
  </si>
  <si>
    <t>sandra.apine@vugd.gov.lv</t>
  </si>
  <si>
    <t>Palielinājums sakarā ar izmaksu palielināšanos</t>
  </si>
  <si>
    <t xml:space="preserve">Palielinājums sakarā ar izmaksu palielināšanos </t>
  </si>
  <si>
    <t>2. pielikums</t>
  </si>
  <si>
    <r>
      <t>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  <r>
      <rPr>
        <vertAlign val="superscript"/>
        <sz val="8"/>
        <color rgb="FF000000"/>
        <rFont val="Times New Roman"/>
        <family val="1"/>
        <charset val="186"/>
      </rPr>
      <t>1</t>
    </r>
  </si>
  <si>
    <r>
      <t>Atkārtota pārbaudījumu kārtošana</t>
    </r>
    <r>
      <rPr>
        <vertAlign val="superscript"/>
        <sz val="10"/>
        <rFont val="Times New Roman"/>
        <family val="1"/>
        <charset val="186"/>
      </rPr>
      <t>2</t>
    </r>
  </si>
  <si>
    <t>studiju kursa/mācību priekšmeta ieskaite, studiju kursa/mācību priekšmeta eksāmens, kārtējā ieskaite, kārtējais eksāmens, referāts</t>
  </si>
  <si>
    <t>1.1.</t>
  </si>
  <si>
    <t xml:space="preserve">kvalifikācijas darba recenzēšana
</t>
  </si>
  <si>
    <t>viens pārbaudījums</t>
  </si>
  <si>
    <t>1.2.</t>
  </si>
  <si>
    <t>1.3.</t>
  </si>
  <si>
    <t>1.4.</t>
  </si>
  <si>
    <t>kvalifikācijas darba aizstāvēšana</t>
  </si>
  <si>
    <t>viens kvalifikācijas darbs</t>
  </si>
  <si>
    <t>viens eksāmens</t>
  </si>
  <si>
    <t>Pieteikšanās dokumentu pieņemšana un reģistrēšana pilna un nepilna laika studijām</t>
  </si>
  <si>
    <t>viens reflektants</t>
  </si>
  <si>
    <t>Akadēmiskās izziņas izsniegšana</t>
  </si>
  <si>
    <t>viena izziņa</t>
  </si>
  <si>
    <t>Izglītību apliecinošu dokumentu dublikāta sagatavošana</t>
  </si>
  <si>
    <t>viens dublikāts</t>
  </si>
  <si>
    <t>Kopēšana un printēšana (A4 formāts)</t>
  </si>
  <si>
    <t>viena lapa</t>
  </si>
  <si>
    <t>Brošēšana</t>
  </si>
  <si>
    <t>viens gabals</t>
  </si>
  <si>
    <t>Putu koncentrāta kvalitātes rādītāju noteikšana</t>
  </si>
  <si>
    <t>viens putu koncentrāts</t>
  </si>
  <si>
    <t>Šķidrumu uzliesmojuma (uzliesmošanas) temperatūras eksperimentālā noteikšana vaļējā tīģelī</t>
  </si>
  <si>
    <t>viens paraugs</t>
  </si>
  <si>
    <t>Filtrējošās gāzmaskas pārbaude</t>
  </si>
  <si>
    <t>viena gāzmaska</t>
  </si>
  <si>
    <t>Cietu vielu un materiālu degtspējas grupas eksperimentāla noteikšana</t>
  </si>
  <si>
    <t>viens materiāls vai cieta viela</t>
  </si>
  <si>
    <t>Koksnes ugunsaizsarglīdzekļa efektivitātes grupas noteikšana kontrolparaugiem</t>
  </si>
  <si>
    <t>trīs paraugi</t>
  </si>
  <si>
    <t>Koksnes ugunsaizsarglīdzekļa efektivitātes grupas noteikšana</t>
  </si>
  <si>
    <t>viens uguns-aizsarglīdzeklis</t>
  </si>
  <si>
    <t>viens celtniecības materiāls</t>
  </si>
  <si>
    <t>Pārnēsājamo ugunsdzēsības aparātu dzēstspējas noteikšana ("B" klases uguns tests)</t>
  </si>
  <si>
    <t>21B</t>
  </si>
  <si>
    <t>34B</t>
  </si>
  <si>
    <t xml:space="preserve"> 55B</t>
  </si>
  <si>
    <t xml:space="preserve"> 70B</t>
  </si>
  <si>
    <t xml:space="preserve"> 89B</t>
  </si>
  <si>
    <t>113B</t>
  </si>
  <si>
    <t>viena tipa aparāta pārbaude</t>
  </si>
  <si>
    <t>vienam izglītojamam</t>
  </si>
  <si>
    <t>Profesionālās pilnveides izglītības programma "Pamatlīmeņa zināšanu programma par objekta ugunsdrošību atbildīgajiem darbiniekiem" (160 stundas)</t>
  </si>
  <si>
    <t>Profesionālās pilnveides izglītības programma "Darba aizsardzības pamatlīmeņa zināšanu izglītības programma" (60 stundas)</t>
  </si>
  <si>
    <t>Profesionālās pilnveides izglītības programma "Pamatlīmeņa zināšanu programma civilās aizsardzības speciālistiem" (160 stundas)</t>
  </si>
  <si>
    <t>Mācību programma ugunsdzēsībā (40 stundas)</t>
  </si>
  <si>
    <t>Mācību programma ugunsdrošībā (20 stundas)</t>
  </si>
  <si>
    <t>Praktiskā dzēšana ar ugunsdzēsības aparātiem (4 stundas)</t>
  </si>
  <si>
    <t>Dūmkameras izmantošana (1 stunda)</t>
  </si>
  <si>
    <t>Konteiners (1 stunda)</t>
  </si>
  <si>
    <t>Vērtējums par iepriekšējā izglītībā vai profesionālajā pieredzē sasniegtu studiju rezultātu atzīšanu</t>
  </si>
  <si>
    <t>iesniegto dokumentu izvērtēšana un lēmuma sagatavošana</t>
  </si>
  <si>
    <t>viens lēmums</t>
  </si>
  <si>
    <t>ieskaite (tai skaitā praktisko iemaņu pārbaude)</t>
  </si>
  <si>
    <t>viena ieskaite</t>
  </si>
  <si>
    <t>eksāmens (tai skaitā praktisko iemaņu pārbaude)</t>
  </si>
  <si>
    <t>diploma ar pielikumu dublikāta izsniegšana</t>
  </si>
  <si>
    <t>kvalifikācijas apliecības ar sekmju izrakstu dublikāta izsniegšana</t>
  </si>
  <si>
    <t>pārbaudījumi (ieskaite vai eksāmens)</t>
  </si>
  <si>
    <t>Palielinājums sakarā ar jauna apvienota pakalpojuma veida ieviešanu</t>
  </si>
  <si>
    <t>Palielinājums sakarā ar jauna paplašināta pakalpojuma veida ieviešanu</t>
  </si>
  <si>
    <t>5.1.</t>
  </si>
  <si>
    <t>5.2.</t>
  </si>
  <si>
    <t>5.3.</t>
  </si>
  <si>
    <t>11.</t>
  </si>
  <si>
    <t>12.</t>
  </si>
  <si>
    <t>13.</t>
  </si>
  <si>
    <t>14.</t>
  </si>
  <si>
    <t>15.</t>
  </si>
  <si>
    <t>16.</t>
  </si>
  <si>
    <t>16.1.</t>
  </si>
  <si>
    <t>16.2.</t>
  </si>
  <si>
    <t>16.3.</t>
  </si>
  <si>
    <t>16.4.</t>
  </si>
  <si>
    <t>16.5.</t>
  </si>
  <si>
    <t>16.6.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</si>
  <si>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</si>
  <si>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</si>
  <si>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</si>
  <si>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</si>
  <si>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</si>
  <si>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</si>
  <si>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</si>
  <si>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</si>
  <si>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</si>
  <si>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Samazinājums sakarā ar pakalpojumu apvienošanu</t>
  </si>
  <si>
    <t>Samazinājums sakarā ar pakalpojuma precizēšanu, to paplašinot 3 atsevišķos veidos</t>
  </si>
  <si>
    <t>Palielinājums sakarā ar jauna pakalpojuma ieviešanu</t>
  </si>
  <si>
    <t>26.</t>
  </si>
  <si>
    <t>27.</t>
  </si>
  <si>
    <t>27.1.</t>
  </si>
  <si>
    <t>27.2.</t>
  </si>
  <si>
    <t>27.3.</t>
  </si>
  <si>
    <t>27.4.</t>
  </si>
  <si>
    <t>profesionālās kvalifikācijas eksāmens</t>
  </si>
  <si>
    <t>viena akadēmiskā stunda vienam izglītojamam grupā</t>
  </si>
  <si>
    <r>
      <rPr>
        <vertAlign val="superscript"/>
        <sz val="10"/>
        <color theme="1"/>
        <rFont val="Times New Roman"/>
        <family val="1"/>
        <charset val="186"/>
      </rPr>
      <t>1</t>
    </r>
    <r>
      <rPr>
        <sz val="10"/>
        <color theme="1"/>
        <rFont val="Times New Roman"/>
        <family val="1"/>
        <charset val="186"/>
      </rPr>
      <t xml:space="preserve"> Pievienotās vērtības nodokli nepiemēro saskaņā ar Pievienotās vērtības nodokļa likuma 59.panta pirmo daļu un 52.panta pirmās daļas 12.punktu.
</t>
    </r>
    <r>
      <rPr>
        <vertAlign val="super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Maksu neiekasē, ja pārbaudījumi nav nokārtoti amatpersonas  ar speciālo dienesta pakāpi vai tās  ģimenes locekļa slimības, vai bērna kopšanas atvaļinājuma dēļ.
3 Pakalpojums tiek sniegts, ja mācību grupā ir vismaz 18 personas.
</t>
    </r>
  </si>
  <si>
    <r>
      <t>Profesionālās tālākizglītības programma "Ugunsdrošība un ugunsdzēsība" (480 stundas), iegūstamā kvalifikācija – ugunsdzēsējs (vismaz 18 izglītojamo mācību grupa)</t>
    </r>
    <r>
      <rPr>
        <vertAlign val="superscript"/>
        <sz val="10"/>
        <rFont val="Times New Roman"/>
        <family val="1"/>
        <charset val="186"/>
      </rPr>
      <t>3</t>
    </r>
    <r>
      <rPr>
        <sz val="10"/>
        <rFont val="Times New Roman"/>
        <family val="1"/>
      </rPr>
      <t xml:space="preserve">
</t>
    </r>
  </si>
  <si>
    <t>vienam izglītojamam grupā</t>
  </si>
  <si>
    <t>Būvizstrādājumu nedegamības grupas noteikšana (pašreizējais nosaukums)
Izstrādājumu ugunsreakcijas testi. Nedegamības tests (precizētais nosaukums )</t>
  </si>
  <si>
    <t>Audumu uzliesmošanas spējas noteikšana (pašreizējais nosaukums)
Tekstilmateriālu uzliesmošanas spējas eksperimentālā noteikšana (precizētais nosaukums)</t>
  </si>
  <si>
    <t xml:space="preserve">Palielinājums sakarā ar izmaksu palielināšanos, vienlaikus precizējot nosaukumu. </t>
  </si>
  <si>
    <r>
      <t>Neformālās izglītības programmu nodarbību vadīšana Rīgā (vismaz 18 izglītojamo mācību grupa)</t>
    </r>
    <r>
      <rPr>
        <vertAlign val="superscript"/>
        <sz val="10"/>
        <rFont val="Times New Roman"/>
        <family val="1"/>
        <charset val="186"/>
      </rPr>
      <t>3</t>
    </r>
    <r>
      <rPr>
        <sz val="10"/>
        <rFont val="Times New Roman"/>
        <family val="1"/>
      </rPr>
      <t xml:space="preserve"> </t>
    </r>
  </si>
  <si>
    <t>Ministru kabineta noteikumu “Ugunsdrošības un civilās aizsardzības koledžas maksas pakalpojumu cenrādis” projekta  sākotnējās ietekmes novērtējuma ziņojumam (anotācijai)</t>
  </si>
  <si>
    <t xml:space="preserve">apliecības par profesionālās pilnveides izglītību ar sekmju izrakstu dublikāta izsniegšana </t>
  </si>
  <si>
    <t>Izglītību apliecinoša dokumenta dublikāta izsniegšana</t>
  </si>
  <si>
    <t>viena tipa tekstilmateriāls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</si>
</sst>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i/>
      <sz val="8"/>
      <color rgb="FF000000"/>
      <name val="Times New Roman"/>
      <family val="1"/>
      <charset val="186"/>
    </font>
    <font>
      <sz val="10"/>
      <name val="Times New Roman"/>
      <family val="1"/>
    </font>
    <font>
      <sz val="9"/>
      <color theme="1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u/>
      <sz val="9"/>
      <color theme="10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u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name val="Times New Roman"/>
      <family val="1"/>
    </font>
    <font>
      <vertAlign val="superscript"/>
      <sz val="8"/>
      <color rgb="FF000000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  <font>
      <sz val="8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7" fillId="0" borderId="1" xfId="0" applyFont="1" applyBorder="1"/>
    <xf numFmtId="0" fontId="1" fillId="0" borderId="1" xfId="0" applyFont="1" applyBorder="1"/>
    <xf numFmtId="0" fontId="0" fillId="0" borderId="1" xfId="0" applyBorder="1"/>
    <xf numFmtId="3" fontId="3" fillId="0" borderId="1" xfId="0" applyNumberFormat="1" applyFon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2" fillId="0" borderId="0" xfId="0" applyFont="1"/>
    <xf numFmtId="0" fontId="9" fillId="0" borderId="0" xfId="0" applyFont="1"/>
    <xf numFmtId="0" fontId="11" fillId="0" borderId="0" xfId="1" applyFont="1"/>
    <xf numFmtId="0" fontId="12" fillId="0" borderId="0" xfId="0" applyFont="1"/>
    <xf numFmtId="0" fontId="13" fillId="0" borderId="0" xfId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10" fillId="0" borderId="0" xfId="1"/>
    <xf numFmtId="0" fontId="4" fillId="0" borderId="4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/>
    </xf>
    <xf numFmtId="4" fontId="4" fillId="0" borderId="4" xfId="0" applyNumberFormat="1" applyFont="1" applyFill="1" applyBorder="1" applyAlignment="1">
      <alignment horizontal="center" vertical="center"/>
    </xf>
    <xf numFmtId="4" fontId="3" fillId="0" borderId="4" xfId="0" applyNumberFormat="1" applyFont="1" applyBorder="1"/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/>
    </xf>
    <xf numFmtId="0" fontId="0" fillId="0" borderId="5" xfId="0" applyBorder="1"/>
    <xf numFmtId="0" fontId="15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top" wrapText="1"/>
    </xf>
    <xf numFmtId="0" fontId="2" fillId="2" borderId="0" xfId="0" applyFont="1" applyFill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horizontal="left"/>
    </xf>
    <xf numFmtId="0" fontId="1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top" wrapText="1"/>
    </xf>
    <xf numFmtId="0" fontId="3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ra.apine@vugd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tabSelected="1" zoomScale="91" zoomScaleNormal="91" zoomScaleSheetLayoutView="100" zoomScalePageLayoutView="87" workbookViewId="0">
      <selection activeCell="C19" sqref="C19:P19"/>
    </sheetView>
  </sheetViews>
  <sheetFormatPr defaultRowHeight="15" x14ac:dyDescent="0.25"/>
  <cols>
    <col min="1" max="1" width="5.28515625" style="1" customWidth="1"/>
    <col min="2" max="2" width="37.28515625" customWidth="1"/>
    <col min="3" max="3" width="11" customWidth="1"/>
    <col min="4" max="6" width="8.85546875" style="2"/>
    <col min="8" max="8" width="7.5703125" customWidth="1"/>
    <col min="13" max="13" width="6.85546875" customWidth="1"/>
    <col min="14" max="14" width="9.42578125" customWidth="1"/>
    <col min="15" max="15" width="10.5703125" customWidth="1"/>
    <col min="16" max="16" width="14.85546875" customWidth="1"/>
  </cols>
  <sheetData>
    <row r="1" spans="1:18" x14ac:dyDescent="0.25">
      <c r="I1" s="52" t="s">
        <v>32</v>
      </c>
      <c r="J1" s="52"/>
      <c r="K1" s="52"/>
      <c r="L1" s="52"/>
      <c r="M1" s="52"/>
      <c r="N1" s="52"/>
      <c r="O1" s="52"/>
      <c r="P1" s="52"/>
    </row>
    <row r="2" spans="1:18" ht="46.15" customHeight="1" x14ac:dyDescent="0.25">
      <c r="I2" s="62" t="s">
        <v>138</v>
      </c>
      <c r="J2" s="62"/>
      <c r="K2" s="62"/>
      <c r="L2" s="62"/>
      <c r="M2" s="62"/>
      <c r="N2" s="62"/>
      <c r="O2" s="62"/>
      <c r="P2" s="62"/>
    </row>
    <row r="3" spans="1:18" ht="15.75" x14ac:dyDescent="0.25">
      <c r="A3" s="3"/>
      <c r="M3" s="4"/>
    </row>
    <row r="4" spans="1:18" ht="15.75" x14ac:dyDescent="0.25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8" ht="6.6" customHeight="1" x14ac:dyDescent="0.25">
      <c r="A5" s="3"/>
    </row>
    <row r="6" spans="1:18" ht="15.75" x14ac:dyDescent="0.25">
      <c r="A6" s="3"/>
    </row>
    <row r="7" spans="1:18" x14ac:dyDescent="0.25">
      <c r="A7" s="55" t="s">
        <v>1</v>
      </c>
      <c r="B7" s="55" t="s">
        <v>2</v>
      </c>
      <c r="C7" s="55" t="s">
        <v>3</v>
      </c>
      <c r="D7" s="55" t="s">
        <v>4</v>
      </c>
      <c r="E7" s="55"/>
      <c r="F7" s="55"/>
      <c r="G7" s="55"/>
      <c r="H7" s="56"/>
      <c r="I7" s="63" t="s">
        <v>5</v>
      </c>
      <c r="J7" s="54"/>
      <c r="K7" s="54"/>
      <c r="L7" s="54"/>
      <c r="M7" s="64"/>
      <c r="N7" s="65" t="s">
        <v>6</v>
      </c>
      <c r="O7" s="54"/>
      <c r="P7" s="54" t="s">
        <v>7</v>
      </c>
    </row>
    <row r="8" spans="1:18" ht="33.75" x14ac:dyDescent="0.25">
      <c r="A8" s="55"/>
      <c r="B8" s="55"/>
      <c r="C8" s="55"/>
      <c r="D8" s="55" t="s">
        <v>8</v>
      </c>
      <c r="E8" s="55" t="s">
        <v>33</v>
      </c>
      <c r="F8" s="55" t="s">
        <v>9</v>
      </c>
      <c r="G8" s="55" t="s">
        <v>10</v>
      </c>
      <c r="H8" s="56" t="s">
        <v>11</v>
      </c>
      <c r="I8" s="57" t="s">
        <v>8</v>
      </c>
      <c r="J8" s="55" t="s">
        <v>33</v>
      </c>
      <c r="K8" s="55" t="s">
        <v>9</v>
      </c>
      <c r="L8" s="55" t="s">
        <v>10</v>
      </c>
      <c r="M8" s="56" t="s">
        <v>11</v>
      </c>
      <c r="N8" s="29" t="s">
        <v>12</v>
      </c>
      <c r="O8" s="5" t="s">
        <v>13</v>
      </c>
      <c r="P8" s="54"/>
    </row>
    <row r="9" spans="1:18" ht="20.45" customHeight="1" x14ac:dyDescent="0.25">
      <c r="A9" s="55"/>
      <c r="B9" s="55"/>
      <c r="C9" s="55"/>
      <c r="D9" s="55"/>
      <c r="E9" s="55"/>
      <c r="F9" s="55"/>
      <c r="G9" s="55"/>
      <c r="H9" s="56"/>
      <c r="I9" s="57"/>
      <c r="J9" s="55"/>
      <c r="K9" s="55"/>
      <c r="L9" s="55"/>
      <c r="M9" s="56"/>
      <c r="N9" s="29" t="s">
        <v>14</v>
      </c>
      <c r="O9" s="5" t="s">
        <v>15</v>
      </c>
      <c r="P9" s="54"/>
    </row>
    <row r="10" spans="1:18" x14ac:dyDescent="0.25">
      <c r="A10" s="5">
        <v>1</v>
      </c>
      <c r="B10" s="5">
        <v>2</v>
      </c>
      <c r="C10" s="5">
        <v>3</v>
      </c>
      <c r="D10" s="26">
        <v>4</v>
      </c>
      <c r="E10" s="26">
        <v>5</v>
      </c>
      <c r="F10" s="26">
        <v>6</v>
      </c>
      <c r="G10" s="26">
        <v>7</v>
      </c>
      <c r="H10" s="31">
        <v>8</v>
      </c>
      <c r="I10" s="36">
        <v>9</v>
      </c>
      <c r="J10" s="26">
        <v>10</v>
      </c>
      <c r="K10" s="26">
        <v>11</v>
      </c>
      <c r="L10" s="26">
        <v>12</v>
      </c>
      <c r="M10" s="31">
        <v>13</v>
      </c>
      <c r="N10" s="29">
        <v>14</v>
      </c>
      <c r="O10" s="5">
        <v>15</v>
      </c>
      <c r="P10" s="5">
        <v>16</v>
      </c>
    </row>
    <row r="11" spans="1:18" ht="15.75" x14ac:dyDescent="0.25">
      <c r="A11" s="5" t="s">
        <v>16</v>
      </c>
      <c r="B11" s="27" t="s">
        <v>34</v>
      </c>
      <c r="C11" s="58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  <c r="R11" s="11"/>
    </row>
    <row r="12" spans="1:18" ht="44.65" customHeight="1" x14ac:dyDescent="0.25">
      <c r="A12" s="41" t="s">
        <v>36</v>
      </c>
      <c r="B12" s="27" t="s">
        <v>35</v>
      </c>
      <c r="C12" s="41" t="s">
        <v>38</v>
      </c>
      <c r="D12" s="6">
        <v>10.94</v>
      </c>
      <c r="E12" s="6">
        <v>0</v>
      </c>
      <c r="F12" s="6">
        <f t="shared" ref="F12:F13" si="0">D12+E12</f>
        <v>10.94</v>
      </c>
      <c r="G12" s="41">
        <v>200</v>
      </c>
      <c r="H12" s="32">
        <f t="shared" ref="H12:H41" si="1">ROUND(G12*F12,0)</f>
        <v>2188</v>
      </c>
      <c r="I12" s="37">
        <v>19.079999999999998</v>
      </c>
      <c r="J12" s="6">
        <v>0</v>
      </c>
      <c r="K12" s="8">
        <f t="shared" ref="K12:K13" si="2">I12+J12</f>
        <v>19.079999999999998</v>
      </c>
      <c r="L12" s="43">
        <v>120</v>
      </c>
      <c r="M12" s="38">
        <f t="shared" ref="M12:M54" si="3">ROUND(L12*K12,0)</f>
        <v>2290</v>
      </c>
      <c r="N12" s="34">
        <f t="shared" ref="N12:N13" si="4">K12-F12</f>
        <v>8.1399999999999988</v>
      </c>
      <c r="O12" s="9">
        <f t="shared" ref="O12:O13" si="5">M12-H12</f>
        <v>102</v>
      </c>
      <c r="P12" s="10" t="s">
        <v>31</v>
      </c>
      <c r="R12" s="11"/>
    </row>
    <row r="13" spans="1:18" ht="31.9" customHeight="1" x14ac:dyDescent="0.25">
      <c r="A13" s="41" t="s">
        <v>39</v>
      </c>
      <c r="B13" s="27" t="s">
        <v>37</v>
      </c>
      <c r="C13" s="41" t="s">
        <v>43</v>
      </c>
      <c r="D13" s="6">
        <v>33.81</v>
      </c>
      <c r="E13" s="6">
        <v>0</v>
      </c>
      <c r="F13" s="6">
        <f t="shared" si="0"/>
        <v>33.81</v>
      </c>
      <c r="G13" s="41">
        <v>1</v>
      </c>
      <c r="H13" s="32">
        <f t="shared" si="1"/>
        <v>34</v>
      </c>
      <c r="I13" s="37">
        <v>73.010000000000005</v>
      </c>
      <c r="J13" s="6">
        <v>0</v>
      </c>
      <c r="K13" s="8">
        <f t="shared" si="2"/>
        <v>73.010000000000005</v>
      </c>
      <c r="L13" s="43">
        <v>1</v>
      </c>
      <c r="M13" s="38">
        <f t="shared" si="3"/>
        <v>73</v>
      </c>
      <c r="N13" s="34">
        <f t="shared" si="4"/>
        <v>39.200000000000003</v>
      </c>
      <c r="O13" s="9">
        <f t="shared" si="5"/>
        <v>39</v>
      </c>
      <c r="P13" s="10" t="s">
        <v>31</v>
      </c>
      <c r="R13" s="11"/>
    </row>
    <row r="14" spans="1:18" ht="31.5" customHeight="1" x14ac:dyDescent="0.25">
      <c r="A14" s="5" t="s">
        <v>40</v>
      </c>
      <c r="B14" s="27" t="s">
        <v>42</v>
      </c>
      <c r="C14" s="5" t="s">
        <v>43</v>
      </c>
      <c r="D14" s="6">
        <v>83.57</v>
      </c>
      <c r="E14" s="6">
        <v>0</v>
      </c>
      <c r="F14" s="6">
        <f t="shared" ref="F14:F24" si="6">D14+E14</f>
        <v>83.57</v>
      </c>
      <c r="G14" s="42">
        <v>1</v>
      </c>
      <c r="H14" s="32">
        <f t="shared" si="1"/>
        <v>84</v>
      </c>
      <c r="I14" s="37">
        <v>111.34</v>
      </c>
      <c r="J14" s="6">
        <v>0</v>
      </c>
      <c r="K14" s="8">
        <f t="shared" ref="K14:K36" si="7">I14+J14</f>
        <v>111.34</v>
      </c>
      <c r="L14" s="43">
        <v>1</v>
      </c>
      <c r="M14" s="38">
        <f t="shared" si="3"/>
        <v>111</v>
      </c>
      <c r="N14" s="34">
        <f t="shared" ref="N14:N15" si="8">K14-F14</f>
        <v>27.77000000000001</v>
      </c>
      <c r="O14" s="9">
        <f t="shared" ref="O14:O15" si="9">M14-H14</f>
        <v>27</v>
      </c>
      <c r="P14" s="10" t="s">
        <v>31</v>
      </c>
      <c r="R14" s="11"/>
    </row>
    <row r="15" spans="1:18" ht="25.5" customHeight="1" x14ac:dyDescent="0.25">
      <c r="A15" s="26" t="s">
        <v>41</v>
      </c>
      <c r="B15" s="27" t="s">
        <v>129</v>
      </c>
      <c r="C15" s="26" t="s">
        <v>44</v>
      </c>
      <c r="D15" s="6">
        <v>120.63</v>
      </c>
      <c r="E15" s="6">
        <v>0</v>
      </c>
      <c r="F15" s="6">
        <f t="shared" si="6"/>
        <v>120.63</v>
      </c>
      <c r="G15" s="26">
        <v>9</v>
      </c>
      <c r="H15" s="32">
        <f t="shared" si="1"/>
        <v>1086</v>
      </c>
      <c r="I15" s="37">
        <v>170.58</v>
      </c>
      <c r="J15" s="6">
        <v>0</v>
      </c>
      <c r="K15" s="8">
        <f t="shared" si="7"/>
        <v>170.58</v>
      </c>
      <c r="L15" s="26">
        <v>2</v>
      </c>
      <c r="M15" s="38">
        <f t="shared" si="3"/>
        <v>341</v>
      </c>
      <c r="N15" s="34">
        <f t="shared" si="8"/>
        <v>49.950000000000017</v>
      </c>
      <c r="O15" s="9">
        <f t="shared" si="9"/>
        <v>-745</v>
      </c>
      <c r="P15" s="10" t="s">
        <v>31</v>
      </c>
      <c r="R15" s="11"/>
    </row>
    <row r="16" spans="1:18" ht="28.15" customHeight="1" x14ac:dyDescent="0.25">
      <c r="A16" s="26" t="s">
        <v>17</v>
      </c>
      <c r="B16" s="27" t="s">
        <v>45</v>
      </c>
      <c r="C16" s="26" t="s">
        <v>46</v>
      </c>
      <c r="D16" s="6">
        <v>20.5</v>
      </c>
      <c r="E16" s="6">
        <v>0</v>
      </c>
      <c r="F16" s="6">
        <f t="shared" si="6"/>
        <v>20.5</v>
      </c>
      <c r="G16" s="26">
        <v>100</v>
      </c>
      <c r="H16" s="32">
        <f t="shared" si="1"/>
        <v>2050</v>
      </c>
      <c r="I16" s="37">
        <v>21.55</v>
      </c>
      <c r="J16" s="6">
        <v>0</v>
      </c>
      <c r="K16" s="8">
        <f t="shared" si="7"/>
        <v>21.55</v>
      </c>
      <c r="L16" s="26">
        <v>65</v>
      </c>
      <c r="M16" s="38">
        <f t="shared" si="3"/>
        <v>1401</v>
      </c>
      <c r="N16" s="34">
        <f t="shared" ref="N16:N24" si="10">K16-F16</f>
        <v>1.0500000000000007</v>
      </c>
      <c r="O16" s="9">
        <f t="shared" ref="O16:O24" si="11">M16-H16</f>
        <v>-649</v>
      </c>
      <c r="P16" s="10" t="s">
        <v>31</v>
      </c>
      <c r="R16" s="11"/>
    </row>
    <row r="17" spans="1:18" ht="28.5" customHeight="1" x14ac:dyDescent="0.25">
      <c r="A17" s="26" t="s">
        <v>19</v>
      </c>
      <c r="B17" s="27" t="s">
        <v>47</v>
      </c>
      <c r="C17" s="26" t="s">
        <v>48</v>
      </c>
      <c r="D17" s="6">
        <v>13.87</v>
      </c>
      <c r="E17" s="6">
        <v>0</v>
      </c>
      <c r="F17" s="6">
        <f t="shared" si="6"/>
        <v>13.87</v>
      </c>
      <c r="G17" s="26">
        <v>1</v>
      </c>
      <c r="H17" s="32">
        <f t="shared" si="1"/>
        <v>14</v>
      </c>
      <c r="I17" s="37">
        <v>17.25</v>
      </c>
      <c r="J17" s="6">
        <v>0</v>
      </c>
      <c r="K17" s="8">
        <f t="shared" si="7"/>
        <v>17.25</v>
      </c>
      <c r="L17" s="26">
        <v>1</v>
      </c>
      <c r="M17" s="38">
        <f t="shared" si="3"/>
        <v>17</v>
      </c>
      <c r="N17" s="34">
        <f t="shared" si="10"/>
        <v>3.3800000000000008</v>
      </c>
      <c r="O17" s="9">
        <f t="shared" si="11"/>
        <v>3</v>
      </c>
      <c r="P17" s="10" t="s">
        <v>31</v>
      </c>
      <c r="R17" s="11"/>
    </row>
    <row r="18" spans="1:18" ht="52.15" customHeight="1" x14ac:dyDescent="0.25">
      <c r="A18" s="26" t="s">
        <v>21</v>
      </c>
      <c r="B18" s="27" t="s">
        <v>49</v>
      </c>
      <c r="C18" s="26" t="s">
        <v>50</v>
      </c>
      <c r="D18" s="6">
        <v>26.89</v>
      </c>
      <c r="E18" s="6">
        <v>0</v>
      </c>
      <c r="F18" s="6">
        <f t="shared" si="6"/>
        <v>26.89</v>
      </c>
      <c r="G18" s="26">
        <v>0</v>
      </c>
      <c r="H18" s="32">
        <f t="shared" si="1"/>
        <v>0</v>
      </c>
      <c r="I18" s="37">
        <v>0</v>
      </c>
      <c r="J18" s="6">
        <v>0</v>
      </c>
      <c r="K18" s="8">
        <f t="shared" si="7"/>
        <v>0</v>
      </c>
      <c r="L18" s="26">
        <v>0</v>
      </c>
      <c r="M18" s="38">
        <f t="shared" si="3"/>
        <v>0</v>
      </c>
      <c r="N18" s="34">
        <f t="shared" si="10"/>
        <v>-26.89</v>
      </c>
      <c r="O18" s="9">
        <f t="shared" si="11"/>
        <v>0</v>
      </c>
      <c r="P18" s="50" t="s">
        <v>121</v>
      </c>
      <c r="R18" s="11"/>
    </row>
    <row r="19" spans="1:18" ht="28.5" customHeight="1" x14ac:dyDescent="0.25">
      <c r="A19" s="46" t="s">
        <v>22</v>
      </c>
      <c r="B19" s="27" t="s">
        <v>140</v>
      </c>
      <c r="C19" s="58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60"/>
      <c r="R19" s="11"/>
    </row>
    <row r="20" spans="1:18" ht="41.65" customHeight="1" x14ac:dyDescent="0.25">
      <c r="A20" s="46" t="s">
        <v>96</v>
      </c>
      <c r="B20" s="27" t="s">
        <v>91</v>
      </c>
      <c r="C20" s="46" t="s">
        <v>50</v>
      </c>
      <c r="D20" s="6">
        <v>0</v>
      </c>
      <c r="E20" s="6">
        <v>0</v>
      </c>
      <c r="F20" s="6">
        <f t="shared" ref="F20:F21" si="12">D20+E20</f>
        <v>0</v>
      </c>
      <c r="G20" s="46">
        <v>0</v>
      </c>
      <c r="H20" s="32">
        <f t="shared" ref="H20:H21" si="13">ROUND(G20*F20,0)</f>
        <v>0</v>
      </c>
      <c r="I20" s="37">
        <v>38.200000000000003</v>
      </c>
      <c r="J20" s="6">
        <v>0</v>
      </c>
      <c r="K20" s="8">
        <f t="shared" ref="K20:K22" si="14">I20+J20</f>
        <v>38.200000000000003</v>
      </c>
      <c r="L20" s="46">
        <v>1</v>
      </c>
      <c r="M20" s="38">
        <f t="shared" ref="M20:M22" si="15">ROUND(L20*K20,0)</f>
        <v>38</v>
      </c>
      <c r="N20" s="34">
        <f t="shared" ref="N20:N22" si="16">K20-F20</f>
        <v>38.200000000000003</v>
      </c>
      <c r="O20" s="9">
        <f t="shared" ref="O20:O22" si="17">M20-H20</f>
        <v>38</v>
      </c>
      <c r="P20" s="51" t="s">
        <v>95</v>
      </c>
      <c r="R20" s="11"/>
    </row>
    <row r="21" spans="1:18" ht="42.4" customHeight="1" x14ac:dyDescent="0.25">
      <c r="A21" s="46" t="s">
        <v>97</v>
      </c>
      <c r="B21" s="27" t="s">
        <v>92</v>
      </c>
      <c r="C21" s="46" t="s">
        <v>50</v>
      </c>
      <c r="D21" s="6">
        <v>0</v>
      </c>
      <c r="E21" s="6">
        <v>0</v>
      </c>
      <c r="F21" s="6">
        <f t="shared" si="12"/>
        <v>0</v>
      </c>
      <c r="G21" s="46">
        <v>0</v>
      </c>
      <c r="H21" s="32">
        <f t="shared" si="13"/>
        <v>0</v>
      </c>
      <c r="I21" s="37">
        <v>19.16</v>
      </c>
      <c r="J21" s="6">
        <v>0</v>
      </c>
      <c r="K21" s="8">
        <f t="shared" si="14"/>
        <v>19.16</v>
      </c>
      <c r="L21" s="46">
        <v>1</v>
      </c>
      <c r="M21" s="38">
        <f t="shared" si="15"/>
        <v>19</v>
      </c>
      <c r="N21" s="34">
        <f t="shared" si="16"/>
        <v>19.16</v>
      </c>
      <c r="O21" s="9">
        <f t="shared" si="17"/>
        <v>19</v>
      </c>
      <c r="P21" s="51" t="s">
        <v>95</v>
      </c>
      <c r="R21" s="11"/>
    </row>
    <row r="22" spans="1:18" ht="43.15" customHeight="1" x14ac:dyDescent="0.25">
      <c r="A22" s="46" t="s">
        <v>98</v>
      </c>
      <c r="B22" s="27" t="s">
        <v>139</v>
      </c>
      <c r="C22" s="46" t="s">
        <v>50</v>
      </c>
      <c r="D22" s="6">
        <v>0</v>
      </c>
      <c r="E22" s="6">
        <v>0</v>
      </c>
      <c r="F22" s="6">
        <f t="shared" ref="F22" si="18">D22+E22</f>
        <v>0</v>
      </c>
      <c r="G22" s="46">
        <v>0</v>
      </c>
      <c r="H22" s="32">
        <f t="shared" ref="H22" si="19">ROUND(G22*F22,0)</f>
        <v>0</v>
      </c>
      <c r="I22" s="37">
        <v>15.51</v>
      </c>
      <c r="J22" s="6">
        <v>0</v>
      </c>
      <c r="K22" s="8">
        <f t="shared" si="14"/>
        <v>15.51</v>
      </c>
      <c r="L22" s="46">
        <v>1</v>
      </c>
      <c r="M22" s="38">
        <f t="shared" si="15"/>
        <v>16</v>
      </c>
      <c r="N22" s="34">
        <f t="shared" si="16"/>
        <v>15.51</v>
      </c>
      <c r="O22" s="9">
        <f t="shared" si="17"/>
        <v>16</v>
      </c>
      <c r="P22" s="51" t="s">
        <v>95</v>
      </c>
      <c r="R22" s="11"/>
    </row>
    <row r="23" spans="1:18" ht="27.4" customHeight="1" x14ac:dyDescent="0.25">
      <c r="A23" s="26" t="s">
        <v>23</v>
      </c>
      <c r="B23" s="27" t="s">
        <v>51</v>
      </c>
      <c r="C23" s="26" t="s">
        <v>52</v>
      </c>
      <c r="D23" s="6">
        <v>0.03</v>
      </c>
      <c r="E23" s="6">
        <v>0</v>
      </c>
      <c r="F23" s="6">
        <f t="shared" si="6"/>
        <v>0.03</v>
      </c>
      <c r="G23" s="26">
        <v>12000</v>
      </c>
      <c r="H23" s="32">
        <f t="shared" si="1"/>
        <v>360</v>
      </c>
      <c r="I23" s="37">
        <v>0.1</v>
      </c>
      <c r="J23" s="6">
        <v>0</v>
      </c>
      <c r="K23" s="8">
        <f t="shared" si="7"/>
        <v>0.1</v>
      </c>
      <c r="L23" s="26">
        <v>5000</v>
      </c>
      <c r="M23" s="38">
        <f>ROUND(L23*K23,0)</f>
        <v>500</v>
      </c>
      <c r="N23" s="34">
        <f t="shared" si="10"/>
        <v>7.0000000000000007E-2</v>
      </c>
      <c r="O23" s="9">
        <f>M23-H23</f>
        <v>140</v>
      </c>
      <c r="P23" s="10" t="s">
        <v>31</v>
      </c>
      <c r="R23" s="11"/>
    </row>
    <row r="24" spans="1:18" ht="27" customHeight="1" x14ac:dyDescent="0.25">
      <c r="A24" s="26" t="s">
        <v>24</v>
      </c>
      <c r="B24" s="27" t="s">
        <v>53</v>
      </c>
      <c r="C24" s="26" t="s">
        <v>54</v>
      </c>
      <c r="D24" s="6">
        <v>2.15</v>
      </c>
      <c r="E24" s="6">
        <v>0</v>
      </c>
      <c r="F24" s="6">
        <f t="shared" si="6"/>
        <v>2.15</v>
      </c>
      <c r="G24" s="26">
        <v>0</v>
      </c>
      <c r="H24" s="32">
        <f t="shared" si="1"/>
        <v>0</v>
      </c>
      <c r="I24" s="37">
        <v>0</v>
      </c>
      <c r="J24" s="6">
        <v>0</v>
      </c>
      <c r="K24" s="8">
        <f t="shared" si="7"/>
        <v>0</v>
      </c>
      <c r="L24" s="26">
        <v>0</v>
      </c>
      <c r="M24" s="38">
        <f t="shared" si="3"/>
        <v>0</v>
      </c>
      <c r="N24" s="34">
        <f t="shared" si="10"/>
        <v>-2.15</v>
      </c>
      <c r="O24" s="9">
        <f t="shared" si="11"/>
        <v>0</v>
      </c>
      <c r="P24" s="10" t="s">
        <v>18</v>
      </c>
      <c r="R24" s="11"/>
    </row>
    <row r="25" spans="1:18" ht="21.4" customHeight="1" x14ac:dyDescent="0.25">
      <c r="A25" s="26" t="s">
        <v>25</v>
      </c>
      <c r="B25" s="27" t="s">
        <v>55</v>
      </c>
      <c r="C25" s="26" t="s">
        <v>56</v>
      </c>
      <c r="D25" s="6">
        <v>63.12</v>
      </c>
      <c r="E25" s="6">
        <v>0</v>
      </c>
      <c r="F25" s="6">
        <f t="shared" ref="F25:F32" si="20">D25+E25</f>
        <v>63.12</v>
      </c>
      <c r="G25" s="26">
        <v>15</v>
      </c>
      <c r="H25" s="32">
        <f t="shared" si="1"/>
        <v>947</v>
      </c>
      <c r="I25" s="37">
        <v>145.11000000000001</v>
      </c>
      <c r="J25" s="8">
        <v>0</v>
      </c>
      <c r="K25" s="8">
        <f t="shared" si="7"/>
        <v>145.11000000000001</v>
      </c>
      <c r="L25" s="26">
        <v>10</v>
      </c>
      <c r="M25" s="38">
        <f t="shared" si="3"/>
        <v>1451</v>
      </c>
      <c r="N25" s="34">
        <f t="shared" ref="N25:N32" si="21">K25-F25</f>
        <v>81.990000000000009</v>
      </c>
      <c r="O25" s="9">
        <f t="shared" ref="O25:O32" si="22">M25-H25</f>
        <v>504</v>
      </c>
      <c r="P25" s="10" t="s">
        <v>31</v>
      </c>
      <c r="R25" s="11"/>
    </row>
    <row r="26" spans="1:18" ht="57.4" customHeight="1" x14ac:dyDescent="0.25">
      <c r="A26" s="42" t="s">
        <v>26</v>
      </c>
      <c r="B26" s="27" t="s">
        <v>135</v>
      </c>
      <c r="C26" s="71" t="s">
        <v>141</v>
      </c>
      <c r="D26" s="6">
        <v>72.150000000000006</v>
      </c>
      <c r="E26" s="6">
        <v>0</v>
      </c>
      <c r="F26" s="6">
        <f t="shared" si="20"/>
        <v>72.150000000000006</v>
      </c>
      <c r="G26" s="42">
        <v>6</v>
      </c>
      <c r="H26" s="32">
        <f t="shared" si="1"/>
        <v>433</v>
      </c>
      <c r="I26" s="37">
        <v>128.63999999999999</v>
      </c>
      <c r="J26" s="8">
        <v>0</v>
      </c>
      <c r="K26" s="8">
        <f t="shared" si="7"/>
        <v>128.63999999999999</v>
      </c>
      <c r="L26" s="43">
        <v>2</v>
      </c>
      <c r="M26" s="38">
        <f t="shared" si="3"/>
        <v>257</v>
      </c>
      <c r="N26" s="34">
        <f t="shared" si="21"/>
        <v>56.489999999999981</v>
      </c>
      <c r="O26" s="9">
        <f t="shared" si="22"/>
        <v>-176</v>
      </c>
      <c r="P26" s="10" t="s">
        <v>136</v>
      </c>
      <c r="R26" s="11"/>
    </row>
    <row r="27" spans="1:18" ht="43.5" customHeight="1" x14ac:dyDescent="0.25">
      <c r="A27" s="42" t="s">
        <v>27</v>
      </c>
      <c r="B27" s="27" t="s">
        <v>57</v>
      </c>
      <c r="C27" s="42" t="s">
        <v>58</v>
      </c>
      <c r="D27" s="6">
        <v>56.57</v>
      </c>
      <c r="E27" s="6">
        <v>0</v>
      </c>
      <c r="F27" s="6">
        <f t="shared" si="20"/>
        <v>56.57</v>
      </c>
      <c r="G27" s="42">
        <v>1</v>
      </c>
      <c r="H27" s="32">
        <f t="shared" si="1"/>
        <v>57</v>
      </c>
      <c r="I27" s="37">
        <v>116.21</v>
      </c>
      <c r="J27" s="8">
        <v>0</v>
      </c>
      <c r="K27" s="8">
        <f t="shared" si="7"/>
        <v>116.21</v>
      </c>
      <c r="L27" s="43">
        <v>1</v>
      </c>
      <c r="M27" s="38">
        <f t="shared" si="3"/>
        <v>116</v>
      </c>
      <c r="N27" s="34">
        <f t="shared" si="21"/>
        <v>59.639999999999993</v>
      </c>
      <c r="O27" s="9">
        <f t="shared" si="22"/>
        <v>59</v>
      </c>
      <c r="P27" s="10" t="s">
        <v>31</v>
      </c>
      <c r="R27" s="11"/>
    </row>
    <row r="28" spans="1:18" ht="27.4" customHeight="1" x14ac:dyDescent="0.25">
      <c r="A28" s="42" t="s">
        <v>99</v>
      </c>
      <c r="B28" s="27" t="s">
        <v>59</v>
      </c>
      <c r="C28" s="42" t="s">
        <v>60</v>
      </c>
      <c r="D28" s="6">
        <v>48.19</v>
      </c>
      <c r="E28" s="6">
        <v>0</v>
      </c>
      <c r="F28" s="6">
        <f t="shared" si="20"/>
        <v>48.19</v>
      </c>
      <c r="G28" s="42">
        <v>0</v>
      </c>
      <c r="H28" s="32">
        <f t="shared" si="1"/>
        <v>0</v>
      </c>
      <c r="I28" s="37">
        <v>0</v>
      </c>
      <c r="J28" s="8">
        <v>0</v>
      </c>
      <c r="K28" s="8">
        <f t="shared" si="7"/>
        <v>0</v>
      </c>
      <c r="L28" s="43">
        <v>0</v>
      </c>
      <c r="M28" s="38">
        <f t="shared" si="3"/>
        <v>0</v>
      </c>
      <c r="N28" s="34">
        <f t="shared" si="21"/>
        <v>-48.19</v>
      </c>
      <c r="O28" s="9">
        <f t="shared" si="22"/>
        <v>0</v>
      </c>
      <c r="P28" s="10" t="s">
        <v>18</v>
      </c>
      <c r="R28" s="11"/>
    </row>
    <row r="29" spans="1:18" ht="31.9" customHeight="1" x14ac:dyDescent="0.25">
      <c r="A29" s="42" t="s">
        <v>100</v>
      </c>
      <c r="B29" s="27" t="s">
        <v>61</v>
      </c>
      <c r="C29" s="42" t="s">
        <v>62</v>
      </c>
      <c r="D29" s="6">
        <v>85.9</v>
      </c>
      <c r="E29" s="6">
        <v>0</v>
      </c>
      <c r="F29" s="6">
        <f t="shared" si="20"/>
        <v>85.9</v>
      </c>
      <c r="G29" s="42">
        <v>3</v>
      </c>
      <c r="H29" s="32">
        <f t="shared" si="1"/>
        <v>258</v>
      </c>
      <c r="I29" s="37">
        <v>125.21</v>
      </c>
      <c r="J29" s="8">
        <v>0</v>
      </c>
      <c r="K29" s="8">
        <f t="shared" si="7"/>
        <v>125.21</v>
      </c>
      <c r="L29" s="43">
        <v>1</v>
      </c>
      <c r="M29" s="38">
        <f t="shared" si="3"/>
        <v>125</v>
      </c>
      <c r="N29" s="34">
        <f t="shared" si="21"/>
        <v>39.309999999999988</v>
      </c>
      <c r="O29" s="9">
        <f t="shared" si="22"/>
        <v>-133</v>
      </c>
      <c r="P29" s="10" t="s">
        <v>31</v>
      </c>
      <c r="R29" s="11"/>
    </row>
    <row r="30" spans="1:18" ht="31.9" customHeight="1" x14ac:dyDescent="0.25">
      <c r="A30" s="42" t="s">
        <v>101</v>
      </c>
      <c r="B30" s="27" t="s">
        <v>63</v>
      </c>
      <c r="C30" s="42" t="s">
        <v>64</v>
      </c>
      <c r="D30" s="6">
        <v>68.709999999999994</v>
      </c>
      <c r="E30" s="6">
        <v>0</v>
      </c>
      <c r="F30" s="6">
        <f t="shared" si="20"/>
        <v>68.709999999999994</v>
      </c>
      <c r="G30" s="42">
        <v>20</v>
      </c>
      <c r="H30" s="32">
        <f t="shared" si="1"/>
        <v>1374</v>
      </c>
      <c r="I30" s="37">
        <v>125.19</v>
      </c>
      <c r="J30" s="8">
        <v>0</v>
      </c>
      <c r="K30" s="8">
        <f t="shared" si="7"/>
        <v>125.19</v>
      </c>
      <c r="L30" s="43">
        <v>1</v>
      </c>
      <c r="M30" s="38">
        <f t="shared" si="3"/>
        <v>125</v>
      </c>
      <c r="N30" s="34">
        <f t="shared" si="21"/>
        <v>56.480000000000004</v>
      </c>
      <c r="O30" s="9">
        <f t="shared" si="22"/>
        <v>-1249</v>
      </c>
      <c r="P30" s="10" t="s">
        <v>31</v>
      </c>
      <c r="R30" s="11"/>
    </row>
    <row r="31" spans="1:18" ht="31.9" customHeight="1" x14ac:dyDescent="0.25">
      <c r="A31" s="42" t="s">
        <v>102</v>
      </c>
      <c r="B31" s="27" t="s">
        <v>65</v>
      </c>
      <c r="C31" s="42" t="s">
        <v>66</v>
      </c>
      <c r="D31" s="6">
        <v>206.56</v>
      </c>
      <c r="E31" s="6">
        <v>0</v>
      </c>
      <c r="F31" s="6">
        <f t="shared" si="20"/>
        <v>206.56</v>
      </c>
      <c r="G31" s="42">
        <v>1</v>
      </c>
      <c r="H31" s="32">
        <f t="shared" si="1"/>
        <v>207</v>
      </c>
      <c r="I31" s="37">
        <v>210.98</v>
      </c>
      <c r="J31" s="8">
        <v>0</v>
      </c>
      <c r="K31" s="8">
        <f t="shared" si="7"/>
        <v>210.98</v>
      </c>
      <c r="L31" s="43">
        <v>1</v>
      </c>
      <c r="M31" s="38">
        <f t="shared" si="3"/>
        <v>211</v>
      </c>
      <c r="N31" s="34">
        <f t="shared" si="21"/>
        <v>4.4199999999999875</v>
      </c>
      <c r="O31" s="9">
        <f t="shared" si="22"/>
        <v>4</v>
      </c>
      <c r="P31" s="10" t="s">
        <v>31</v>
      </c>
      <c r="R31" s="11"/>
    </row>
    <row r="32" spans="1:18" ht="53.65" customHeight="1" x14ac:dyDescent="0.25">
      <c r="A32" s="26" t="s">
        <v>103</v>
      </c>
      <c r="B32" s="27" t="s">
        <v>134</v>
      </c>
      <c r="C32" s="26" t="s">
        <v>67</v>
      </c>
      <c r="D32" s="6">
        <v>107.78</v>
      </c>
      <c r="E32" s="6">
        <v>0</v>
      </c>
      <c r="F32" s="6">
        <f t="shared" si="20"/>
        <v>107.78</v>
      </c>
      <c r="G32" s="26">
        <v>0</v>
      </c>
      <c r="H32" s="32">
        <f t="shared" si="1"/>
        <v>0</v>
      </c>
      <c r="I32" s="37">
        <v>152.18</v>
      </c>
      <c r="J32" s="8">
        <v>0</v>
      </c>
      <c r="K32" s="8">
        <f t="shared" si="7"/>
        <v>152.18</v>
      </c>
      <c r="L32" s="26">
        <v>1</v>
      </c>
      <c r="M32" s="38">
        <f t="shared" si="3"/>
        <v>152</v>
      </c>
      <c r="N32" s="34">
        <f t="shared" si="21"/>
        <v>44.400000000000006</v>
      </c>
      <c r="O32" s="9">
        <f t="shared" si="22"/>
        <v>152</v>
      </c>
      <c r="P32" s="10" t="s">
        <v>136</v>
      </c>
      <c r="R32" s="11"/>
    </row>
    <row r="33" spans="1:18" ht="31.5" customHeight="1" x14ac:dyDescent="0.25">
      <c r="A33" s="26" t="s">
        <v>104</v>
      </c>
      <c r="B33" s="44" t="s">
        <v>68</v>
      </c>
      <c r="C33" s="58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60"/>
      <c r="R33" s="11"/>
    </row>
    <row r="34" spans="1:18" ht="21" customHeight="1" x14ac:dyDescent="0.25">
      <c r="A34" s="26" t="s">
        <v>105</v>
      </c>
      <c r="B34" s="27" t="s">
        <v>69</v>
      </c>
      <c r="C34" s="66" t="s">
        <v>75</v>
      </c>
      <c r="D34" s="6">
        <v>895.85</v>
      </c>
      <c r="E34" s="6">
        <v>0</v>
      </c>
      <c r="F34" s="6">
        <f t="shared" ref="F34:F38" si="23">D34+E34</f>
        <v>895.85</v>
      </c>
      <c r="G34" s="26">
        <v>0</v>
      </c>
      <c r="H34" s="32">
        <f t="shared" si="1"/>
        <v>0</v>
      </c>
      <c r="I34" s="6">
        <v>0</v>
      </c>
      <c r="J34" s="6">
        <v>0</v>
      </c>
      <c r="K34" s="8">
        <f t="shared" si="7"/>
        <v>0</v>
      </c>
      <c r="L34" s="26">
        <v>0</v>
      </c>
      <c r="M34" s="38">
        <f t="shared" si="3"/>
        <v>0</v>
      </c>
      <c r="N34" s="34">
        <f t="shared" ref="N34:N36" si="24">K34-F34</f>
        <v>-895.85</v>
      </c>
      <c r="O34" s="9">
        <f t="shared" ref="O34:O36" si="25">M34-H34</f>
        <v>0</v>
      </c>
      <c r="P34" s="10" t="s">
        <v>18</v>
      </c>
      <c r="R34" s="11"/>
    </row>
    <row r="35" spans="1:18" ht="23.65" customHeight="1" x14ac:dyDescent="0.25">
      <c r="A35" s="26" t="s">
        <v>106</v>
      </c>
      <c r="B35" s="27" t="s">
        <v>70</v>
      </c>
      <c r="C35" s="67"/>
      <c r="D35" s="6">
        <v>1388.27</v>
      </c>
      <c r="E35" s="6">
        <v>0</v>
      </c>
      <c r="F35" s="6">
        <f t="shared" si="23"/>
        <v>1388.27</v>
      </c>
      <c r="G35" s="26">
        <v>0</v>
      </c>
      <c r="H35" s="32">
        <f t="shared" si="1"/>
        <v>0</v>
      </c>
      <c r="I35" s="6">
        <v>0</v>
      </c>
      <c r="J35" s="6">
        <v>0</v>
      </c>
      <c r="K35" s="8">
        <f t="shared" si="7"/>
        <v>0</v>
      </c>
      <c r="L35" s="26">
        <v>0</v>
      </c>
      <c r="M35" s="38">
        <f t="shared" si="3"/>
        <v>0</v>
      </c>
      <c r="N35" s="34">
        <f t="shared" si="24"/>
        <v>-1388.27</v>
      </c>
      <c r="O35" s="9">
        <f t="shared" si="25"/>
        <v>0</v>
      </c>
      <c r="P35" s="10" t="s">
        <v>18</v>
      </c>
      <c r="R35" s="11"/>
    </row>
    <row r="36" spans="1:18" ht="23.65" customHeight="1" x14ac:dyDescent="0.25">
      <c r="A36" s="42" t="s">
        <v>107</v>
      </c>
      <c r="B36" s="27" t="s">
        <v>71</v>
      </c>
      <c r="C36" s="67"/>
      <c r="D36" s="6">
        <v>2183.7199999999998</v>
      </c>
      <c r="E36" s="6">
        <v>0</v>
      </c>
      <c r="F36" s="6">
        <f t="shared" si="23"/>
        <v>2183.7199999999998</v>
      </c>
      <c r="G36" s="42">
        <v>0</v>
      </c>
      <c r="H36" s="32">
        <f t="shared" si="1"/>
        <v>0</v>
      </c>
      <c r="I36" s="6">
        <v>0</v>
      </c>
      <c r="J36" s="6">
        <v>0</v>
      </c>
      <c r="K36" s="8">
        <f t="shared" si="7"/>
        <v>0</v>
      </c>
      <c r="L36" s="43">
        <v>0</v>
      </c>
      <c r="M36" s="38">
        <f t="shared" si="3"/>
        <v>0</v>
      </c>
      <c r="N36" s="34">
        <f t="shared" si="24"/>
        <v>-2183.7199999999998</v>
      </c>
      <c r="O36" s="9">
        <f t="shared" si="25"/>
        <v>0</v>
      </c>
      <c r="P36" s="10" t="s">
        <v>18</v>
      </c>
      <c r="R36" s="11"/>
    </row>
    <row r="37" spans="1:18" ht="22.5" x14ac:dyDescent="0.25">
      <c r="A37" s="5" t="s">
        <v>108</v>
      </c>
      <c r="B37" s="27" t="s">
        <v>72</v>
      </c>
      <c r="C37" s="67"/>
      <c r="D37" s="6">
        <v>2751.89</v>
      </c>
      <c r="E37" s="6">
        <v>0</v>
      </c>
      <c r="F37" s="6">
        <f t="shared" si="23"/>
        <v>2751.89</v>
      </c>
      <c r="G37" s="42">
        <v>0</v>
      </c>
      <c r="H37" s="32">
        <f t="shared" si="1"/>
        <v>0</v>
      </c>
      <c r="I37" s="6">
        <v>0</v>
      </c>
      <c r="J37" s="6">
        <v>0</v>
      </c>
      <c r="K37" s="8">
        <f t="shared" ref="K37:K48" si="26">I37+J37</f>
        <v>0</v>
      </c>
      <c r="L37" s="43">
        <v>0</v>
      </c>
      <c r="M37" s="38">
        <f t="shared" si="3"/>
        <v>0</v>
      </c>
      <c r="N37" s="30">
        <f t="shared" ref="N37:N48" si="27">K37-F37</f>
        <v>-2751.89</v>
      </c>
      <c r="O37" s="7">
        <f>M37-H37</f>
        <v>0</v>
      </c>
      <c r="P37" s="10" t="s">
        <v>18</v>
      </c>
    </row>
    <row r="38" spans="1:18" ht="22.5" x14ac:dyDescent="0.25">
      <c r="A38" s="5" t="s">
        <v>109</v>
      </c>
      <c r="B38" s="27" t="s">
        <v>73</v>
      </c>
      <c r="C38" s="67"/>
      <c r="D38" s="6">
        <v>3471.57</v>
      </c>
      <c r="E38" s="6">
        <v>0</v>
      </c>
      <c r="F38" s="6">
        <f t="shared" si="23"/>
        <v>3471.57</v>
      </c>
      <c r="G38" s="42">
        <v>0</v>
      </c>
      <c r="H38" s="32">
        <f t="shared" si="1"/>
        <v>0</v>
      </c>
      <c r="I38" s="6">
        <v>0</v>
      </c>
      <c r="J38" s="6">
        <v>0</v>
      </c>
      <c r="K38" s="8">
        <f t="shared" si="26"/>
        <v>0</v>
      </c>
      <c r="L38" s="43">
        <v>0</v>
      </c>
      <c r="M38" s="38">
        <f t="shared" si="3"/>
        <v>0</v>
      </c>
      <c r="N38" s="30">
        <f t="shared" si="27"/>
        <v>-3471.57</v>
      </c>
      <c r="O38" s="7">
        <f t="shared" ref="O38:O48" si="28">M38-H38</f>
        <v>0</v>
      </c>
      <c r="P38" s="10" t="s">
        <v>18</v>
      </c>
    </row>
    <row r="39" spans="1:18" ht="22.5" x14ac:dyDescent="0.25">
      <c r="A39" s="5" t="s">
        <v>110</v>
      </c>
      <c r="B39" s="27" t="s">
        <v>74</v>
      </c>
      <c r="C39" s="68"/>
      <c r="D39" s="6">
        <v>4380.6499999999996</v>
      </c>
      <c r="E39" s="6">
        <v>0</v>
      </c>
      <c r="F39" s="6">
        <f t="shared" ref="F39:F41" si="29">D39+E39</f>
        <v>4380.6499999999996</v>
      </c>
      <c r="G39" s="42">
        <v>0</v>
      </c>
      <c r="H39" s="32">
        <f t="shared" si="1"/>
        <v>0</v>
      </c>
      <c r="I39" s="6">
        <v>0</v>
      </c>
      <c r="J39" s="6">
        <v>0</v>
      </c>
      <c r="K39" s="8">
        <f t="shared" si="26"/>
        <v>0</v>
      </c>
      <c r="L39" s="43">
        <v>0</v>
      </c>
      <c r="M39" s="38">
        <f t="shared" si="3"/>
        <v>0</v>
      </c>
      <c r="N39" s="30">
        <f t="shared" si="27"/>
        <v>-4380.6499999999996</v>
      </c>
      <c r="O39" s="7">
        <f t="shared" si="28"/>
        <v>0</v>
      </c>
      <c r="P39" s="10" t="s">
        <v>18</v>
      </c>
    </row>
    <row r="40" spans="1:18" ht="56.65" customHeight="1" x14ac:dyDescent="0.25">
      <c r="A40" s="5" t="s">
        <v>111</v>
      </c>
      <c r="B40" s="27" t="s">
        <v>132</v>
      </c>
      <c r="C40" s="5" t="s">
        <v>133</v>
      </c>
      <c r="D40" s="6">
        <v>541.63</v>
      </c>
      <c r="E40" s="6">
        <v>0</v>
      </c>
      <c r="F40" s="6">
        <f t="shared" si="29"/>
        <v>541.63</v>
      </c>
      <c r="G40" s="26">
        <v>0</v>
      </c>
      <c r="H40" s="32">
        <f t="shared" si="1"/>
        <v>0</v>
      </c>
      <c r="I40" s="37">
        <v>548.94000000000005</v>
      </c>
      <c r="J40" s="8">
        <v>0</v>
      </c>
      <c r="K40" s="8">
        <f t="shared" si="26"/>
        <v>548.94000000000005</v>
      </c>
      <c r="L40" s="43">
        <v>18</v>
      </c>
      <c r="M40" s="38">
        <f t="shared" si="3"/>
        <v>9881</v>
      </c>
      <c r="N40" s="30">
        <f t="shared" si="27"/>
        <v>7.3100000000000591</v>
      </c>
      <c r="O40" s="7">
        <f>M40-H40</f>
        <v>9881</v>
      </c>
      <c r="P40" s="10" t="s">
        <v>30</v>
      </c>
    </row>
    <row r="41" spans="1:18" ht="52.9" customHeight="1" x14ac:dyDescent="0.25">
      <c r="A41" s="26" t="s">
        <v>112</v>
      </c>
      <c r="B41" s="27" t="s">
        <v>77</v>
      </c>
      <c r="C41" s="42" t="s">
        <v>76</v>
      </c>
      <c r="D41" s="6">
        <v>49.59</v>
      </c>
      <c r="E41" s="6">
        <v>0</v>
      </c>
      <c r="F41" s="6">
        <f t="shared" si="29"/>
        <v>49.59</v>
      </c>
      <c r="G41" s="26">
        <v>0</v>
      </c>
      <c r="H41" s="32">
        <f t="shared" si="1"/>
        <v>0</v>
      </c>
      <c r="I41" s="37">
        <v>0</v>
      </c>
      <c r="J41" s="8">
        <v>0</v>
      </c>
      <c r="K41" s="8">
        <f t="shared" si="26"/>
        <v>0</v>
      </c>
      <c r="L41" s="26">
        <v>0</v>
      </c>
      <c r="M41" s="38">
        <f t="shared" si="3"/>
        <v>0</v>
      </c>
      <c r="N41" s="34">
        <f t="shared" si="27"/>
        <v>-49.59</v>
      </c>
      <c r="O41" s="9">
        <f t="shared" si="28"/>
        <v>0</v>
      </c>
      <c r="P41" s="10" t="s">
        <v>18</v>
      </c>
    </row>
    <row r="42" spans="1:18" ht="41.65" customHeight="1" x14ac:dyDescent="0.25">
      <c r="A42" s="42" t="s">
        <v>113</v>
      </c>
      <c r="B42" s="27" t="s">
        <v>78</v>
      </c>
      <c r="C42" s="42" t="s">
        <v>76</v>
      </c>
      <c r="D42" s="6">
        <v>32.369999999999997</v>
      </c>
      <c r="E42" s="6">
        <v>0</v>
      </c>
      <c r="F42" s="6">
        <f t="shared" ref="F42:F54" si="30">D42+E42</f>
        <v>32.369999999999997</v>
      </c>
      <c r="G42" s="42">
        <v>0</v>
      </c>
      <c r="H42" s="32">
        <f t="shared" ref="H42:H54" si="31">ROUND(G42*F42,0)</f>
        <v>0</v>
      </c>
      <c r="I42" s="37">
        <v>0</v>
      </c>
      <c r="J42" s="8">
        <v>0</v>
      </c>
      <c r="K42" s="8">
        <f t="shared" si="26"/>
        <v>0</v>
      </c>
      <c r="L42" s="42">
        <v>0</v>
      </c>
      <c r="M42" s="38">
        <f t="shared" ref="M42:M48" si="32">ROUND(L42*K42,0)</f>
        <v>0</v>
      </c>
      <c r="N42" s="34">
        <f t="shared" si="27"/>
        <v>-32.369999999999997</v>
      </c>
      <c r="O42" s="9">
        <f t="shared" si="28"/>
        <v>0</v>
      </c>
      <c r="P42" s="10" t="s">
        <v>18</v>
      </c>
    </row>
    <row r="43" spans="1:18" ht="43.9" customHeight="1" x14ac:dyDescent="0.25">
      <c r="A43" s="42" t="s">
        <v>114</v>
      </c>
      <c r="B43" s="27" t="s">
        <v>79</v>
      </c>
      <c r="C43" s="42" t="s">
        <v>76</v>
      </c>
      <c r="D43" s="6">
        <v>35.270000000000003</v>
      </c>
      <c r="E43" s="6">
        <v>0</v>
      </c>
      <c r="F43" s="6">
        <f t="shared" si="30"/>
        <v>35.270000000000003</v>
      </c>
      <c r="G43" s="42">
        <v>0</v>
      </c>
      <c r="H43" s="32">
        <f t="shared" si="31"/>
        <v>0</v>
      </c>
      <c r="I43" s="37">
        <v>0</v>
      </c>
      <c r="J43" s="8">
        <v>0</v>
      </c>
      <c r="K43" s="8">
        <f t="shared" si="26"/>
        <v>0</v>
      </c>
      <c r="L43" s="43">
        <v>0</v>
      </c>
      <c r="M43" s="38">
        <f t="shared" si="32"/>
        <v>0</v>
      </c>
      <c r="N43" s="34">
        <f t="shared" si="27"/>
        <v>-35.270000000000003</v>
      </c>
      <c r="O43" s="9">
        <f t="shared" si="28"/>
        <v>0</v>
      </c>
      <c r="P43" s="10" t="s">
        <v>18</v>
      </c>
    </row>
    <row r="44" spans="1:18" ht="21.4" customHeight="1" x14ac:dyDescent="0.25">
      <c r="A44" s="42" t="s">
        <v>115</v>
      </c>
      <c r="B44" s="27" t="s">
        <v>80</v>
      </c>
      <c r="C44" s="42" t="s">
        <v>76</v>
      </c>
      <c r="D44" s="6">
        <v>91.31</v>
      </c>
      <c r="E44" s="6">
        <v>0</v>
      </c>
      <c r="F44" s="6">
        <f t="shared" si="30"/>
        <v>91.31</v>
      </c>
      <c r="G44" s="42">
        <v>0</v>
      </c>
      <c r="H44" s="32">
        <f t="shared" si="31"/>
        <v>0</v>
      </c>
      <c r="I44" s="37">
        <v>0</v>
      </c>
      <c r="J44" s="8">
        <v>0</v>
      </c>
      <c r="K44" s="8">
        <f t="shared" si="26"/>
        <v>0</v>
      </c>
      <c r="L44" s="43">
        <v>0</v>
      </c>
      <c r="M44" s="38">
        <f t="shared" si="32"/>
        <v>0</v>
      </c>
      <c r="N44" s="34">
        <f t="shared" si="27"/>
        <v>-91.31</v>
      </c>
      <c r="O44" s="9">
        <f t="shared" si="28"/>
        <v>0</v>
      </c>
      <c r="P44" s="10" t="s">
        <v>18</v>
      </c>
    </row>
    <row r="45" spans="1:18" ht="24.4" customHeight="1" x14ac:dyDescent="0.25">
      <c r="A45" s="42" t="s">
        <v>116</v>
      </c>
      <c r="B45" s="27" t="s">
        <v>81</v>
      </c>
      <c r="C45" s="42" t="s">
        <v>76</v>
      </c>
      <c r="D45" s="6">
        <v>41.69</v>
      </c>
      <c r="E45" s="6">
        <v>0</v>
      </c>
      <c r="F45" s="6">
        <f t="shared" si="30"/>
        <v>41.69</v>
      </c>
      <c r="G45" s="42">
        <v>0</v>
      </c>
      <c r="H45" s="32">
        <f t="shared" si="31"/>
        <v>0</v>
      </c>
      <c r="I45" s="37">
        <v>0</v>
      </c>
      <c r="J45" s="8">
        <v>0</v>
      </c>
      <c r="K45" s="8">
        <f t="shared" si="26"/>
        <v>0</v>
      </c>
      <c r="L45" s="43">
        <v>0</v>
      </c>
      <c r="M45" s="38">
        <f t="shared" si="32"/>
        <v>0</v>
      </c>
      <c r="N45" s="34">
        <f t="shared" si="27"/>
        <v>-41.69</v>
      </c>
      <c r="O45" s="9">
        <f t="shared" si="28"/>
        <v>0</v>
      </c>
      <c r="P45" s="10" t="s">
        <v>18</v>
      </c>
    </row>
    <row r="46" spans="1:18" ht="30" customHeight="1" x14ac:dyDescent="0.25">
      <c r="A46" s="42" t="s">
        <v>117</v>
      </c>
      <c r="B46" s="27" t="s">
        <v>82</v>
      </c>
      <c r="C46" s="42" t="s">
        <v>76</v>
      </c>
      <c r="D46" s="6">
        <v>41.59</v>
      </c>
      <c r="E46" s="6">
        <v>0</v>
      </c>
      <c r="F46" s="6">
        <f t="shared" si="30"/>
        <v>41.59</v>
      </c>
      <c r="G46" s="42">
        <v>40</v>
      </c>
      <c r="H46" s="32">
        <f t="shared" si="31"/>
        <v>1664</v>
      </c>
      <c r="I46" s="37">
        <v>0</v>
      </c>
      <c r="J46" s="8">
        <v>0</v>
      </c>
      <c r="K46" s="8">
        <f t="shared" si="26"/>
        <v>0</v>
      </c>
      <c r="L46" s="43">
        <v>0</v>
      </c>
      <c r="M46" s="38">
        <f t="shared" si="32"/>
        <v>0</v>
      </c>
      <c r="N46" s="34">
        <f t="shared" si="27"/>
        <v>-41.59</v>
      </c>
      <c r="O46" s="9">
        <f t="shared" si="28"/>
        <v>-1664</v>
      </c>
      <c r="P46" s="10" t="s">
        <v>18</v>
      </c>
    </row>
    <row r="47" spans="1:18" ht="24.4" customHeight="1" x14ac:dyDescent="0.25">
      <c r="A47" s="42" t="s">
        <v>118</v>
      </c>
      <c r="B47" s="27" t="s">
        <v>83</v>
      </c>
      <c r="C47" s="42" t="s">
        <v>76</v>
      </c>
      <c r="D47" s="6">
        <v>9.5299999999999994</v>
      </c>
      <c r="E47" s="6">
        <v>0</v>
      </c>
      <c r="F47" s="6">
        <f t="shared" si="30"/>
        <v>9.5299999999999994</v>
      </c>
      <c r="G47" s="42">
        <v>100</v>
      </c>
      <c r="H47" s="32">
        <f t="shared" si="31"/>
        <v>953</v>
      </c>
      <c r="I47" s="37">
        <v>0</v>
      </c>
      <c r="J47" s="8">
        <v>0</v>
      </c>
      <c r="K47" s="8">
        <f t="shared" si="26"/>
        <v>0</v>
      </c>
      <c r="L47" s="43">
        <v>0</v>
      </c>
      <c r="M47" s="38">
        <f t="shared" si="32"/>
        <v>0</v>
      </c>
      <c r="N47" s="34">
        <f t="shared" si="27"/>
        <v>-9.5299999999999994</v>
      </c>
      <c r="O47" s="9">
        <f t="shared" si="28"/>
        <v>-953</v>
      </c>
      <c r="P47" s="10" t="s">
        <v>18</v>
      </c>
    </row>
    <row r="48" spans="1:18" ht="24.4" customHeight="1" x14ac:dyDescent="0.25">
      <c r="A48" s="42" t="s">
        <v>119</v>
      </c>
      <c r="B48" s="27" t="s">
        <v>84</v>
      </c>
      <c r="C48" s="42" t="s">
        <v>76</v>
      </c>
      <c r="D48" s="6">
        <v>17.27</v>
      </c>
      <c r="E48" s="6">
        <v>0</v>
      </c>
      <c r="F48" s="6">
        <f t="shared" si="30"/>
        <v>17.27</v>
      </c>
      <c r="G48" s="42">
        <v>0</v>
      </c>
      <c r="H48" s="32">
        <f t="shared" si="31"/>
        <v>0</v>
      </c>
      <c r="I48" s="37">
        <v>0</v>
      </c>
      <c r="J48" s="8">
        <v>0</v>
      </c>
      <c r="K48" s="8">
        <f t="shared" si="26"/>
        <v>0</v>
      </c>
      <c r="L48" s="43">
        <v>0</v>
      </c>
      <c r="M48" s="38">
        <f t="shared" si="32"/>
        <v>0</v>
      </c>
      <c r="N48" s="34">
        <f t="shared" si="27"/>
        <v>-17.27</v>
      </c>
      <c r="O48" s="9">
        <f t="shared" si="28"/>
        <v>0</v>
      </c>
      <c r="P48" s="10" t="s">
        <v>18</v>
      </c>
    </row>
    <row r="49" spans="1:16" ht="42" customHeight="1" x14ac:dyDescent="0.25">
      <c r="A49" s="47" t="s">
        <v>123</v>
      </c>
      <c r="B49" s="27" t="s">
        <v>137</v>
      </c>
      <c r="C49" s="49" t="s">
        <v>130</v>
      </c>
      <c r="D49" s="6">
        <v>0</v>
      </c>
      <c r="E49" s="6">
        <v>0</v>
      </c>
      <c r="F49" s="6">
        <f t="shared" ref="F49" si="33">D49+E49</f>
        <v>0</v>
      </c>
      <c r="G49" s="47">
        <v>0</v>
      </c>
      <c r="H49" s="32">
        <f t="shared" ref="H49" si="34">ROUND(G49*F49,0)</f>
        <v>0</v>
      </c>
      <c r="I49" s="37">
        <v>25.9</v>
      </c>
      <c r="J49" s="8">
        <v>0</v>
      </c>
      <c r="K49" s="8">
        <f t="shared" ref="K49" si="35">I49+J49</f>
        <v>25.9</v>
      </c>
      <c r="L49" s="47">
        <v>18</v>
      </c>
      <c r="M49" s="38">
        <f t="shared" ref="M49" si="36">ROUND(L49*K49,0)</f>
        <v>466</v>
      </c>
      <c r="N49" s="34">
        <f t="shared" ref="N49" si="37">K49-F49</f>
        <v>25.9</v>
      </c>
      <c r="O49" s="9">
        <f t="shared" ref="O49" si="38">M49-H49</f>
        <v>466</v>
      </c>
      <c r="P49" s="48" t="s">
        <v>122</v>
      </c>
    </row>
    <row r="50" spans="1:16" ht="40.15" customHeight="1" x14ac:dyDescent="0.25">
      <c r="A50" s="42" t="s">
        <v>124</v>
      </c>
      <c r="B50" s="27" t="s">
        <v>85</v>
      </c>
      <c r="C50" s="58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60"/>
    </row>
    <row r="51" spans="1:16" ht="28.15" customHeight="1" x14ac:dyDescent="0.25">
      <c r="A51" s="42" t="s">
        <v>125</v>
      </c>
      <c r="B51" s="27" t="s">
        <v>86</v>
      </c>
      <c r="C51" s="42" t="s">
        <v>87</v>
      </c>
      <c r="D51" s="6">
        <v>43.67</v>
      </c>
      <c r="E51" s="6">
        <v>0</v>
      </c>
      <c r="F51" s="6">
        <f t="shared" si="30"/>
        <v>43.67</v>
      </c>
      <c r="G51" s="42">
        <v>5</v>
      </c>
      <c r="H51" s="32">
        <f t="shared" si="31"/>
        <v>218</v>
      </c>
      <c r="I51" s="37">
        <v>50</v>
      </c>
      <c r="J51" s="8">
        <v>0</v>
      </c>
      <c r="K51" s="8">
        <f t="shared" ref="K51:K54" si="39">I51+J51</f>
        <v>50</v>
      </c>
      <c r="L51" s="43">
        <v>1</v>
      </c>
      <c r="M51" s="38">
        <f t="shared" si="3"/>
        <v>50</v>
      </c>
      <c r="N51" s="34">
        <f t="shared" ref="N51:N54" si="40">K51-F51</f>
        <v>6.3299999999999983</v>
      </c>
      <c r="O51" s="9">
        <f t="shared" ref="O51:O54" si="41">M51-H51</f>
        <v>-168</v>
      </c>
      <c r="P51" s="10" t="s">
        <v>30</v>
      </c>
    </row>
    <row r="52" spans="1:16" ht="33.4" customHeight="1" x14ac:dyDescent="0.25">
      <c r="A52" s="42" t="s">
        <v>126</v>
      </c>
      <c r="B52" s="27" t="s">
        <v>88</v>
      </c>
      <c r="C52" s="42" t="s">
        <v>89</v>
      </c>
      <c r="D52" s="6">
        <v>11.88</v>
      </c>
      <c r="E52" s="6">
        <v>0</v>
      </c>
      <c r="F52" s="6">
        <f t="shared" si="30"/>
        <v>11.88</v>
      </c>
      <c r="G52" s="42">
        <v>0</v>
      </c>
      <c r="H52" s="32">
        <f t="shared" si="31"/>
        <v>0</v>
      </c>
      <c r="I52" s="37">
        <v>0</v>
      </c>
      <c r="J52" s="8">
        <v>0</v>
      </c>
      <c r="K52" s="8">
        <f t="shared" si="39"/>
        <v>0</v>
      </c>
      <c r="L52" s="43">
        <v>0</v>
      </c>
      <c r="M52" s="38">
        <f t="shared" si="3"/>
        <v>0</v>
      </c>
      <c r="N52" s="34">
        <f t="shared" si="40"/>
        <v>-11.88</v>
      </c>
      <c r="O52" s="9">
        <f t="shared" si="41"/>
        <v>0</v>
      </c>
      <c r="P52" s="69" t="s">
        <v>120</v>
      </c>
    </row>
    <row r="53" spans="1:16" ht="34.5" customHeight="1" x14ac:dyDescent="0.25">
      <c r="A53" s="46" t="s">
        <v>127</v>
      </c>
      <c r="B53" s="27" t="s">
        <v>90</v>
      </c>
      <c r="C53" s="46" t="s">
        <v>44</v>
      </c>
      <c r="D53" s="6">
        <v>37.93</v>
      </c>
      <c r="E53" s="6">
        <v>0</v>
      </c>
      <c r="F53" s="6">
        <f t="shared" ref="F53" si="42">D53+E53</f>
        <v>37.93</v>
      </c>
      <c r="G53" s="46">
        <v>0</v>
      </c>
      <c r="H53" s="32">
        <f t="shared" ref="H53" si="43">ROUND(G53*F53,0)</f>
        <v>0</v>
      </c>
      <c r="I53" s="37">
        <v>0</v>
      </c>
      <c r="J53" s="8">
        <v>0</v>
      </c>
      <c r="K53" s="8">
        <f t="shared" ref="K53" si="44">I53+J53</f>
        <v>0</v>
      </c>
      <c r="L53" s="46">
        <v>0</v>
      </c>
      <c r="M53" s="38">
        <f t="shared" ref="M53" si="45">ROUND(L53*K53,0)</f>
        <v>0</v>
      </c>
      <c r="N53" s="34">
        <f t="shared" ref="N53" si="46">K53-F53</f>
        <v>-37.93</v>
      </c>
      <c r="O53" s="9">
        <f t="shared" ref="O53" si="47">M53-H53</f>
        <v>0</v>
      </c>
      <c r="P53" s="70"/>
    </row>
    <row r="54" spans="1:16" ht="48" customHeight="1" x14ac:dyDescent="0.25">
      <c r="A54" s="5" t="s">
        <v>128</v>
      </c>
      <c r="B54" s="27" t="s">
        <v>93</v>
      </c>
      <c r="C54" s="42" t="s">
        <v>38</v>
      </c>
      <c r="D54" s="6">
        <v>0</v>
      </c>
      <c r="E54" s="6">
        <v>0</v>
      </c>
      <c r="F54" s="6">
        <f t="shared" si="30"/>
        <v>0</v>
      </c>
      <c r="G54" s="42">
        <v>0</v>
      </c>
      <c r="H54" s="32">
        <f t="shared" si="31"/>
        <v>0</v>
      </c>
      <c r="I54" s="37">
        <v>34.03</v>
      </c>
      <c r="J54" s="8">
        <v>0</v>
      </c>
      <c r="K54" s="8">
        <f t="shared" si="39"/>
        <v>34.03</v>
      </c>
      <c r="L54" s="26">
        <v>1</v>
      </c>
      <c r="M54" s="38">
        <f t="shared" si="3"/>
        <v>34</v>
      </c>
      <c r="N54" s="34">
        <f t="shared" si="40"/>
        <v>34.03</v>
      </c>
      <c r="O54" s="9">
        <f t="shared" si="41"/>
        <v>34</v>
      </c>
      <c r="P54" s="50" t="s">
        <v>94</v>
      </c>
    </row>
    <row r="55" spans="1:16" x14ac:dyDescent="0.25">
      <c r="A55" s="12"/>
      <c r="B55" s="40" t="s">
        <v>20</v>
      </c>
      <c r="C55" s="13"/>
      <c r="D55" s="14"/>
      <c r="E55" s="14"/>
      <c r="F55" s="14"/>
      <c r="G55" s="15"/>
      <c r="H55" s="33">
        <f>SUM(H11:H54)</f>
        <v>11927</v>
      </c>
      <c r="I55" s="39"/>
      <c r="J55" s="15"/>
      <c r="K55" s="15"/>
      <c r="L55" s="15"/>
      <c r="M55" s="33">
        <f>SUM(M11:M54)</f>
        <v>17674</v>
      </c>
      <c r="N55" s="35">
        <f>SUM(N11:N54)</f>
        <v>-14898.880000000001</v>
      </c>
      <c r="O55" s="16">
        <f>SUM(O11:O54)</f>
        <v>5747</v>
      </c>
      <c r="P55" s="15"/>
    </row>
    <row r="56" spans="1:16" ht="52.5" customHeight="1" x14ac:dyDescent="0.25">
      <c r="B56" s="61" t="s">
        <v>131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</row>
    <row r="57" spans="1:16" ht="18" customHeight="1" x14ac:dyDescent="0.25">
      <c r="C57" s="17"/>
    </row>
    <row r="58" spans="1:16" ht="22.9" customHeight="1" x14ac:dyDescent="0.25">
      <c r="B58" s="19"/>
      <c r="C58" s="19"/>
      <c r="D58"/>
      <c r="E58"/>
      <c r="F58"/>
      <c r="G58" s="19"/>
      <c r="H58" s="20"/>
      <c r="I58" s="20"/>
      <c r="N58" s="45"/>
    </row>
    <row r="59" spans="1:16" ht="16.899999999999999" customHeight="1" x14ac:dyDescent="0.25"/>
    <row r="60" spans="1:16" ht="31.15" customHeight="1" x14ac:dyDescent="0.3">
      <c r="B60" s="25"/>
      <c r="N60" s="24"/>
      <c r="O60" s="18"/>
    </row>
    <row r="61" spans="1:16" x14ac:dyDescent="0.25">
      <c r="B61" s="17"/>
    </row>
    <row r="62" spans="1:16" x14ac:dyDescent="0.25">
      <c r="B62" s="21"/>
    </row>
    <row r="63" spans="1:16" x14ac:dyDescent="0.25">
      <c r="B63" s="22" t="s">
        <v>28</v>
      </c>
    </row>
    <row r="64" spans="1:16" x14ac:dyDescent="0.25">
      <c r="B64" s="28" t="s">
        <v>29</v>
      </c>
    </row>
    <row r="65" spans="2:2" x14ac:dyDescent="0.25">
      <c r="B65" s="23"/>
    </row>
    <row r="69" spans="2:2" ht="36" customHeight="1" x14ac:dyDescent="0.25"/>
    <row r="79" spans="2:2" ht="15.75" x14ac:dyDescent="0.25">
      <c r="B79" s="19"/>
    </row>
    <row r="80" spans="2:2" ht="15.75" x14ac:dyDescent="0.25">
      <c r="B80" s="19"/>
    </row>
  </sheetData>
  <mergeCells count="27">
    <mergeCell ref="C33:P33"/>
    <mergeCell ref="B56:P56"/>
    <mergeCell ref="I2:P2"/>
    <mergeCell ref="I7:M7"/>
    <mergeCell ref="N7:O7"/>
    <mergeCell ref="M8:M9"/>
    <mergeCell ref="C34:C39"/>
    <mergeCell ref="C50:P50"/>
    <mergeCell ref="C11:P11"/>
    <mergeCell ref="C19:P19"/>
    <mergeCell ref="P52:P53"/>
    <mergeCell ref="I1:P1"/>
    <mergeCell ref="A4:P4"/>
    <mergeCell ref="P7:P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7:A9"/>
    <mergeCell ref="B7:B9"/>
    <mergeCell ref="C7:C9"/>
    <mergeCell ref="D7:H7"/>
  </mergeCells>
  <hyperlinks>
    <hyperlink ref="B64" r:id="rId1"/>
  </hyperlinks>
  <pageMargins left="0" right="0" top="0.11811023622047245" bottom="0" header="0" footer="0"/>
  <pageSetup paperSize="9" scale="83" fitToHeight="0" orientation="landscape" r:id="rId2"/>
  <headerFooter differentFirst="1">
    <oddFooter>&amp;LIEMAnotp2_14032022</oddFooter>
    <firstFooter>&amp;L&amp;"Times New Roman,Parasts"&amp;10IEMAnotp2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2.pielikums</vt:lpstr>
      <vt:lpstr>'2.pielikums'!Print_Titles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Dagnija Daudiša</cp:lastModifiedBy>
  <cp:lastPrinted>2022-03-15T07:31:43Z</cp:lastPrinted>
  <dcterms:created xsi:type="dcterms:W3CDTF">2021-04-06T06:33:07Z</dcterms:created>
  <dcterms:modified xsi:type="dcterms:W3CDTF">2023-08-04T11:41:22Z</dcterms:modified>
</cp:coreProperties>
</file>