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mgovlv-my.sharepoint.com/personal/linda_gurecka_zm_gov_lv/Documents/Documents/Projekti/COVID19/Covid piemaksas RKP 2021/Covid piemaksas RKP 2022/"/>
    </mc:Choice>
  </mc:AlternateContent>
  <xr:revisionPtr revIDLastSave="3" documentId="8_{15050252-9941-403E-BC70-185A92D4E302}" xr6:coauthVersionLast="47" xr6:coauthVersionMax="47" xr10:uidLastSave="{3102A225-3DE3-4349-9017-2D7B21FCDC2E}"/>
  <bookViews>
    <workbookView xWindow="-110" yWindow="-110" windowWidth="19420" windowHeight="10420" xr2:uid="{85A05696-74F0-4EA5-AFA0-40C7008E63A6}"/>
  </bookViews>
  <sheets>
    <sheet name="Virsstundas okt-dec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3" i="1" l="1"/>
  <c r="P83" i="1" s="1"/>
  <c r="Q83" i="1" s="1"/>
  <c r="N82" i="1"/>
  <c r="P82" i="1" s="1"/>
  <c r="Q82" i="1" s="1"/>
  <c r="R82" i="1" s="1"/>
  <c r="N81" i="1"/>
  <c r="N80" i="1"/>
  <c r="P80" i="1" s="1"/>
  <c r="Q80" i="1" s="1"/>
  <c r="N79" i="1"/>
  <c r="P79" i="1" s="1"/>
  <c r="Q79" i="1" s="1"/>
  <c r="N78" i="1"/>
  <c r="P78" i="1" s="1"/>
  <c r="Q78" i="1" s="1"/>
  <c r="R78" i="1" s="1"/>
  <c r="N77" i="1"/>
  <c r="P76" i="1"/>
  <c r="Q76" i="1" s="1"/>
  <c r="N76" i="1"/>
  <c r="N75" i="1"/>
  <c r="N74" i="1"/>
  <c r="P74" i="1" s="1"/>
  <c r="Q74" i="1" s="1"/>
  <c r="N73" i="1"/>
  <c r="O72" i="1"/>
  <c r="N72" i="1"/>
  <c r="N71" i="1"/>
  <c r="N70" i="1"/>
  <c r="P70" i="1" s="1"/>
  <c r="Q70" i="1" s="1"/>
  <c r="R70" i="1" s="1"/>
  <c r="N69" i="1"/>
  <c r="N68" i="1"/>
  <c r="P68" i="1" s="1"/>
  <c r="Q68" i="1" s="1"/>
  <c r="R68" i="1" s="1"/>
  <c r="N67" i="1"/>
  <c r="N66" i="1"/>
  <c r="P66" i="1" s="1"/>
  <c r="Q66" i="1" s="1"/>
  <c r="N65" i="1"/>
  <c r="N64" i="1"/>
  <c r="P64" i="1" s="1"/>
  <c r="Q64" i="1" s="1"/>
  <c r="R64" i="1" s="1"/>
  <c r="N63" i="1"/>
  <c r="N62" i="1"/>
  <c r="P62" i="1" s="1"/>
  <c r="Q62" i="1" s="1"/>
  <c r="R62" i="1" s="1"/>
  <c r="N61" i="1"/>
  <c r="O60" i="1"/>
  <c r="N60" i="1"/>
  <c r="N59" i="1"/>
  <c r="P59" i="1" s="1"/>
  <c r="Q59" i="1" s="1"/>
  <c r="R59" i="1" s="1"/>
  <c r="N58" i="1"/>
  <c r="N57" i="1"/>
  <c r="P57" i="1" s="1"/>
  <c r="Q57" i="1" s="1"/>
  <c r="N56" i="1"/>
  <c r="N55" i="1"/>
  <c r="P55" i="1" s="1"/>
  <c r="Q55" i="1" s="1"/>
  <c r="R55" i="1" s="1"/>
  <c r="N54" i="1"/>
  <c r="N53" i="1"/>
  <c r="P53" i="1" s="1"/>
  <c r="Q53" i="1" s="1"/>
  <c r="R53" i="1" s="1"/>
  <c r="N52" i="1"/>
  <c r="N51" i="1"/>
  <c r="P51" i="1" s="1"/>
  <c r="Q51" i="1" s="1"/>
  <c r="N50" i="1"/>
  <c r="N49" i="1"/>
  <c r="P49" i="1" s="1"/>
  <c r="Q49" i="1" s="1"/>
  <c r="N48" i="1"/>
  <c r="N47" i="1"/>
  <c r="P47" i="1" s="1"/>
  <c r="Q47" i="1" s="1"/>
  <c r="R47" i="1" s="1"/>
  <c r="N46" i="1"/>
  <c r="P45" i="1"/>
  <c r="Q45" i="1" s="1"/>
  <c r="R45" i="1" s="1"/>
  <c r="N45" i="1"/>
  <c r="N44" i="1"/>
  <c r="N43" i="1"/>
  <c r="P43" i="1" s="1"/>
  <c r="Q43" i="1" s="1"/>
  <c r="N42" i="1"/>
  <c r="N41" i="1"/>
  <c r="P41" i="1" s="1"/>
  <c r="Q41" i="1" s="1"/>
  <c r="N40" i="1"/>
  <c r="N39" i="1"/>
  <c r="P39" i="1" s="1"/>
  <c r="Q39" i="1" s="1"/>
  <c r="R39" i="1" s="1"/>
  <c r="N38" i="1"/>
  <c r="N37" i="1"/>
  <c r="P37" i="1" s="1"/>
  <c r="Q37" i="1" s="1"/>
  <c r="R37" i="1" s="1"/>
  <c r="N36" i="1"/>
  <c r="N35" i="1"/>
  <c r="P35" i="1" s="1"/>
  <c r="Q35" i="1" s="1"/>
  <c r="N34" i="1"/>
  <c r="P34" i="1" s="1"/>
  <c r="Q34" i="1" s="1"/>
  <c r="N33" i="1"/>
  <c r="O32" i="1"/>
  <c r="N32" i="1"/>
  <c r="P32" i="1" s="1"/>
  <c r="Q32" i="1" s="1"/>
  <c r="N31" i="1"/>
  <c r="P31" i="1" s="1"/>
  <c r="Q31" i="1" s="1"/>
  <c r="R31" i="1" s="1"/>
  <c r="N30" i="1"/>
  <c r="N29" i="1"/>
  <c r="P29" i="1" s="1"/>
  <c r="Q29" i="1" s="1"/>
  <c r="N28" i="1"/>
  <c r="P28" i="1" s="1"/>
  <c r="Q28" i="1" s="1"/>
  <c r="N27" i="1"/>
  <c r="P27" i="1" s="1"/>
  <c r="Q27" i="1" s="1"/>
  <c r="R27" i="1" s="1"/>
  <c r="N26" i="1"/>
  <c r="N25" i="1"/>
  <c r="P25" i="1" s="1"/>
  <c r="Q25" i="1" s="1"/>
  <c r="N24" i="1"/>
  <c r="P24" i="1" s="1"/>
  <c r="Q24" i="1" s="1"/>
  <c r="N23" i="1"/>
  <c r="P23" i="1" s="1"/>
  <c r="Q23" i="1" s="1"/>
  <c r="R23" i="1" s="1"/>
  <c r="N22" i="1"/>
  <c r="N21" i="1"/>
  <c r="P21" i="1" s="1"/>
  <c r="Q21" i="1" s="1"/>
  <c r="N20" i="1"/>
  <c r="P20" i="1" s="1"/>
  <c r="Q20" i="1" s="1"/>
  <c r="N19" i="1"/>
  <c r="N18" i="1"/>
  <c r="N17" i="1"/>
  <c r="P17" i="1" s="1"/>
  <c r="Q17" i="1" s="1"/>
  <c r="N16" i="1"/>
  <c r="P16" i="1" s="1"/>
  <c r="Q16" i="1" s="1"/>
  <c r="O15" i="1"/>
  <c r="N15" i="1"/>
  <c r="N14" i="1"/>
  <c r="P14" i="1" s="1"/>
  <c r="Q14" i="1" s="1"/>
  <c r="N13" i="1"/>
  <c r="P13" i="1" s="1"/>
  <c r="Q13" i="1" s="1"/>
  <c r="N12" i="1"/>
  <c r="N11" i="1"/>
  <c r="N10" i="1"/>
  <c r="R16" i="1" l="1"/>
  <c r="S16" i="1" s="1"/>
  <c r="R13" i="1"/>
  <c r="S13" i="1" s="1"/>
  <c r="R21" i="1"/>
  <c r="S21" i="1" s="1"/>
  <c r="P30" i="1"/>
  <c r="Q30" i="1" s="1"/>
  <c r="R14" i="1"/>
  <c r="S14" i="1" s="1"/>
  <c r="P15" i="1"/>
  <c r="Q15" i="1" s="1"/>
  <c r="S23" i="1"/>
  <c r="S31" i="1"/>
  <c r="P33" i="1"/>
  <c r="Q33" i="1" s="1"/>
  <c r="R43" i="1"/>
  <c r="S43" i="1" s="1"/>
  <c r="P46" i="1"/>
  <c r="Q46" i="1" s="1"/>
  <c r="P22" i="1"/>
  <c r="Q22" i="1" s="1"/>
  <c r="R28" i="1"/>
  <c r="S28" i="1" s="1"/>
  <c r="R24" i="1"/>
  <c r="S24" i="1" s="1"/>
  <c r="P26" i="1"/>
  <c r="Q26" i="1" s="1"/>
  <c r="R41" i="1"/>
  <c r="S41" i="1" s="1"/>
  <c r="R20" i="1"/>
  <c r="S20" i="1" s="1"/>
  <c r="R29" i="1"/>
  <c r="S29" i="1" s="1"/>
  <c r="P44" i="1"/>
  <c r="Q44" i="1" s="1"/>
  <c r="R25" i="1"/>
  <c r="S25" i="1" s="1"/>
  <c r="S17" i="1"/>
  <c r="R17" i="1"/>
  <c r="P18" i="1"/>
  <c r="Q18" i="1" s="1"/>
  <c r="S27" i="1"/>
  <c r="R32" i="1"/>
  <c r="S32" i="1" s="1"/>
  <c r="R34" i="1"/>
  <c r="S34" i="1" s="1"/>
  <c r="P67" i="1"/>
  <c r="Q67" i="1" s="1"/>
  <c r="P69" i="1"/>
  <c r="Q69" i="1" s="1"/>
  <c r="P71" i="1"/>
  <c r="Q71" i="1" s="1"/>
  <c r="S37" i="1"/>
  <c r="S39" i="1"/>
  <c r="P40" i="1"/>
  <c r="Q40" i="1" s="1"/>
  <c r="P42" i="1"/>
  <c r="Q42" i="1" s="1"/>
  <c r="S53" i="1"/>
  <c r="S55" i="1"/>
  <c r="P56" i="1"/>
  <c r="Q56" i="1" s="1"/>
  <c r="R57" i="1"/>
  <c r="S57" i="1" s="1"/>
  <c r="P58" i="1"/>
  <c r="Q58" i="1" s="1"/>
  <c r="S62" i="1"/>
  <c r="P63" i="1"/>
  <c r="Q63" i="1" s="1"/>
  <c r="P65" i="1"/>
  <c r="Q65" i="1" s="1"/>
  <c r="R66" i="1"/>
  <c r="S66" i="1" s="1"/>
  <c r="S78" i="1"/>
  <c r="S59" i="1"/>
  <c r="S64" i="1"/>
  <c r="P19" i="1"/>
  <c r="Q19" i="1" s="1"/>
  <c r="P36" i="1"/>
  <c r="Q36" i="1" s="1"/>
  <c r="P38" i="1"/>
  <c r="Q38" i="1" s="1"/>
  <c r="P52" i="1"/>
  <c r="Q52" i="1" s="1"/>
  <c r="P54" i="1"/>
  <c r="Q54" i="1" s="1"/>
  <c r="P60" i="1"/>
  <c r="Q60" i="1" s="1"/>
  <c r="P61" i="1"/>
  <c r="Q61" i="1" s="1"/>
  <c r="P77" i="1"/>
  <c r="Q77" i="1" s="1"/>
  <c r="P81" i="1"/>
  <c r="Q81" i="1" s="1"/>
  <c r="R83" i="1"/>
  <c r="S83" i="1" s="1"/>
  <c r="P10" i="1"/>
  <c r="P11" i="1"/>
  <c r="Q11" i="1" s="1"/>
  <c r="P12" i="1"/>
  <c r="Q12" i="1" s="1"/>
  <c r="R35" i="1"/>
  <c r="S35" i="1" s="1"/>
  <c r="S45" i="1"/>
  <c r="S47" i="1"/>
  <c r="P48" i="1"/>
  <c r="Q48" i="1" s="1"/>
  <c r="R49" i="1"/>
  <c r="S49" i="1" s="1"/>
  <c r="P50" i="1"/>
  <c r="Q50" i="1" s="1"/>
  <c r="R51" i="1"/>
  <c r="S51" i="1" s="1"/>
  <c r="S68" i="1"/>
  <c r="S70" i="1"/>
  <c r="P73" i="1"/>
  <c r="Q73" i="1" s="1"/>
  <c r="R74" i="1"/>
  <c r="S74" i="1" s="1"/>
  <c r="P75" i="1"/>
  <c r="Q75" i="1" s="1"/>
  <c r="R76" i="1"/>
  <c r="S76" i="1" s="1"/>
  <c r="R79" i="1"/>
  <c r="S79" i="1" s="1"/>
  <c r="S80" i="1"/>
  <c r="R80" i="1"/>
  <c r="S82" i="1"/>
  <c r="P72" i="1"/>
  <c r="Q72" i="1" s="1"/>
  <c r="Q10" i="1" l="1"/>
  <c r="Q84" i="1" s="1"/>
  <c r="R36" i="1"/>
  <c r="S36" i="1"/>
  <c r="R42" i="1"/>
  <c r="S42" i="1" s="1"/>
  <c r="R40" i="1"/>
  <c r="S40" i="1" s="1"/>
  <c r="R44" i="1"/>
  <c r="S44" i="1"/>
  <c r="R72" i="1"/>
  <c r="S72" i="1" s="1"/>
  <c r="R73" i="1"/>
  <c r="S73" i="1"/>
  <c r="R60" i="1"/>
  <c r="S60" i="1" s="1"/>
  <c r="R65" i="1"/>
  <c r="S65" i="1" s="1"/>
  <c r="R63" i="1"/>
  <c r="S63" i="1" s="1"/>
  <c r="R58" i="1"/>
  <c r="S58" i="1" s="1"/>
  <c r="R69" i="1"/>
  <c r="S69" i="1" s="1"/>
  <c r="R67" i="1"/>
  <c r="S67" i="1" s="1"/>
  <c r="R77" i="1"/>
  <c r="S77" i="1"/>
  <c r="R38" i="1"/>
  <c r="S38" i="1" s="1"/>
  <c r="R56" i="1"/>
  <c r="S56" i="1" s="1"/>
  <c r="R18" i="1"/>
  <c r="S18" i="1" s="1"/>
  <c r="R46" i="1"/>
  <c r="S46" i="1" s="1"/>
  <c r="R15" i="1"/>
  <c r="S15" i="1" s="1"/>
  <c r="R30" i="1"/>
  <c r="S30" i="1" s="1"/>
  <c r="R81" i="1"/>
  <c r="S81" i="1" s="1"/>
  <c r="R75" i="1"/>
  <c r="S75" i="1"/>
  <c r="R50" i="1"/>
  <c r="S50" i="1"/>
  <c r="R12" i="1"/>
  <c r="S12" i="1" s="1"/>
  <c r="R19" i="1"/>
  <c r="S19" i="1" s="1"/>
  <c r="R48" i="1"/>
  <c r="S48" i="1" s="1"/>
  <c r="R11" i="1"/>
  <c r="S11" i="1" s="1"/>
  <c r="R61" i="1"/>
  <c r="S61" i="1"/>
  <c r="R54" i="1"/>
  <c r="S54" i="1"/>
  <c r="R52" i="1"/>
  <c r="S52" i="1" s="1"/>
  <c r="R71" i="1"/>
  <c r="S71" i="1" s="1"/>
  <c r="R26" i="1"/>
  <c r="S26" i="1" s="1"/>
  <c r="R22" i="1"/>
  <c r="S22" i="1" s="1"/>
  <c r="R33" i="1"/>
  <c r="S33" i="1" s="1"/>
  <c r="R10" i="1" l="1"/>
  <c r="R84" i="1" s="1"/>
  <c r="S10" i="1" l="1"/>
  <c r="S84" i="1" s="1"/>
</calcChain>
</file>

<file path=xl/sharedStrings.xml><?xml version="1.0" encoding="utf-8"?>
<sst xmlns="http://schemas.openxmlformats.org/spreadsheetml/2006/main" count="179" uniqueCount="32">
  <si>
    <t>N.p.k.</t>
  </si>
  <si>
    <t>Struktūrvienība</t>
  </si>
  <si>
    <t>Amats</t>
  </si>
  <si>
    <t>Mēnešalga</t>
  </si>
  <si>
    <t xml:space="preserve">Stundas algas  likme </t>
  </si>
  <si>
    <t>Septembris</t>
  </si>
  <si>
    <t>Oktobris</t>
  </si>
  <si>
    <t>Novembris</t>
  </si>
  <si>
    <t>Decembris</t>
  </si>
  <si>
    <t>Kopā virsstundas oktobris - decembris (h)</t>
  </si>
  <si>
    <t>Atskaites periodā nostrādātās virsstundas</t>
  </si>
  <si>
    <r>
      <t xml:space="preserve">Virsstundas, </t>
    </r>
    <r>
      <rPr>
        <b/>
        <i/>
        <u/>
        <sz val="11"/>
        <color theme="1"/>
        <rFont val="Times New Roman"/>
        <family val="1"/>
        <charset val="186"/>
      </rPr>
      <t>euro</t>
    </r>
  </si>
  <si>
    <t xml:space="preserve">DD VSAOI </t>
  </si>
  <si>
    <r>
      <t>Kopā</t>
    </r>
    <r>
      <rPr>
        <b/>
        <sz val="11"/>
        <color theme="1"/>
        <rFont val="Times New Roman"/>
        <family val="1"/>
        <charset val="186"/>
      </rPr>
      <t xml:space="preserve">  virsstundas</t>
    </r>
    <r>
      <rPr>
        <b/>
        <sz val="11"/>
        <color rgb="FF000000"/>
        <rFont val="Times New Roman"/>
        <family val="1"/>
        <charset val="186"/>
      </rPr>
      <t xml:space="preserve"> ar DD VSAOI</t>
    </r>
  </si>
  <si>
    <t>Nostrādāto stundu skaits</t>
  </si>
  <si>
    <t>Normatīvo stundu skaits</t>
  </si>
  <si>
    <t>Robežkontroles punktu Rēzeknes nodaļa</t>
  </si>
  <si>
    <t>Vadītājs</t>
  </si>
  <si>
    <t>Vadītāja vietnieks</t>
  </si>
  <si>
    <t>Inspektors</t>
  </si>
  <si>
    <t>Robežkontroles punktu Daugavpils nodaļa</t>
  </si>
  <si>
    <t>Ostu robežkontroles punktu nodaļa</t>
  </si>
  <si>
    <t>KOPĀ</t>
  </si>
  <si>
    <t>Ministru kabineta rīkojuma projekta "Par finanšu līdzekļu piešķiršanu</t>
  </si>
  <si>
    <t xml:space="preserve"> no valsts budžeta programmas "Līdzekļi neparedzētiem gadījumiem"" </t>
  </si>
  <si>
    <t>sākotnējās ietekmes novērtējuma ziņojumam (anotācijai)</t>
  </si>
  <si>
    <t>Inspektors*</t>
  </si>
  <si>
    <t>inspektoram piešķirta izdienas pensija</t>
  </si>
  <si>
    <t>*</t>
  </si>
  <si>
    <t>2.pielikums</t>
  </si>
  <si>
    <t>Korekcija par septembri un 1.-20.oktobri (h)</t>
  </si>
  <si>
    <t>Izdevumi Pārtikas un veterinārā dienesta robežkontroles inspektoru virsstundu darba apmaksai laikposmā no 2021.gada 21. oktobra līdz 31.decembrim saistībā ar Covid-19 uzliesmojumu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</si>
</sst>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u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4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 wrapText="1"/>
    </xf>
    <xf numFmtId="4" fontId="1" fillId="0" borderId="0" xfId="0" applyNumberFormat="1" applyFont="1"/>
    <xf numFmtId="0" fontId="1" fillId="0" borderId="0" xfId="0" applyFont="1" applyAlignment="1">
      <alignment horizontal="left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vertical="center" wrapText="1"/>
    </xf>
    <xf numFmtId="4" fontId="1" fillId="0" borderId="7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center" vertical="center"/>
    </xf>
    <xf numFmtId="0" fontId="1" fillId="0" borderId="0" xfId="0" applyFont="1" applyFill="1"/>
    <xf numFmtId="4" fontId="4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/>
    <xf numFmtId="0" fontId="1" fillId="0" borderId="0" xfId="0" applyFont="1" applyBorder="1"/>
    <xf numFmtId="3" fontId="1" fillId="0" borderId="0" xfId="0" applyNumberFormat="1" applyFont="1" applyBorder="1"/>
    <xf numFmtId="2" fontId="7" fillId="2" borderId="0" xfId="1" applyNumberFormat="1" applyFont="1" applyFill="1" applyBorder="1" applyAlignment="1">
      <alignment vertical="top"/>
    </xf>
    <xf numFmtId="2" fontId="7" fillId="2" borderId="0" xfId="1" applyNumberFormat="1" applyFont="1" applyFill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2">
    <cellStyle name="Normal 4 3" xfId="1" xr:uid="{695D5F4A-F9FC-44BC-8051-B4A50FAACA24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BCA4D-0347-4837-BD31-DD75985D4BBA}">
  <dimension ref="A1:U85"/>
  <sheetViews>
    <sheetView tabSelected="1" zoomScale="80" zoomScaleNormal="80" workbookViewId="0">
      <selection activeCell="A6" sqref="A6:S6"/>
    </sheetView>
  </sheetViews>
  <sheetFormatPr defaultColWidth="8.90625" defaultRowHeight="14" x14ac:dyDescent="0.3"/>
  <cols>
    <col min="1" max="1" width="6" style="1" customWidth="1"/>
    <col min="2" max="2" width="38" style="2" customWidth="1"/>
    <col min="3" max="3" width="17.6328125" style="2" customWidth="1"/>
    <col min="4" max="4" width="11.453125" style="1" customWidth="1"/>
    <col min="5" max="5" width="10.6328125" style="1" customWidth="1"/>
    <col min="6" max="7" width="10.6328125" style="1" hidden="1" customWidth="1"/>
    <col min="8" max="13" width="10.6328125" style="1" customWidth="1"/>
    <col min="14" max="14" width="11.90625" style="1" customWidth="1"/>
    <col min="15" max="15" width="12.81640625" style="1" customWidth="1"/>
    <col min="16" max="16" width="11.90625" style="1" customWidth="1"/>
    <col min="17" max="17" width="12.36328125" style="1" customWidth="1"/>
    <col min="18" max="18" width="10.6328125" style="1" customWidth="1"/>
    <col min="19" max="19" width="12" style="1" customWidth="1"/>
    <col min="20" max="20" width="9.90625" style="1" bestFit="1" customWidth="1"/>
    <col min="21" max="16384" width="8.90625" style="1"/>
  </cols>
  <sheetData>
    <row r="1" spans="1:19" ht="14.5" customHeight="1" x14ac:dyDescent="0.3">
      <c r="H1" s="23"/>
      <c r="I1" s="24"/>
      <c r="J1" s="23"/>
      <c r="K1" s="25"/>
      <c r="L1" s="25"/>
      <c r="M1" s="25"/>
      <c r="N1" s="25"/>
      <c r="O1" s="26" t="s">
        <v>29</v>
      </c>
      <c r="P1" s="26"/>
      <c r="Q1" s="26"/>
      <c r="R1" s="26"/>
      <c r="S1" s="26"/>
    </row>
    <row r="2" spans="1:19" ht="14.5" customHeight="1" x14ac:dyDescent="0.3">
      <c r="H2" s="23"/>
      <c r="I2" s="24"/>
      <c r="J2" s="23"/>
      <c r="K2" s="25"/>
      <c r="L2" s="25"/>
      <c r="M2" s="25"/>
      <c r="N2" s="25"/>
      <c r="O2" s="26" t="s">
        <v>23</v>
      </c>
      <c r="P2" s="26"/>
      <c r="Q2" s="26"/>
      <c r="R2" s="26"/>
      <c r="S2" s="26"/>
    </row>
    <row r="3" spans="1:19" ht="14.5" customHeight="1" x14ac:dyDescent="0.3">
      <c r="H3" s="23"/>
      <c r="I3" s="24"/>
      <c r="J3" s="23"/>
      <c r="K3" s="25"/>
      <c r="L3" s="25"/>
      <c r="M3" s="25"/>
      <c r="N3" s="25"/>
      <c r="O3" s="26" t="s">
        <v>24</v>
      </c>
      <c r="P3" s="26"/>
      <c r="Q3" s="26"/>
      <c r="R3" s="26"/>
      <c r="S3" s="26"/>
    </row>
    <row r="4" spans="1:19" ht="14.5" customHeight="1" x14ac:dyDescent="0.3">
      <c r="H4" s="23"/>
      <c r="I4" s="24"/>
      <c r="J4" s="23"/>
      <c r="K4" s="25"/>
      <c r="L4" s="25"/>
      <c r="M4" s="25"/>
      <c r="N4" s="25"/>
      <c r="O4" s="26" t="s">
        <v>25</v>
      </c>
      <c r="P4" s="26"/>
      <c r="Q4" s="26"/>
      <c r="R4" s="26"/>
      <c r="S4" s="26"/>
    </row>
    <row r="5" spans="1:19" ht="12.65" customHeight="1" x14ac:dyDescent="0.3">
      <c r="H5" s="23"/>
      <c r="I5" s="24"/>
      <c r="J5" s="23"/>
      <c r="K5" s="23"/>
      <c r="L5" s="23"/>
      <c r="M5" s="23"/>
      <c r="N5" s="23"/>
      <c r="O5" s="23"/>
    </row>
    <row r="6" spans="1:19" ht="23" customHeight="1" x14ac:dyDescent="0.3">
      <c r="A6" s="27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</row>
    <row r="8" spans="1:19" ht="43.5" customHeight="1" x14ac:dyDescent="0.3">
      <c r="A8" s="28" t="s">
        <v>0</v>
      </c>
      <c r="B8" s="30" t="s">
        <v>1</v>
      </c>
      <c r="C8" s="32" t="s">
        <v>2</v>
      </c>
      <c r="D8" s="32" t="s">
        <v>3</v>
      </c>
      <c r="E8" s="32" t="s">
        <v>4</v>
      </c>
      <c r="F8" s="34" t="s">
        <v>5</v>
      </c>
      <c r="G8" s="35"/>
      <c r="H8" s="36" t="s">
        <v>6</v>
      </c>
      <c r="I8" s="37"/>
      <c r="J8" s="36" t="s">
        <v>7</v>
      </c>
      <c r="K8" s="37"/>
      <c r="L8" s="36" t="s">
        <v>8</v>
      </c>
      <c r="M8" s="37"/>
      <c r="N8" s="32" t="s">
        <v>9</v>
      </c>
      <c r="O8" s="38" t="s">
        <v>30</v>
      </c>
      <c r="P8" s="38" t="s">
        <v>10</v>
      </c>
      <c r="Q8" s="32" t="s">
        <v>11</v>
      </c>
      <c r="R8" s="30" t="s">
        <v>12</v>
      </c>
      <c r="S8" s="30" t="s">
        <v>13</v>
      </c>
    </row>
    <row r="9" spans="1:19" ht="23" x14ac:dyDescent="0.3">
      <c r="A9" s="29"/>
      <c r="B9" s="31"/>
      <c r="C9" s="33"/>
      <c r="D9" s="33"/>
      <c r="E9" s="33"/>
      <c r="F9" s="3" t="s">
        <v>14</v>
      </c>
      <c r="G9" s="3" t="s">
        <v>15</v>
      </c>
      <c r="H9" s="3" t="s">
        <v>14</v>
      </c>
      <c r="I9" s="3" t="s">
        <v>15</v>
      </c>
      <c r="J9" s="3" t="s">
        <v>14</v>
      </c>
      <c r="K9" s="3" t="s">
        <v>15</v>
      </c>
      <c r="L9" s="3" t="s">
        <v>14</v>
      </c>
      <c r="M9" s="3" t="s">
        <v>15</v>
      </c>
      <c r="N9" s="33"/>
      <c r="O9" s="39"/>
      <c r="P9" s="39"/>
      <c r="Q9" s="33"/>
      <c r="R9" s="31"/>
      <c r="S9" s="31"/>
    </row>
    <row r="10" spans="1:19" x14ac:dyDescent="0.3">
      <c r="A10" s="4">
        <v>1</v>
      </c>
      <c r="B10" s="5" t="s">
        <v>16</v>
      </c>
      <c r="C10" s="6" t="s">
        <v>17</v>
      </c>
      <c r="D10" s="7">
        <v>1300</v>
      </c>
      <c r="E10" s="8">
        <v>7.7649999999999997</v>
      </c>
      <c r="F10" s="9">
        <v>116</v>
      </c>
      <c r="G10" s="9">
        <v>112</v>
      </c>
      <c r="H10" s="9">
        <v>172</v>
      </c>
      <c r="I10" s="9">
        <v>168</v>
      </c>
      <c r="J10" s="9">
        <v>88</v>
      </c>
      <c r="K10" s="9">
        <v>88</v>
      </c>
      <c r="L10" s="9">
        <v>168</v>
      </c>
      <c r="M10" s="9">
        <v>166</v>
      </c>
      <c r="N10" s="9">
        <f>H10-I10+J10-K10+L10-M10</f>
        <v>6</v>
      </c>
      <c r="O10" s="9"/>
      <c r="P10" s="17">
        <f>N10+O10</f>
        <v>6</v>
      </c>
      <c r="Q10" s="7">
        <f>ROUND(P10*E10,2)</f>
        <v>46.59</v>
      </c>
      <c r="R10" s="7">
        <f>ROUND(Q10*23.59%,2)</f>
        <v>10.99</v>
      </c>
      <c r="S10" s="7">
        <f>Q10+R10</f>
        <v>57.580000000000005</v>
      </c>
    </row>
    <row r="11" spans="1:19" x14ac:dyDescent="0.3">
      <c r="A11" s="4">
        <v>2</v>
      </c>
      <c r="B11" s="5" t="s">
        <v>16</v>
      </c>
      <c r="C11" s="6" t="s">
        <v>18</v>
      </c>
      <c r="D11" s="7">
        <v>1100</v>
      </c>
      <c r="E11" s="8">
        <v>6.5704000000000002</v>
      </c>
      <c r="F11" s="9">
        <v>183</v>
      </c>
      <c r="G11" s="9">
        <v>176</v>
      </c>
      <c r="H11" s="9">
        <v>179</v>
      </c>
      <c r="I11" s="9">
        <v>168</v>
      </c>
      <c r="J11" s="9">
        <v>169</v>
      </c>
      <c r="K11" s="9">
        <v>167</v>
      </c>
      <c r="L11" s="9">
        <v>167</v>
      </c>
      <c r="M11" s="9">
        <v>166</v>
      </c>
      <c r="N11" s="9">
        <f t="shared" ref="N11:N74" si="0">H11-I11+J11-K11+L11-M11</f>
        <v>14</v>
      </c>
      <c r="O11" s="9"/>
      <c r="P11" s="17">
        <f t="shared" ref="P11:P74" si="1">N11+O11</f>
        <v>14</v>
      </c>
      <c r="Q11" s="7">
        <f t="shared" ref="Q11:Q74" si="2">ROUND(P11*E11,2)</f>
        <v>91.99</v>
      </c>
      <c r="R11" s="7">
        <f t="shared" ref="R11:R74" si="3">ROUND(Q11*23.59%,2)</f>
        <v>21.7</v>
      </c>
      <c r="S11" s="7">
        <f t="shared" ref="S11:S74" si="4">Q11+R11</f>
        <v>113.69</v>
      </c>
    </row>
    <row r="12" spans="1:19" x14ac:dyDescent="0.3">
      <c r="A12" s="4">
        <v>3</v>
      </c>
      <c r="B12" s="5" t="s">
        <v>16</v>
      </c>
      <c r="C12" s="6" t="s">
        <v>18</v>
      </c>
      <c r="D12" s="7">
        <v>1100</v>
      </c>
      <c r="E12" s="8">
        <v>6.5704000000000002</v>
      </c>
      <c r="F12" s="9">
        <v>103</v>
      </c>
      <c r="G12" s="9">
        <v>72</v>
      </c>
      <c r="H12" s="9">
        <v>169</v>
      </c>
      <c r="I12" s="9">
        <v>168</v>
      </c>
      <c r="J12" s="9">
        <v>180</v>
      </c>
      <c r="K12" s="9">
        <v>167</v>
      </c>
      <c r="L12" s="9">
        <v>0</v>
      </c>
      <c r="M12" s="9">
        <v>0</v>
      </c>
      <c r="N12" s="9">
        <f t="shared" si="0"/>
        <v>14</v>
      </c>
      <c r="O12" s="9"/>
      <c r="P12" s="17">
        <f t="shared" si="1"/>
        <v>14</v>
      </c>
      <c r="Q12" s="7">
        <f t="shared" si="2"/>
        <v>91.99</v>
      </c>
      <c r="R12" s="7">
        <f t="shared" si="3"/>
        <v>21.7</v>
      </c>
      <c r="S12" s="7">
        <f t="shared" si="4"/>
        <v>113.69</v>
      </c>
    </row>
    <row r="13" spans="1:19" x14ac:dyDescent="0.3">
      <c r="A13" s="4">
        <v>4</v>
      </c>
      <c r="B13" s="5" t="s">
        <v>16</v>
      </c>
      <c r="C13" s="6" t="s">
        <v>18</v>
      </c>
      <c r="D13" s="7">
        <v>1100</v>
      </c>
      <c r="E13" s="8">
        <v>6.5704000000000002</v>
      </c>
      <c r="F13" s="9">
        <v>184</v>
      </c>
      <c r="G13" s="9">
        <v>176</v>
      </c>
      <c r="H13" s="9">
        <v>183</v>
      </c>
      <c r="I13" s="9">
        <v>168</v>
      </c>
      <c r="J13" s="9">
        <v>121</v>
      </c>
      <c r="K13" s="9">
        <v>120</v>
      </c>
      <c r="L13" s="9">
        <v>167</v>
      </c>
      <c r="M13" s="9">
        <v>166</v>
      </c>
      <c r="N13" s="9">
        <f t="shared" si="0"/>
        <v>17</v>
      </c>
      <c r="O13" s="9"/>
      <c r="P13" s="17">
        <f t="shared" si="1"/>
        <v>17</v>
      </c>
      <c r="Q13" s="7">
        <f t="shared" si="2"/>
        <v>111.7</v>
      </c>
      <c r="R13" s="7">
        <f t="shared" si="3"/>
        <v>26.35</v>
      </c>
      <c r="S13" s="7">
        <f t="shared" si="4"/>
        <v>138.05000000000001</v>
      </c>
    </row>
    <row r="14" spans="1:19" x14ac:dyDescent="0.3">
      <c r="A14" s="4">
        <v>5</v>
      </c>
      <c r="B14" s="5" t="s">
        <v>16</v>
      </c>
      <c r="C14" s="6" t="s">
        <v>19</v>
      </c>
      <c r="D14" s="7">
        <v>980</v>
      </c>
      <c r="E14" s="8">
        <v>5.8536000000000001</v>
      </c>
      <c r="F14" s="9">
        <v>176</v>
      </c>
      <c r="G14" s="9">
        <v>176</v>
      </c>
      <c r="H14" s="9">
        <v>176</v>
      </c>
      <c r="I14" s="9">
        <v>168</v>
      </c>
      <c r="J14" s="9">
        <v>169</v>
      </c>
      <c r="K14" s="9">
        <v>167</v>
      </c>
      <c r="L14" s="9">
        <v>172</v>
      </c>
      <c r="M14" s="9">
        <v>166</v>
      </c>
      <c r="N14" s="9">
        <f t="shared" si="0"/>
        <v>16</v>
      </c>
      <c r="O14" s="9"/>
      <c r="P14" s="17">
        <f t="shared" si="1"/>
        <v>16</v>
      </c>
      <c r="Q14" s="7">
        <f t="shared" si="2"/>
        <v>93.66</v>
      </c>
      <c r="R14" s="7">
        <f t="shared" si="3"/>
        <v>22.09</v>
      </c>
      <c r="S14" s="7">
        <f t="shared" si="4"/>
        <v>115.75</v>
      </c>
    </row>
    <row r="15" spans="1:19" s="18" customFormat="1" x14ac:dyDescent="0.3">
      <c r="A15" s="4">
        <v>6</v>
      </c>
      <c r="B15" s="13" t="s">
        <v>16</v>
      </c>
      <c r="C15" s="14" t="s">
        <v>19</v>
      </c>
      <c r="D15" s="15">
        <v>980</v>
      </c>
      <c r="E15" s="16">
        <v>5.8536000000000001</v>
      </c>
      <c r="F15" s="17">
        <v>96</v>
      </c>
      <c r="G15" s="17">
        <v>104</v>
      </c>
      <c r="H15" s="17">
        <v>180</v>
      </c>
      <c r="I15" s="17">
        <v>168</v>
      </c>
      <c r="J15" s="17">
        <v>183</v>
      </c>
      <c r="K15" s="17">
        <v>167</v>
      </c>
      <c r="L15" s="17">
        <v>168</v>
      </c>
      <c r="M15" s="17">
        <v>166</v>
      </c>
      <c r="N15" s="17">
        <f t="shared" si="0"/>
        <v>30</v>
      </c>
      <c r="O15" s="17">
        <f>F15-G15</f>
        <v>-8</v>
      </c>
      <c r="P15" s="17">
        <f t="shared" si="1"/>
        <v>22</v>
      </c>
      <c r="Q15" s="15">
        <f t="shared" si="2"/>
        <v>128.78</v>
      </c>
      <c r="R15" s="15">
        <f t="shared" si="3"/>
        <v>30.38</v>
      </c>
      <c r="S15" s="15">
        <f t="shared" si="4"/>
        <v>159.16</v>
      </c>
    </row>
    <row r="16" spans="1:19" x14ac:dyDescent="0.3">
      <c r="A16" s="4">
        <v>7</v>
      </c>
      <c r="B16" s="5" t="s">
        <v>16</v>
      </c>
      <c r="C16" s="6" t="s">
        <v>19</v>
      </c>
      <c r="D16" s="7">
        <v>980</v>
      </c>
      <c r="E16" s="8">
        <v>5.8536000000000001</v>
      </c>
      <c r="F16" s="9">
        <v>56</v>
      </c>
      <c r="G16" s="9">
        <v>56</v>
      </c>
      <c r="H16" s="9">
        <v>146</v>
      </c>
      <c r="I16" s="9">
        <v>128</v>
      </c>
      <c r="J16" s="9">
        <v>176</v>
      </c>
      <c r="K16" s="9">
        <v>167</v>
      </c>
      <c r="L16" s="9">
        <v>170</v>
      </c>
      <c r="M16" s="9">
        <v>166</v>
      </c>
      <c r="N16" s="9">
        <f t="shared" si="0"/>
        <v>31</v>
      </c>
      <c r="O16" s="9"/>
      <c r="P16" s="17">
        <f t="shared" si="1"/>
        <v>31</v>
      </c>
      <c r="Q16" s="7">
        <f t="shared" si="2"/>
        <v>181.46</v>
      </c>
      <c r="R16" s="7">
        <f t="shared" si="3"/>
        <v>42.81</v>
      </c>
      <c r="S16" s="7">
        <f t="shared" si="4"/>
        <v>224.27</v>
      </c>
    </row>
    <row r="17" spans="1:19" x14ac:dyDescent="0.3">
      <c r="A17" s="4">
        <v>8</v>
      </c>
      <c r="B17" s="5" t="s">
        <v>16</v>
      </c>
      <c r="C17" s="6" t="s">
        <v>19</v>
      </c>
      <c r="D17" s="7">
        <v>980</v>
      </c>
      <c r="E17" s="8">
        <v>5.8536000000000001</v>
      </c>
      <c r="F17" s="9">
        <v>176</v>
      </c>
      <c r="G17" s="9">
        <v>176</v>
      </c>
      <c r="H17" s="9">
        <v>169</v>
      </c>
      <c r="I17" s="9">
        <v>168</v>
      </c>
      <c r="J17" s="9">
        <v>172</v>
      </c>
      <c r="K17" s="9">
        <v>167</v>
      </c>
      <c r="L17" s="9">
        <v>168</v>
      </c>
      <c r="M17" s="9">
        <v>166</v>
      </c>
      <c r="N17" s="9">
        <f t="shared" si="0"/>
        <v>8</v>
      </c>
      <c r="O17" s="9"/>
      <c r="P17" s="17">
        <f t="shared" si="1"/>
        <v>8</v>
      </c>
      <c r="Q17" s="7">
        <f t="shared" si="2"/>
        <v>46.83</v>
      </c>
      <c r="R17" s="7">
        <f t="shared" si="3"/>
        <v>11.05</v>
      </c>
      <c r="S17" s="7">
        <f t="shared" si="4"/>
        <v>57.879999999999995</v>
      </c>
    </row>
    <row r="18" spans="1:19" x14ac:dyDescent="0.3">
      <c r="A18" s="4">
        <v>9</v>
      </c>
      <c r="B18" s="5" t="s">
        <v>16</v>
      </c>
      <c r="C18" s="6" t="s">
        <v>19</v>
      </c>
      <c r="D18" s="7">
        <v>980</v>
      </c>
      <c r="E18" s="8">
        <v>5.8536000000000001</v>
      </c>
      <c r="F18" s="9">
        <v>176</v>
      </c>
      <c r="G18" s="9">
        <v>176</v>
      </c>
      <c r="H18" s="9">
        <v>176</v>
      </c>
      <c r="I18" s="9">
        <v>168</v>
      </c>
      <c r="J18" s="9">
        <v>169</v>
      </c>
      <c r="K18" s="9">
        <v>167</v>
      </c>
      <c r="L18" s="9">
        <v>173</v>
      </c>
      <c r="M18" s="9">
        <v>166</v>
      </c>
      <c r="N18" s="9">
        <f t="shared" si="0"/>
        <v>17</v>
      </c>
      <c r="O18" s="9"/>
      <c r="P18" s="17">
        <f t="shared" si="1"/>
        <v>17</v>
      </c>
      <c r="Q18" s="7">
        <f t="shared" si="2"/>
        <v>99.51</v>
      </c>
      <c r="R18" s="7">
        <f t="shared" si="3"/>
        <v>23.47</v>
      </c>
      <c r="S18" s="7">
        <f t="shared" si="4"/>
        <v>122.98</v>
      </c>
    </row>
    <row r="19" spans="1:19" x14ac:dyDescent="0.3">
      <c r="A19" s="4">
        <v>10</v>
      </c>
      <c r="B19" s="5" t="s">
        <v>16</v>
      </c>
      <c r="C19" s="6" t="s">
        <v>19</v>
      </c>
      <c r="D19" s="7">
        <v>980</v>
      </c>
      <c r="E19" s="8">
        <v>5.8536000000000001</v>
      </c>
      <c r="F19" s="9">
        <v>110</v>
      </c>
      <c r="G19" s="9">
        <v>96</v>
      </c>
      <c r="H19" s="9">
        <v>176</v>
      </c>
      <c r="I19" s="9">
        <v>168</v>
      </c>
      <c r="J19" s="9">
        <v>22</v>
      </c>
      <c r="K19" s="9">
        <v>32</v>
      </c>
      <c r="L19" s="9">
        <v>144</v>
      </c>
      <c r="M19" s="9">
        <v>126</v>
      </c>
      <c r="N19" s="9">
        <f t="shared" si="0"/>
        <v>16</v>
      </c>
      <c r="O19" s="9"/>
      <c r="P19" s="17">
        <f t="shared" si="1"/>
        <v>16</v>
      </c>
      <c r="Q19" s="7">
        <f t="shared" si="2"/>
        <v>93.66</v>
      </c>
      <c r="R19" s="7">
        <f t="shared" si="3"/>
        <v>22.09</v>
      </c>
      <c r="S19" s="7">
        <f t="shared" si="4"/>
        <v>115.75</v>
      </c>
    </row>
    <row r="20" spans="1:19" x14ac:dyDescent="0.3">
      <c r="A20" s="4">
        <v>11</v>
      </c>
      <c r="B20" s="5" t="s">
        <v>16</v>
      </c>
      <c r="C20" s="6" t="s">
        <v>19</v>
      </c>
      <c r="D20" s="7">
        <v>980</v>
      </c>
      <c r="E20" s="8">
        <v>5.8536000000000001</v>
      </c>
      <c r="F20" s="9">
        <v>176</v>
      </c>
      <c r="G20" s="9">
        <v>176</v>
      </c>
      <c r="H20" s="9">
        <v>176</v>
      </c>
      <c r="I20" s="9">
        <v>168</v>
      </c>
      <c r="J20" s="9">
        <v>147</v>
      </c>
      <c r="K20" s="9">
        <v>136</v>
      </c>
      <c r="L20" s="9">
        <v>178</v>
      </c>
      <c r="M20" s="9">
        <v>166</v>
      </c>
      <c r="N20" s="9">
        <f t="shared" si="0"/>
        <v>31</v>
      </c>
      <c r="O20" s="9"/>
      <c r="P20" s="17">
        <f t="shared" si="1"/>
        <v>31</v>
      </c>
      <c r="Q20" s="7">
        <f t="shared" si="2"/>
        <v>181.46</v>
      </c>
      <c r="R20" s="7">
        <f t="shared" si="3"/>
        <v>42.81</v>
      </c>
      <c r="S20" s="7">
        <f t="shared" si="4"/>
        <v>224.27</v>
      </c>
    </row>
    <row r="21" spans="1:19" x14ac:dyDescent="0.3">
      <c r="A21" s="4">
        <v>12</v>
      </c>
      <c r="B21" s="5" t="s">
        <v>16</v>
      </c>
      <c r="C21" s="6" t="s">
        <v>19</v>
      </c>
      <c r="D21" s="7">
        <v>980</v>
      </c>
      <c r="E21" s="8">
        <v>5.8536000000000001</v>
      </c>
      <c r="F21" s="9">
        <v>176</v>
      </c>
      <c r="G21" s="9">
        <v>176</v>
      </c>
      <c r="H21" s="9">
        <v>169</v>
      </c>
      <c r="I21" s="9">
        <v>168</v>
      </c>
      <c r="J21" s="9">
        <v>183</v>
      </c>
      <c r="K21" s="9">
        <v>167</v>
      </c>
      <c r="L21" s="9">
        <v>121</v>
      </c>
      <c r="M21" s="9">
        <v>112</v>
      </c>
      <c r="N21" s="9">
        <f t="shared" si="0"/>
        <v>26</v>
      </c>
      <c r="O21" s="9"/>
      <c r="P21" s="17">
        <f t="shared" si="1"/>
        <v>26</v>
      </c>
      <c r="Q21" s="7">
        <f t="shared" si="2"/>
        <v>152.19</v>
      </c>
      <c r="R21" s="7">
        <f t="shared" si="3"/>
        <v>35.9</v>
      </c>
      <c r="S21" s="7">
        <f t="shared" si="4"/>
        <v>188.09</v>
      </c>
    </row>
    <row r="22" spans="1:19" x14ac:dyDescent="0.3">
      <c r="A22" s="4">
        <v>13</v>
      </c>
      <c r="B22" s="5" t="s">
        <v>16</v>
      </c>
      <c r="C22" s="6" t="s">
        <v>19</v>
      </c>
      <c r="D22" s="7">
        <v>980</v>
      </c>
      <c r="E22" s="8">
        <v>5.8536000000000001</v>
      </c>
      <c r="F22" s="9">
        <v>66</v>
      </c>
      <c r="G22" s="9">
        <v>64</v>
      </c>
      <c r="H22" s="9">
        <v>154</v>
      </c>
      <c r="I22" s="9">
        <v>152</v>
      </c>
      <c r="J22" s="9">
        <v>80</v>
      </c>
      <c r="K22" s="9">
        <v>72</v>
      </c>
      <c r="L22" s="9">
        <v>168</v>
      </c>
      <c r="M22" s="9">
        <v>166</v>
      </c>
      <c r="N22" s="9">
        <f t="shared" si="0"/>
        <v>12</v>
      </c>
      <c r="O22" s="9"/>
      <c r="P22" s="17">
        <f t="shared" si="1"/>
        <v>12</v>
      </c>
      <c r="Q22" s="7">
        <f t="shared" si="2"/>
        <v>70.239999999999995</v>
      </c>
      <c r="R22" s="7">
        <f t="shared" si="3"/>
        <v>16.57</v>
      </c>
      <c r="S22" s="7">
        <f t="shared" si="4"/>
        <v>86.81</v>
      </c>
    </row>
    <row r="23" spans="1:19" x14ac:dyDescent="0.3">
      <c r="A23" s="4">
        <v>14</v>
      </c>
      <c r="B23" s="5" t="s">
        <v>16</v>
      </c>
      <c r="C23" s="6" t="s">
        <v>19</v>
      </c>
      <c r="D23" s="7">
        <v>980</v>
      </c>
      <c r="E23" s="8">
        <v>5.8536000000000001</v>
      </c>
      <c r="F23" s="9">
        <v>176</v>
      </c>
      <c r="G23" s="9">
        <v>176</v>
      </c>
      <c r="H23" s="9">
        <v>176</v>
      </c>
      <c r="I23" s="9">
        <v>168</v>
      </c>
      <c r="J23" s="9">
        <v>187</v>
      </c>
      <c r="K23" s="9">
        <v>167</v>
      </c>
      <c r="L23" s="9">
        <v>171</v>
      </c>
      <c r="M23" s="9">
        <v>166</v>
      </c>
      <c r="N23" s="9">
        <f t="shared" si="0"/>
        <v>33</v>
      </c>
      <c r="O23" s="9"/>
      <c r="P23" s="17">
        <f t="shared" si="1"/>
        <v>33</v>
      </c>
      <c r="Q23" s="7">
        <f t="shared" si="2"/>
        <v>193.17</v>
      </c>
      <c r="R23" s="7">
        <f t="shared" si="3"/>
        <v>45.57</v>
      </c>
      <c r="S23" s="7">
        <f t="shared" si="4"/>
        <v>238.73999999999998</v>
      </c>
    </row>
    <row r="24" spans="1:19" x14ac:dyDescent="0.3">
      <c r="A24" s="4">
        <v>15</v>
      </c>
      <c r="B24" s="5" t="s">
        <v>16</v>
      </c>
      <c r="C24" s="6" t="s">
        <v>19</v>
      </c>
      <c r="D24" s="7">
        <v>980</v>
      </c>
      <c r="E24" s="8">
        <v>5.8536000000000001</v>
      </c>
      <c r="F24" s="9">
        <v>112</v>
      </c>
      <c r="G24" s="9">
        <v>112</v>
      </c>
      <c r="H24" s="9">
        <v>176</v>
      </c>
      <c r="I24" s="9">
        <v>168</v>
      </c>
      <c r="J24" s="9">
        <v>176</v>
      </c>
      <c r="K24" s="9">
        <v>167</v>
      </c>
      <c r="L24" s="9">
        <v>171</v>
      </c>
      <c r="M24" s="9">
        <v>166</v>
      </c>
      <c r="N24" s="9">
        <f t="shared" si="0"/>
        <v>22</v>
      </c>
      <c r="O24" s="9"/>
      <c r="P24" s="17">
        <f t="shared" si="1"/>
        <v>22</v>
      </c>
      <c r="Q24" s="7">
        <f t="shared" si="2"/>
        <v>128.78</v>
      </c>
      <c r="R24" s="7">
        <f t="shared" si="3"/>
        <v>30.38</v>
      </c>
      <c r="S24" s="7">
        <f t="shared" si="4"/>
        <v>159.16</v>
      </c>
    </row>
    <row r="25" spans="1:19" x14ac:dyDescent="0.3">
      <c r="A25" s="4">
        <v>16</v>
      </c>
      <c r="B25" s="5" t="s">
        <v>16</v>
      </c>
      <c r="C25" s="6" t="s">
        <v>19</v>
      </c>
      <c r="D25" s="7">
        <v>980</v>
      </c>
      <c r="E25" s="8">
        <v>5.8536000000000001</v>
      </c>
      <c r="F25" s="9">
        <v>176</v>
      </c>
      <c r="G25" s="9">
        <v>176</v>
      </c>
      <c r="H25" s="9">
        <v>175</v>
      </c>
      <c r="I25" s="9">
        <v>168</v>
      </c>
      <c r="J25" s="9">
        <v>172</v>
      </c>
      <c r="K25" s="9">
        <v>167</v>
      </c>
      <c r="L25" s="9">
        <v>166</v>
      </c>
      <c r="M25" s="9">
        <v>166</v>
      </c>
      <c r="N25" s="9">
        <f t="shared" si="0"/>
        <v>12</v>
      </c>
      <c r="O25" s="9"/>
      <c r="P25" s="17">
        <f t="shared" si="1"/>
        <v>12</v>
      </c>
      <c r="Q25" s="7">
        <f t="shared" si="2"/>
        <v>70.239999999999995</v>
      </c>
      <c r="R25" s="7">
        <f t="shared" si="3"/>
        <v>16.57</v>
      </c>
      <c r="S25" s="7">
        <f t="shared" si="4"/>
        <v>86.81</v>
      </c>
    </row>
    <row r="26" spans="1:19" x14ac:dyDescent="0.3">
      <c r="A26" s="4">
        <v>17</v>
      </c>
      <c r="B26" s="5" t="s">
        <v>16</v>
      </c>
      <c r="C26" s="6" t="s">
        <v>19</v>
      </c>
      <c r="D26" s="7">
        <v>980</v>
      </c>
      <c r="E26" s="8">
        <v>5.8536000000000001</v>
      </c>
      <c r="F26" s="9">
        <v>176</v>
      </c>
      <c r="G26" s="9">
        <v>176</v>
      </c>
      <c r="H26" s="9">
        <v>95</v>
      </c>
      <c r="I26" s="9">
        <v>88</v>
      </c>
      <c r="J26" s="9">
        <v>176</v>
      </c>
      <c r="K26" s="9">
        <v>167</v>
      </c>
      <c r="L26" s="9">
        <v>210</v>
      </c>
      <c r="M26" s="9">
        <v>166</v>
      </c>
      <c r="N26" s="9">
        <f t="shared" si="0"/>
        <v>60</v>
      </c>
      <c r="O26" s="9"/>
      <c r="P26" s="17">
        <f t="shared" si="1"/>
        <v>60</v>
      </c>
      <c r="Q26" s="7">
        <f t="shared" si="2"/>
        <v>351.22</v>
      </c>
      <c r="R26" s="7">
        <f t="shared" si="3"/>
        <v>82.85</v>
      </c>
      <c r="S26" s="7">
        <f t="shared" si="4"/>
        <v>434.07000000000005</v>
      </c>
    </row>
    <row r="27" spans="1:19" x14ac:dyDescent="0.3">
      <c r="A27" s="4">
        <v>18</v>
      </c>
      <c r="B27" s="5" t="s">
        <v>16</v>
      </c>
      <c r="C27" s="6" t="s">
        <v>19</v>
      </c>
      <c r="D27" s="7">
        <v>980</v>
      </c>
      <c r="E27" s="8">
        <v>5.8536000000000001</v>
      </c>
      <c r="F27" s="9">
        <v>154</v>
      </c>
      <c r="G27" s="9">
        <v>152</v>
      </c>
      <c r="H27" s="9">
        <v>176</v>
      </c>
      <c r="I27" s="9">
        <v>168</v>
      </c>
      <c r="J27" s="9">
        <v>176</v>
      </c>
      <c r="K27" s="9">
        <v>167</v>
      </c>
      <c r="L27" s="9">
        <v>193</v>
      </c>
      <c r="M27" s="9">
        <v>166</v>
      </c>
      <c r="N27" s="9">
        <f t="shared" si="0"/>
        <v>44</v>
      </c>
      <c r="O27" s="9"/>
      <c r="P27" s="17">
        <f t="shared" si="1"/>
        <v>44</v>
      </c>
      <c r="Q27" s="7">
        <f t="shared" si="2"/>
        <v>257.56</v>
      </c>
      <c r="R27" s="7">
        <f t="shared" si="3"/>
        <v>60.76</v>
      </c>
      <c r="S27" s="7">
        <f t="shared" si="4"/>
        <v>318.32</v>
      </c>
    </row>
    <row r="28" spans="1:19" x14ac:dyDescent="0.3">
      <c r="A28" s="4">
        <v>19</v>
      </c>
      <c r="B28" s="5" t="s">
        <v>16</v>
      </c>
      <c r="C28" s="6" t="s">
        <v>19</v>
      </c>
      <c r="D28" s="7">
        <v>980</v>
      </c>
      <c r="E28" s="8">
        <v>5.8536000000000001</v>
      </c>
      <c r="F28" s="9">
        <v>44</v>
      </c>
      <c r="G28" s="9">
        <v>32</v>
      </c>
      <c r="H28" s="9">
        <v>154</v>
      </c>
      <c r="I28" s="9">
        <v>152</v>
      </c>
      <c r="J28" s="9">
        <v>0</v>
      </c>
      <c r="K28" s="9">
        <v>0</v>
      </c>
      <c r="L28" s="9">
        <v>89</v>
      </c>
      <c r="M28" s="9">
        <v>54</v>
      </c>
      <c r="N28" s="9">
        <f t="shared" si="0"/>
        <v>37</v>
      </c>
      <c r="O28" s="9"/>
      <c r="P28" s="17">
        <f t="shared" si="1"/>
        <v>37</v>
      </c>
      <c r="Q28" s="7">
        <f t="shared" si="2"/>
        <v>216.58</v>
      </c>
      <c r="R28" s="7">
        <f t="shared" si="3"/>
        <v>51.09</v>
      </c>
      <c r="S28" s="7">
        <f t="shared" si="4"/>
        <v>267.67</v>
      </c>
    </row>
    <row r="29" spans="1:19" x14ac:dyDescent="0.3">
      <c r="A29" s="4">
        <v>20</v>
      </c>
      <c r="B29" s="5" t="s">
        <v>16</v>
      </c>
      <c r="C29" s="6" t="s">
        <v>19</v>
      </c>
      <c r="D29" s="7">
        <v>980</v>
      </c>
      <c r="E29" s="8">
        <v>5.8536000000000001</v>
      </c>
      <c r="F29" s="9">
        <v>0</v>
      </c>
      <c r="G29" s="9">
        <v>0</v>
      </c>
      <c r="H29" s="9">
        <v>110</v>
      </c>
      <c r="I29" s="9">
        <v>88</v>
      </c>
      <c r="J29" s="9">
        <v>110</v>
      </c>
      <c r="K29" s="9">
        <v>80</v>
      </c>
      <c r="L29" s="9">
        <v>112</v>
      </c>
      <c r="M29" s="9">
        <v>86</v>
      </c>
      <c r="N29" s="9">
        <f t="shared" si="0"/>
        <v>78</v>
      </c>
      <c r="O29" s="9"/>
      <c r="P29" s="17">
        <f t="shared" si="1"/>
        <v>78</v>
      </c>
      <c r="Q29" s="7">
        <f t="shared" si="2"/>
        <v>456.58</v>
      </c>
      <c r="R29" s="7">
        <f t="shared" si="3"/>
        <v>107.71</v>
      </c>
      <c r="S29" s="7">
        <f t="shared" si="4"/>
        <v>564.29</v>
      </c>
    </row>
    <row r="30" spans="1:19" x14ac:dyDescent="0.3">
      <c r="A30" s="4">
        <v>21</v>
      </c>
      <c r="B30" s="5" t="s">
        <v>16</v>
      </c>
      <c r="C30" s="6" t="s">
        <v>19</v>
      </c>
      <c r="D30" s="7">
        <v>980</v>
      </c>
      <c r="E30" s="8">
        <v>5.8536000000000001</v>
      </c>
      <c r="F30" s="9">
        <v>110</v>
      </c>
      <c r="G30" s="9">
        <v>96</v>
      </c>
      <c r="H30" s="9">
        <v>88</v>
      </c>
      <c r="I30" s="9">
        <v>88</v>
      </c>
      <c r="J30" s="9">
        <v>118</v>
      </c>
      <c r="K30" s="9">
        <v>112</v>
      </c>
      <c r="L30" s="9">
        <v>73</v>
      </c>
      <c r="M30" s="9">
        <v>72</v>
      </c>
      <c r="N30" s="9">
        <f t="shared" si="0"/>
        <v>7</v>
      </c>
      <c r="O30" s="9"/>
      <c r="P30" s="17">
        <f t="shared" si="1"/>
        <v>7</v>
      </c>
      <c r="Q30" s="7">
        <f t="shared" si="2"/>
        <v>40.98</v>
      </c>
      <c r="R30" s="7">
        <f t="shared" si="3"/>
        <v>9.67</v>
      </c>
      <c r="S30" s="7">
        <f t="shared" si="4"/>
        <v>50.65</v>
      </c>
    </row>
    <row r="31" spans="1:19" x14ac:dyDescent="0.3">
      <c r="A31" s="4">
        <v>22</v>
      </c>
      <c r="B31" s="5" t="s">
        <v>16</v>
      </c>
      <c r="C31" s="6" t="s">
        <v>19</v>
      </c>
      <c r="D31" s="7">
        <v>980</v>
      </c>
      <c r="E31" s="8">
        <v>5.8536000000000001</v>
      </c>
      <c r="F31" s="9">
        <v>176</v>
      </c>
      <c r="G31" s="9">
        <v>176</v>
      </c>
      <c r="H31" s="9">
        <v>169</v>
      </c>
      <c r="I31" s="9">
        <v>168</v>
      </c>
      <c r="J31" s="9">
        <v>183</v>
      </c>
      <c r="K31" s="9">
        <v>167</v>
      </c>
      <c r="L31" s="9">
        <v>167</v>
      </c>
      <c r="M31" s="9">
        <v>166</v>
      </c>
      <c r="N31" s="9">
        <f t="shared" si="0"/>
        <v>18</v>
      </c>
      <c r="O31" s="9"/>
      <c r="P31" s="17">
        <f t="shared" si="1"/>
        <v>18</v>
      </c>
      <c r="Q31" s="7">
        <f t="shared" si="2"/>
        <v>105.36</v>
      </c>
      <c r="R31" s="7">
        <f t="shared" si="3"/>
        <v>24.85</v>
      </c>
      <c r="S31" s="7">
        <f t="shared" si="4"/>
        <v>130.21</v>
      </c>
    </row>
    <row r="32" spans="1:19" s="18" customFormat="1" x14ac:dyDescent="0.3">
      <c r="A32" s="4">
        <v>23</v>
      </c>
      <c r="B32" s="13" t="s">
        <v>16</v>
      </c>
      <c r="C32" s="14" t="s">
        <v>19</v>
      </c>
      <c r="D32" s="15">
        <v>980</v>
      </c>
      <c r="E32" s="16">
        <v>5.8536000000000001</v>
      </c>
      <c r="F32" s="17">
        <v>110</v>
      </c>
      <c r="G32" s="17">
        <v>112</v>
      </c>
      <c r="H32" s="17">
        <v>169</v>
      </c>
      <c r="I32" s="17">
        <v>168</v>
      </c>
      <c r="J32" s="17">
        <v>176</v>
      </c>
      <c r="K32" s="17">
        <v>167</v>
      </c>
      <c r="L32" s="17">
        <v>178</v>
      </c>
      <c r="M32" s="17">
        <v>166</v>
      </c>
      <c r="N32" s="17">
        <f t="shared" si="0"/>
        <v>22</v>
      </c>
      <c r="O32" s="17">
        <f>F32-G32</f>
        <v>-2</v>
      </c>
      <c r="P32" s="17">
        <f t="shared" si="1"/>
        <v>20</v>
      </c>
      <c r="Q32" s="15">
        <f t="shared" si="2"/>
        <v>117.07</v>
      </c>
      <c r="R32" s="15">
        <f t="shared" si="3"/>
        <v>27.62</v>
      </c>
      <c r="S32" s="15">
        <f t="shared" si="4"/>
        <v>144.69</v>
      </c>
    </row>
    <row r="33" spans="1:19" x14ac:dyDescent="0.3">
      <c r="A33" s="4">
        <v>24</v>
      </c>
      <c r="B33" s="5" t="s">
        <v>16</v>
      </c>
      <c r="C33" s="6" t="s">
        <v>19</v>
      </c>
      <c r="D33" s="7">
        <v>980</v>
      </c>
      <c r="E33" s="8">
        <v>5.8536000000000001</v>
      </c>
      <c r="F33" s="9">
        <v>98</v>
      </c>
      <c r="G33" s="9">
        <v>96</v>
      </c>
      <c r="H33" s="9">
        <v>176</v>
      </c>
      <c r="I33" s="9">
        <v>168</v>
      </c>
      <c r="J33" s="9">
        <v>169</v>
      </c>
      <c r="K33" s="9">
        <v>167</v>
      </c>
      <c r="L33" s="9">
        <v>173</v>
      </c>
      <c r="M33" s="9">
        <v>166</v>
      </c>
      <c r="N33" s="9">
        <f t="shared" si="0"/>
        <v>17</v>
      </c>
      <c r="O33" s="9"/>
      <c r="P33" s="17">
        <f t="shared" si="1"/>
        <v>17</v>
      </c>
      <c r="Q33" s="7">
        <f t="shared" si="2"/>
        <v>99.51</v>
      </c>
      <c r="R33" s="7">
        <f t="shared" si="3"/>
        <v>23.47</v>
      </c>
      <c r="S33" s="7">
        <f t="shared" si="4"/>
        <v>122.98</v>
      </c>
    </row>
    <row r="34" spans="1:19" x14ac:dyDescent="0.3">
      <c r="A34" s="4">
        <v>25</v>
      </c>
      <c r="B34" s="5" t="s">
        <v>16</v>
      </c>
      <c r="C34" s="6" t="s">
        <v>19</v>
      </c>
      <c r="D34" s="7">
        <v>980</v>
      </c>
      <c r="E34" s="8">
        <v>5.8536000000000001</v>
      </c>
      <c r="F34" s="9">
        <v>180</v>
      </c>
      <c r="G34" s="9">
        <v>176</v>
      </c>
      <c r="H34" s="9">
        <v>139</v>
      </c>
      <c r="I34" s="9">
        <v>136</v>
      </c>
      <c r="J34" s="9">
        <v>132</v>
      </c>
      <c r="K34" s="9">
        <v>119</v>
      </c>
      <c r="L34" s="9">
        <v>168</v>
      </c>
      <c r="M34" s="9">
        <v>166</v>
      </c>
      <c r="N34" s="9">
        <f t="shared" si="0"/>
        <v>18</v>
      </c>
      <c r="O34" s="9"/>
      <c r="P34" s="17">
        <f t="shared" si="1"/>
        <v>18</v>
      </c>
      <c r="Q34" s="7">
        <f t="shared" si="2"/>
        <v>105.36</v>
      </c>
      <c r="R34" s="7">
        <f t="shared" si="3"/>
        <v>24.85</v>
      </c>
      <c r="S34" s="7">
        <f t="shared" si="4"/>
        <v>130.21</v>
      </c>
    </row>
    <row r="35" spans="1:19" x14ac:dyDescent="0.3">
      <c r="A35" s="4">
        <v>26</v>
      </c>
      <c r="B35" s="5" t="s">
        <v>16</v>
      </c>
      <c r="C35" s="6" t="s">
        <v>19</v>
      </c>
      <c r="D35" s="7">
        <v>980</v>
      </c>
      <c r="E35" s="8">
        <v>5.8536000000000001</v>
      </c>
      <c r="F35" s="9">
        <v>184</v>
      </c>
      <c r="G35" s="9">
        <v>176</v>
      </c>
      <c r="H35" s="9">
        <v>112</v>
      </c>
      <c r="I35" s="9">
        <v>112</v>
      </c>
      <c r="J35" s="9">
        <v>176</v>
      </c>
      <c r="K35" s="9">
        <v>167</v>
      </c>
      <c r="L35" s="9">
        <v>177</v>
      </c>
      <c r="M35" s="9">
        <v>166</v>
      </c>
      <c r="N35" s="9">
        <f t="shared" si="0"/>
        <v>20</v>
      </c>
      <c r="O35" s="9"/>
      <c r="P35" s="17">
        <f t="shared" si="1"/>
        <v>20</v>
      </c>
      <c r="Q35" s="7">
        <f t="shared" si="2"/>
        <v>117.07</v>
      </c>
      <c r="R35" s="7">
        <f t="shared" si="3"/>
        <v>27.62</v>
      </c>
      <c r="S35" s="7">
        <f t="shared" si="4"/>
        <v>144.69</v>
      </c>
    </row>
    <row r="36" spans="1:19" x14ac:dyDescent="0.3">
      <c r="A36" s="4">
        <v>27</v>
      </c>
      <c r="B36" s="5" t="s">
        <v>16</v>
      </c>
      <c r="C36" s="6" t="s">
        <v>19</v>
      </c>
      <c r="D36" s="7">
        <v>980</v>
      </c>
      <c r="E36" s="8">
        <v>5.8536000000000001</v>
      </c>
      <c r="F36" s="9">
        <v>110</v>
      </c>
      <c r="G36" s="9">
        <v>104</v>
      </c>
      <c r="H36" s="9">
        <v>132</v>
      </c>
      <c r="I36" s="9">
        <v>120</v>
      </c>
      <c r="J36" s="9">
        <v>176</v>
      </c>
      <c r="K36" s="9">
        <v>167</v>
      </c>
      <c r="L36" s="9">
        <v>143</v>
      </c>
      <c r="M36" s="9">
        <v>135</v>
      </c>
      <c r="N36" s="9">
        <f t="shared" si="0"/>
        <v>29</v>
      </c>
      <c r="O36" s="9"/>
      <c r="P36" s="17">
        <f t="shared" si="1"/>
        <v>29</v>
      </c>
      <c r="Q36" s="7">
        <f t="shared" si="2"/>
        <v>169.75</v>
      </c>
      <c r="R36" s="7">
        <f t="shared" si="3"/>
        <v>40.04</v>
      </c>
      <c r="S36" s="7">
        <f t="shared" si="4"/>
        <v>209.79</v>
      </c>
    </row>
    <row r="37" spans="1:19" x14ac:dyDescent="0.3">
      <c r="A37" s="4">
        <v>28</v>
      </c>
      <c r="B37" s="5" t="s">
        <v>16</v>
      </c>
      <c r="C37" s="6" t="s">
        <v>19</v>
      </c>
      <c r="D37" s="7">
        <v>980</v>
      </c>
      <c r="E37" s="8">
        <v>5.8536000000000001</v>
      </c>
      <c r="F37" s="9">
        <v>176</v>
      </c>
      <c r="G37" s="9">
        <v>176</v>
      </c>
      <c r="H37" s="9">
        <v>169</v>
      </c>
      <c r="I37" s="9">
        <v>168</v>
      </c>
      <c r="J37" s="9">
        <v>176</v>
      </c>
      <c r="K37" s="9">
        <v>167</v>
      </c>
      <c r="L37" s="9">
        <v>178</v>
      </c>
      <c r="M37" s="9">
        <v>166</v>
      </c>
      <c r="N37" s="9">
        <f t="shared" si="0"/>
        <v>22</v>
      </c>
      <c r="O37" s="9"/>
      <c r="P37" s="17">
        <f t="shared" si="1"/>
        <v>22</v>
      </c>
      <c r="Q37" s="7">
        <f t="shared" si="2"/>
        <v>128.78</v>
      </c>
      <c r="R37" s="7">
        <f t="shared" si="3"/>
        <v>30.38</v>
      </c>
      <c r="S37" s="7">
        <f t="shared" si="4"/>
        <v>159.16</v>
      </c>
    </row>
    <row r="38" spans="1:19" x14ac:dyDescent="0.3">
      <c r="A38" s="4">
        <v>29</v>
      </c>
      <c r="B38" s="5" t="s">
        <v>16</v>
      </c>
      <c r="C38" s="6" t="s">
        <v>19</v>
      </c>
      <c r="D38" s="7">
        <v>980</v>
      </c>
      <c r="E38" s="8">
        <v>5.8536000000000001</v>
      </c>
      <c r="F38" s="9">
        <v>176</v>
      </c>
      <c r="G38" s="9">
        <v>176</v>
      </c>
      <c r="H38" s="9">
        <v>198</v>
      </c>
      <c r="I38" s="9">
        <v>168</v>
      </c>
      <c r="J38" s="9">
        <v>176</v>
      </c>
      <c r="K38" s="9">
        <v>167</v>
      </c>
      <c r="L38" s="9">
        <v>177</v>
      </c>
      <c r="M38" s="9">
        <v>166</v>
      </c>
      <c r="N38" s="9">
        <f t="shared" si="0"/>
        <v>50</v>
      </c>
      <c r="O38" s="9"/>
      <c r="P38" s="17">
        <f t="shared" si="1"/>
        <v>50</v>
      </c>
      <c r="Q38" s="7">
        <f t="shared" si="2"/>
        <v>292.68</v>
      </c>
      <c r="R38" s="7">
        <f t="shared" si="3"/>
        <v>69.040000000000006</v>
      </c>
      <c r="S38" s="7">
        <f t="shared" si="4"/>
        <v>361.72</v>
      </c>
    </row>
    <row r="39" spans="1:19" x14ac:dyDescent="0.3">
      <c r="A39" s="4">
        <v>30</v>
      </c>
      <c r="B39" s="5" t="s">
        <v>16</v>
      </c>
      <c r="C39" s="6" t="s">
        <v>19</v>
      </c>
      <c r="D39" s="7">
        <v>980</v>
      </c>
      <c r="E39" s="8">
        <v>5.8536000000000001</v>
      </c>
      <c r="F39" s="9">
        <v>37</v>
      </c>
      <c r="G39" s="9">
        <v>32</v>
      </c>
      <c r="H39" s="9">
        <v>181</v>
      </c>
      <c r="I39" s="9">
        <v>168</v>
      </c>
      <c r="J39" s="9">
        <v>122</v>
      </c>
      <c r="K39" s="9">
        <v>103</v>
      </c>
      <c r="L39" s="9">
        <v>167</v>
      </c>
      <c r="M39" s="9">
        <v>166</v>
      </c>
      <c r="N39" s="9">
        <f t="shared" si="0"/>
        <v>33</v>
      </c>
      <c r="O39" s="9"/>
      <c r="P39" s="17">
        <f t="shared" si="1"/>
        <v>33</v>
      </c>
      <c r="Q39" s="7">
        <f t="shared" si="2"/>
        <v>193.17</v>
      </c>
      <c r="R39" s="7">
        <f t="shared" si="3"/>
        <v>45.57</v>
      </c>
      <c r="S39" s="7">
        <f t="shared" si="4"/>
        <v>238.73999999999998</v>
      </c>
    </row>
    <row r="40" spans="1:19" x14ac:dyDescent="0.3">
      <c r="A40" s="4">
        <v>31</v>
      </c>
      <c r="B40" s="5" t="s">
        <v>16</v>
      </c>
      <c r="C40" s="6" t="s">
        <v>19</v>
      </c>
      <c r="D40" s="7">
        <v>980</v>
      </c>
      <c r="E40" s="8">
        <v>5.8536000000000001</v>
      </c>
      <c r="F40" s="9">
        <v>110</v>
      </c>
      <c r="G40" s="9">
        <v>104</v>
      </c>
      <c r="H40" s="9">
        <v>174</v>
      </c>
      <c r="I40" s="9">
        <v>168</v>
      </c>
      <c r="J40" s="9">
        <v>176</v>
      </c>
      <c r="K40" s="9">
        <v>167</v>
      </c>
      <c r="L40" s="9">
        <v>167</v>
      </c>
      <c r="M40" s="9">
        <v>166</v>
      </c>
      <c r="N40" s="9">
        <f t="shared" si="0"/>
        <v>16</v>
      </c>
      <c r="O40" s="9"/>
      <c r="P40" s="17">
        <f t="shared" si="1"/>
        <v>16</v>
      </c>
      <c r="Q40" s="7">
        <f t="shared" si="2"/>
        <v>93.66</v>
      </c>
      <c r="R40" s="7">
        <f t="shared" si="3"/>
        <v>22.09</v>
      </c>
      <c r="S40" s="7">
        <f t="shared" si="4"/>
        <v>115.75</v>
      </c>
    </row>
    <row r="41" spans="1:19" x14ac:dyDescent="0.3">
      <c r="A41" s="4">
        <v>32</v>
      </c>
      <c r="B41" s="5" t="s">
        <v>16</v>
      </c>
      <c r="C41" s="6" t="s">
        <v>26</v>
      </c>
      <c r="D41" s="7">
        <v>980</v>
      </c>
      <c r="E41" s="8">
        <v>5.8536000000000001</v>
      </c>
      <c r="F41" s="9">
        <v>202</v>
      </c>
      <c r="G41" s="9">
        <v>176</v>
      </c>
      <c r="H41" s="9">
        <v>176</v>
      </c>
      <c r="I41" s="9">
        <v>168</v>
      </c>
      <c r="J41" s="9">
        <v>176</v>
      </c>
      <c r="K41" s="9">
        <v>167</v>
      </c>
      <c r="L41" s="9">
        <v>178</v>
      </c>
      <c r="M41" s="9">
        <v>166</v>
      </c>
      <c r="N41" s="9">
        <f t="shared" si="0"/>
        <v>29</v>
      </c>
      <c r="O41" s="9"/>
      <c r="P41" s="17">
        <f t="shared" si="1"/>
        <v>29</v>
      </c>
      <c r="Q41" s="7">
        <f t="shared" si="2"/>
        <v>169.75</v>
      </c>
      <c r="R41" s="7">
        <f>ROUND(Q41*21.94%,2)</f>
        <v>37.24</v>
      </c>
      <c r="S41" s="7">
        <f t="shared" si="4"/>
        <v>206.99</v>
      </c>
    </row>
    <row r="42" spans="1:19" x14ac:dyDescent="0.3">
      <c r="A42" s="4">
        <v>33</v>
      </c>
      <c r="B42" s="5" t="s">
        <v>16</v>
      </c>
      <c r="C42" s="6" t="s">
        <v>19</v>
      </c>
      <c r="D42" s="7">
        <v>980</v>
      </c>
      <c r="E42" s="8">
        <v>5.8536000000000001</v>
      </c>
      <c r="F42" s="9">
        <v>176</v>
      </c>
      <c r="G42" s="9">
        <v>176</v>
      </c>
      <c r="H42" s="9">
        <v>176</v>
      </c>
      <c r="I42" s="9">
        <v>168</v>
      </c>
      <c r="J42" s="9">
        <v>88</v>
      </c>
      <c r="K42" s="9">
        <v>88</v>
      </c>
      <c r="L42" s="9">
        <v>111</v>
      </c>
      <c r="M42" s="9">
        <v>94</v>
      </c>
      <c r="N42" s="9">
        <f t="shared" si="0"/>
        <v>25</v>
      </c>
      <c r="O42" s="9"/>
      <c r="P42" s="17">
        <f t="shared" si="1"/>
        <v>25</v>
      </c>
      <c r="Q42" s="7">
        <f t="shared" si="2"/>
        <v>146.34</v>
      </c>
      <c r="R42" s="7">
        <f t="shared" si="3"/>
        <v>34.520000000000003</v>
      </c>
      <c r="S42" s="7">
        <f t="shared" si="4"/>
        <v>180.86</v>
      </c>
    </row>
    <row r="43" spans="1:19" x14ac:dyDescent="0.3">
      <c r="A43" s="4">
        <v>34</v>
      </c>
      <c r="B43" s="5" t="s">
        <v>20</v>
      </c>
      <c r="C43" s="6" t="s">
        <v>17</v>
      </c>
      <c r="D43" s="7">
        <v>1300</v>
      </c>
      <c r="E43" s="8">
        <v>7.7649999999999997</v>
      </c>
      <c r="F43" s="9">
        <v>176</v>
      </c>
      <c r="G43" s="9">
        <v>176</v>
      </c>
      <c r="H43" s="9">
        <v>183</v>
      </c>
      <c r="I43" s="9">
        <v>168</v>
      </c>
      <c r="J43" s="9">
        <v>98</v>
      </c>
      <c r="K43" s="9">
        <v>87</v>
      </c>
      <c r="L43" s="9">
        <v>66</v>
      </c>
      <c r="M43" s="9">
        <v>63</v>
      </c>
      <c r="N43" s="9">
        <f t="shared" si="0"/>
        <v>29</v>
      </c>
      <c r="O43" s="9"/>
      <c r="P43" s="17">
        <f t="shared" si="1"/>
        <v>29</v>
      </c>
      <c r="Q43" s="7">
        <f t="shared" si="2"/>
        <v>225.19</v>
      </c>
      <c r="R43" s="7">
        <f t="shared" si="3"/>
        <v>53.12</v>
      </c>
      <c r="S43" s="7">
        <f t="shared" si="4"/>
        <v>278.31</v>
      </c>
    </row>
    <row r="44" spans="1:19" x14ac:dyDescent="0.3">
      <c r="A44" s="4">
        <v>35</v>
      </c>
      <c r="B44" s="5" t="s">
        <v>20</v>
      </c>
      <c r="C44" s="6" t="s">
        <v>19</v>
      </c>
      <c r="D44" s="7">
        <v>980</v>
      </c>
      <c r="E44" s="8">
        <v>5.8536000000000001</v>
      </c>
      <c r="F44" s="9">
        <v>88</v>
      </c>
      <c r="G44" s="9">
        <v>88</v>
      </c>
      <c r="H44" s="9">
        <v>178</v>
      </c>
      <c r="I44" s="9">
        <v>168</v>
      </c>
      <c r="J44" s="9">
        <v>177</v>
      </c>
      <c r="K44" s="9">
        <v>167</v>
      </c>
      <c r="L44" s="9">
        <v>170</v>
      </c>
      <c r="M44" s="9">
        <v>150</v>
      </c>
      <c r="N44" s="9">
        <f t="shared" si="0"/>
        <v>40</v>
      </c>
      <c r="O44" s="9"/>
      <c r="P44" s="17">
        <f t="shared" si="1"/>
        <v>40</v>
      </c>
      <c r="Q44" s="7">
        <f t="shared" si="2"/>
        <v>234.14</v>
      </c>
      <c r="R44" s="7">
        <f t="shared" si="3"/>
        <v>55.23</v>
      </c>
      <c r="S44" s="7">
        <f t="shared" si="4"/>
        <v>289.37</v>
      </c>
    </row>
    <row r="45" spans="1:19" x14ac:dyDescent="0.3">
      <c r="A45" s="4">
        <v>36</v>
      </c>
      <c r="B45" s="5" t="s">
        <v>20</v>
      </c>
      <c r="C45" s="6" t="s">
        <v>19</v>
      </c>
      <c r="D45" s="7">
        <v>980</v>
      </c>
      <c r="E45" s="8">
        <v>5.8536000000000001</v>
      </c>
      <c r="F45" s="9">
        <v>176</v>
      </c>
      <c r="G45" s="9">
        <v>176</v>
      </c>
      <c r="H45" s="9">
        <v>177</v>
      </c>
      <c r="I45" s="9">
        <v>168</v>
      </c>
      <c r="J45" s="9">
        <v>168</v>
      </c>
      <c r="K45" s="9">
        <v>167</v>
      </c>
      <c r="L45" s="9">
        <v>203</v>
      </c>
      <c r="M45" s="9">
        <v>166</v>
      </c>
      <c r="N45" s="9">
        <f t="shared" si="0"/>
        <v>47</v>
      </c>
      <c r="O45" s="9"/>
      <c r="P45" s="17">
        <f t="shared" si="1"/>
        <v>47</v>
      </c>
      <c r="Q45" s="7">
        <f t="shared" si="2"/>
        <v>275.12</v>
      </c>
      <c r="R45" s="7">
        <f t="shared" si="3"/>
        <v>64.900000000000006</v>
      </c>
      <c r="S45" s="7">
        <f t="shared" si="4"/>
        <v>340.02</v>
      </c>
    </row>
    <row r="46" spans="1:19" x14ac:dyDescent="0.3">
      <c r="A46" s="4">
        <v>37</v>
      </c>
      <c r="B46" s="5" t="s">
        <v>20</v>
      </c>
      <c r="C46" s="6" t="s">
        <v>18</v>
      </c>
      <c r="D46" s="7">
        <v>1100</v>
      </c>
      <c r="E46" s="8">
        <v>6.5704000000000002</v>
      </c>
      <c r="F46" s="9">
        <v>178</v>
      </c>
      <c r="G46" s="9">
        <v>176</v>
      </c>
      <c r="H46" s="9">
        <v>179</v>
      </c>
      <c r="I46" s="9">
        <v>168</v>
      </c>
      <c r="J46" s="9">
        <v>192</v>
      </c>
      <c r="K46" s="9">
        <v>167</v>
      </c>
      <c r="L46" s="9">
        <v>180</v>
      </c>
      <c r="M46" s="9">
        <v>166</v>
      </c>
      <c r="N46" s="9">
        <f t="shared" si="0"/>
        <v>50</v>
      </c>
      <c r="O46" s="9"/>
      <c r="P46" s="17">
        <f t="shared" si="1"/>
        <v>50</v>
      </c>
      <c r="Q46" s="7">
        <f t="shared" si="2"/>
        <v>328.52</v>
      </c>
      <c r="R46" s="7">
        <f t="shared" si="3"/>
        <v>77.5</v>
      </c>
      <c r="S46" s="7">
        <f t="shared" si="4"/>
        <v>406.02</v>
      </c>
    </row>
    <row r="47" spans="1:19" x14ac:dyDescent="0.3">
      <c r="A47" s="4">
        <v>38</v>
      </c>
      <c r="B47" s="5" t="s">
        <v>20</v>
      </c>
      <c r="C47" s="6" t="s">
        <v>19</v>
      </c>
      <c r="D47" s="7">
        <v>980</v>
      </c>
      <c r="E47" s="8">
        <v>5.8536000000000001</v>
      </c>
      <c r="F47" s="9">
        <v>152</v>
      </c>
      <c r="G47" s="9">
        <v>152</v>
      </c>
      <c r="H47" s="9">
        <v>178</v>
      </c>
      <c r="I47" s="9">
        <v>168</v>
      </c>
      <c r="J47" s="9">
        <v>168</v>
      </c>
      <c r="K47" s="9">
        <v>167</v>
      </c>
      <c r="L47" s="9">
        <v>123</v>
      </c>
      <c r="M47" s="9">
        <v>126</v>
      </c>
      <c r="N47" s="9">
        <f t="shared" si="0"/>
        <v>8</v>
      </c>
      <c r="O47" s="9"/>
      <c r="P47" s="17">
        <f t="shared" si="1"/>
        <v>8</v>
      </c>
      <c r="Q47" s="7">
        <f t="shared" si="2"/>
        <v>46.83</v>
      </c>
      <c r="R47" s="7">
        <f t="shared" si="3"/>
        <v>11.05</v>
      </c>
      <c r="S47" s="7">
        <f t="shared" si="4"/>
        <v>57.879999999999995</v>
      </c>
    </row>
    <row r="48" spans="1:19" x14ac:dyDescent="0.3">
      <c r="A48" s="4">
        <v>39</v>
      </c>
      <c r="B48" s="5" t="s">
        <v>20</v>
      </c>
      <c r="C48" s="6" t="s">
        <v>19</v>
      </c>
      <c r="D48" s="7">
        <v>980</v>
      </c>
      <c r="E48" s="8">
        <v>5.8536000000000001</v>
      </c>
      <c r="F48" s="9">
        <v>104</v>
      </c>
      <c r="G48" s="9">
        <v>104</v>
      </c>
      <c r="H48" s="9">
        <v>88</v>
      </c>
      <c r="I48" s="9">
        <v>80</v>
      </c>
      <c r="J48" s="9">
        <v>167</v>
      </c>
      <c r="K48" s="9">
        <v>167</v>
      </c>
      <c r="L48" s="9">
        <v>184</v>
      </c>
      <c r="M48" s="9">
        <v>166</v>
      </c>
      <c r="N48" s="9">
        <f t="shared" si="0"/>
        <v>26</v>
      </c>
      <c r="O48" s="9"/>
      <c r="P48" s="17">
        <f t="shared" si="1"/>
        <v>26</v>
      </c>
      <c r="Q48" s="7">
        <f t="shared" si="2"/>
        <v>152.19</v>
      </c>
      <c r="R48" s="7">
        <f t="shared" si="3"/>
        <v>35.9</v>
      </c>
      <c r="S48" s="7">
        <f t="shared" si="4"/>
        <v>188.09</v>
      </c>
    </row>
    <row r="49" spans="1:19" x14ac:dyDescent="0.3">
      <c r="A49" s="4">
        <v>40</v>
      </c>
      <c r="B49" s="5" t="s">
        <v>20</v>
      </c>
      <c r="C49" s="6" t="s">
        <v>19</v>
      </c>
      <c r="D49" s="7">
        <v>980</v>
      </c>
      <c r="E49" s="8">
        <v>5.8536000000000001</v>
      </c>
      <c r="F49" s="9">
        <v>168</v>
      </c>
      <c r="G49" s="9">
        <v>152</v>
      </c>
      <c r="H49" s="9">
        <v>190</v>
      </c>
      <c r="I49" s="9">
        <v>168</v>
      </c>
      <c r="J49" s="9">
        <v>177</v>
      </c>
      <c r="K49" s="9">
        <v>167</v>
      </c>
      <c r="L49" s="9">
        <v>179</v>
      </c>
      <c r="M49" s="9">
        <v>166</v>
      </c>
      <c r="N49" s="9">
        <f t="shared" si="0"/>
        <v>45</v>
      </c>
      <c r="O49" s="9"/>
      <c r="P49" s="17">
        <f t="shared" si="1"/>
        <v>45</v>
      </c>
      <c r="Q49" s="7">
        <f t="shared" si="2"/>
        <v>263.41000000000003</v>
      </c>
      <c r="R49" s="7">
        <f t="shared" si="3"/>
        <v>62.14</v>
      </c>
      <c r="S49" s="7">
        <f t="shared" si="4"/>
        <v>325.55</v>
      </c>
    </row>
    <row r="50" spans="1:19" x14ac:dyDescent="0.3">
      <c r="A50" s="4">
        <v>41</v>
      </c>
      <c r="B50" s="5" t="s">
        <v>20</v>
      </c>
      <c r="C50" s="6" t="s">
        <v>19</v>
      </c>
      <c r="D50" s="7">
        <v>980</v>
      </c>
      <c r="E50" s="8">
        <v>5.8536000000000001</v>
      </c>
      <c r="F50" s="9">
        <v>179</v>
      </c>
      <c r="G50" s="9">
        <v>176</v>
      </c>
      <c r="H50" s="9">
        <v>181</v>
      </c>
      <c r="I50" s="9">
        <v>168</v>
      </c>
      <c r="J50" s="9">
        <v>195</v>
      </c>
      <c r="K50" s="9">
        <v>167</v>
      </c>
      <c r="L50" s="9">
        <v>106</v>
      </c>
      <c r="M50" s="9">
        <v>86</v>
      </c>
      <c r="N50" s="9">
        <f t="shared" si="0"/>
        <v>61</v>
      </c>
      <c r="O50" s="9"/>
      <c r="P50" s="17">
        <f t="shared" si="1"/>
        <v>61</v>
      </c>
      <c r="Q50" s="7">
        <f t="shared" si="2"/>
        <v>357.07</v>
      </c>
      <c r="R50" s="7">
        <f t="shared" si="3"/>
        <v>84.23</v>
      </c>
      <c r="S50" s="7">
        <f t="shared" si="4"/>
        <v>441.3</v>
      </c>
    </row>
    <row r="51" spans="1:19" x14ac:dyDescent="0.3">
      <c r="A51" s="4">
        <v>42</v>
      </c>
      <c r="B51" s="5" t="s">
        <v>20</v>
      </c>
      <c r="C51" s="6" t="s">
        <v>19</v>
      </c>
      <c r="D51" s="7">
        <v>980</v>
      </c>
      <c r="E51" s="8">
        <v>5.8536000000000001</v>
      </c>
      <c r="F51" s="9">
        <v>176</v>
      </c>
      <c r="G51" s="9">
        <v>176</v>
      </c>
      <c r="H51" s="9">
        <v>136</v>
      </c>
      <c r="I51" s="9">
        <v>128</v>
      </c>
      <c r="J51" s="9">
        <v>146</v>
      </c>
      <c r="K51" s="9">
        <v>127</v>
      </c>
      <c r="L51" s="9">
        <v>175</v>
      </c>
      <c r="M51" s="9">
        <v>166</v>
      </c>
      <c r="N51" s="9">
        <f t="shared" si="0"/>
        <v>36</v>
      </c>
      <c r="O51" s="9"/>
      <c r="P51" s="17">
        <f t="shared" si="1"/>
        <v>36</v>
      </c>
      <c r="Q51" s="7">
        <f t="shared" si="2"/>
        <v>210.73</v>
      </c>
      <c r="R51" s="7">
        <f t="shared" si="3"/>
        <v>49.71</v>
      </c>
      <c r="S51" s="7">
        <f t="shared" si="4"/>
        <v>260.44</v>
      </c>
    </row>
    <row r="52" spans="1:19" x14ac:dyDescent="0.3">
      <c r="A52" s="4">
        <v>43</v>
      </c>
      <c r="B52" s="5" t="s">
        <v>20</v>
      </c>
      <c r="C52" s="6" t="s">
        <v>19</v>
      </c>
      <c r="D52" s="7">
        <v>980</v>
      </c>
      <c r="E52" s="8">
        <v>5.8536000000000001</v>
      </c>
      <c r="F52" s="9">
        <v>182</v>
      </c>
      <c r="G52" s="9">
        <v>176</v>
      </c>
      <c r="H52" s="9">
        <v>128</v>
      </c>
      <c r="I52" s="9">
        <v>128</v>
      </c>
      <c r="J52" s="9">
        <v>174</v>
      </c>
      <c r="K52" s="9">
        <v>151</v>
      </c>
      <c r="L52" s="9">
        <v>190</v>
      </c>
      <c r="M52" s="9">
        <v>166</v>
      </c>
      <c r="N52" s="9">
        <f t="shared" si="0"/>
        <v>47</v>
      </c>
      <c r="O52" s="9"/>
      <c r="P52" s="17">
        <f t="shared" si="1"/>
        <v>47</v>
      </c>
      <c r="Q52" s="7">
        <f t="shared" si="2"/>
        <v>275.12</v>
      </c>
      <c r="R52" s="7">
        <f t="shared" si="3"/>
        <v>64.900000000000006</v>
      </c>
      <c r="S52" s="7">
        <f t="shared" si="4"/>
        <v>340.02</v>
      </c>
    </row>
    <row r="53" spans="1:19" x14ac:dyDescent="0.3">
      <c r="A53" s="4">
        <v>44</v>
      </c>
      <c r="B53" s="5" t="s">
        <v>20</v>
      </c>
      <c r="C53" s="6" t="s">
        <v>18</v>
      </c>
      <c r="D53" s="7">
        <v>1100</v>
      </c>
      <c r="E53" s="8">
        <v>6.5704000000000002</v>
      </c>
      <c r="F53" s="9">
        <v>208</v>
      </c>
      <c r="G53" s="9">
        <v>176</v>
      </c>
      <c r="H53" s="9">
        <v>145</v>
      </c>
      <c r="I53" s="9">
        <v>112</v>
      </c>
      <c r="J53" s="9">
        <v>189</v>
      </c>
      <c r="K53" s="9">
        <v>167</v>
      </c>
      <c r="L53" s="9">
        <v>209</v>
      </c>
      <c r="M53" s="9">
        <v>166</v>
      </c>
      <c r="N53" s="9">
        <f t="shared" si="0"/>
        <v>98</v>
      </c>
      <c r="O53" s="9"/>
      <c r="P53" s="17">
        <f t="shared" si="1"/>
        <v>98</v>
      </c>
      <c r="Q53" s="7">
        <f t="shared" si="2"/>
        <v>643.9</v>
      </c>
      <c r="R53" s="7">
        <f t="shared" si="3"/>
        <v>151.9</v>
      </c>
      <c r="S53" s="7">
        <f t="shared" si="4"/>
        <v>795.8</v>
      </c>
    </row>
    <row r="54" spans="1:19" x14ac:dyDescent="0.3">
      <c r="A54" s="4">
        <v>45</v>
      </c>
      <c r="B54" s="5" t="s">
        <v>20</v>
      </c>
      <c r="C54" s="6" t="s">
        <v>19</v>
      </c>
      <c r="D54" s="7">
        <v>980</v>
      </c>
      <c r="E54" s="8">
        <v>5.8536000000000001</v>
      </c>
      <c r="F54" s="9">
        <v>77</v>
      </c>
      <c r="G54" s="9">
        <v>72</v>
      </c>
      <c r="H54" s="9">
        <v>181</v>
      </c>
      <c r="I54" s="9">
        <v>168</v>
      </c>
      <c r="J54" s="9">
        <v>96</v>
      </c>
      <c r="K54" s="9">
        <v>88</v>
      </c>
      <c r="L54" s="9">
        <v>0</v>
      </c>
      <c r="M54" s="9">
        <v>0</v>
      </c>
      <c r="N54" s="9">
        <f t="shared" si="0"/>
        <v>21</v>
      </c>
      <c r="O54" s="9"/>
      <c r="P54" s="17">
        <f t="shared" si="1"/>
        <v>21</v>
      </c>
      <c r="Q54" s="7">
        <f t="shared" si="2"/>
        <v>122.93</v>
      </c>
      <c r="R54" s="7">
        <f t="shared" si="3"/>
        <v>29</v>
      </c>
      <c r="S54" s="7">
        <f t="shared" si="4"/>
        <v>151.93</v>
      </c>
    </row>
    <row r="55" spans="1:19" x14ac:dyDescent="0.3">
      <c r="A55" s="4">
        <v>46</v>
      </c>
      <c r="B55" s="5" t="s">
        <v>20</v>
      </c>
      <c r="C55" s="6" t="s">
        <v>19</v>
      </c>
      <c r="D55" s="7">
        <v>980</v>
      </c>
      <c r="E55" s="8">
        <v>5.8536000000000001</v>
      </c>
      <c r="F55" s="9">
        <v>190</v>
      </c>
      <c r="G55" s="9">
        <v>176</v>
      </c>
      <c r="H55" s="9">
        <v>168</v>
      </c>
      <c r="I55" s="9">
        <v>168</v>
      </c>
      <c r="J55" s="9">
        <v>177</v>
      </c>
      <c r="K55" s="9">
        <v>167</v>
      </c>
      <c r="L55" s="9">
        <v>227</v>
      </c>
      <c r="M55" s="9">
        <v>166</v>
      </c>
      <c r="N55" s="9">
        <f t="shared" si="0"/>
        <v>71</v>
      </c>
      <c r="O55" s="9"/>
      <c r="P55" s="17">
        <f t="shared" si="1"/>
        <v>71</v>
      </c>
      <c r="Q55" s="7">
        <f t="shared" si="2"/>
        <v>415.61</v>
      </c>
      <c r="R55" s="7">
        <f t="shared" si="3"/>
        <v>98.04</v>
      </c>
      <c r="S55" s="7">
        <f t="shared" si="4"/>
        <v>513.65</v>
      </c>
    </row>
    <row r="56" spans="1:19" x14ac:dyDescent="0.3">
      <c r="A56" s="4">
        <v>47</v>
      </c>
      <c r="B56" s="5" t="s">
        <v>20</v>
      </c>
      <c r="C56" s="6" t="s">
        <v>19</v>
      </c>
      <c r="D56" s="7">
        <v>980</v>
      </c>
      <c r="E56" s="8">
        <v>5.8536000000000001</v>
      </c>
      <c r="F56" s="9">
        <v>200</v>
      </c>
      <c r="G56" s="9">
        <v>176</v>
      </c>
      <c r="H56" s="9">
        <v>203</v>
      </c>
      <c r="I56" s="9">
        <v>168</v>
      </c>
      <c r="J56" s="9">
        <v>184</v>
      </c>
      <c r="K56" s="9">
        <v>167</v>
      </c>
      <c r="L56" s="9">
        <v>218</v>
      </c>
      <c r="M56" s="9">
        <v>166</v>
      </c>
      <c r="N56" s="9">
        <f t="shared" si="0"/>
        <v>104</v>
      </c>
      <c r="O56" s="9"/>
      <c r="P56" s="17">
        <f t="shared" si="1"/>
        <v>104</v>
      </c>
      <c r="Q56" s="7">
        <f t="shared" si="2"/>
        <v>608.77</v>
      </c>
      <c r="R56" s="7">
        <f t="shared" si="3"/>
        <v>143.61000000000001</v>
      </c>
      <c r="S56" s="7">
        <f t="shared" si="4"/>
        <v>752.38</v>
      </c>
    </row>
    <row r="57" spans="1:19" x14ac:dyDescent="0.3">
      <c r="A57" s="4">
        <v>48</v>
      </c>
      <c r="B57" s="5" t="s">
        <v>20</v>
      </c>
      <c r="C57" s="6" t="s">
        <v>19</v>
      </c>
      <c r="D57" s="7">
        <v>980</v>
      </c>
      <c r="E57" s="8">
        <v>5.8536000000000001</v>
      </c>
      <c r="F57" s="9">
        <v>112</v>
      </c>
      <c r="G57" s="9">
        <v>112</v>
      </c>
      <c r="H57" s="9">
        <v>186</v>
      </c>
      <c r="I57" s="9">
        <v>168</v>
      </c>
      <c r="J57" s="9">
        <v>170</v>
      </c>
      <c r="K57" s="9">
        <v>167</v>
      </c>
      <c r="L57" s="9">
        <v>103</v>
      </c>
      <c r="M57" s="9">
        <v>96</v>
      </c>
      <c r="N57" s="9">
        <f t="shared" si="0"/>
        <v>28</v>
      </c>
      <c r="O57" s="9"/>
      <c r="P57" s="17">
        <f t="shared" si="1"/>
        <v>28</v>
      </c>
      <c r="Q57" s="7">
        <f t="shared" si="2"/>
        <v>163.9</v>
      </c>
      <c r="R57" s="7">
        <f t="shared" si="3"/>
        <v>38.659999999999997</v>
      </c>
      <c r="S57" s="7">
        <f t="shared" si="4"/>
        <v>202.56</v>
      </c>
    </row>
    <row r="58" spans="1:19" x14ac:dyDescent="0.3">
      <c r="A58" s="4">
        <v>49</v>
      </c>
      <c r="B58" s="5" t="s">
        <v>20</v>
      </c>
      <c r="C58" s="6" t="s">
        <v>19</v>
      </c>
      <c r="D58" s="7">
        <v>980</v>
      </c>
      <c r="E58" s="8">
        <v>5.8536000000000001</v>
      </c>
      <c r="F58" s="9">
        <v>176</v>
      </c>
      <c r="G58" s="9">
        <v>176</v>
      </c>
      <c r="H58" s="9">
        <v>169</v>
      </c>
      <c r="I58" s="9">
        <v>168</v>
      </c>
      <c r="J58" s="9">
        <v>168</v>
      </c>
      <c r="K58" s="9">
        <v>167</v>
      </c>
      <c r="L58" s="9">
        <v>179</v>
      </c>
      <c r="M58" s="9">
        <v>166</v>
      </c>
      <c r="N58" s="9">
        <f t="shared" si="0"/>
        <v>15</v>
      </c>
      <c r="O58" s="9"/>
      <c r="P58" s="17">
        <f t="shared" si="1"/>
        <v>15</v>
      </c>
      <c r="Q58" s="7">
        <f t="shared" si="2"/>
        <v>87.8</v>
      </c>
      <c r="R58" s="7">
        <f t="shared" si="3"/>
        <v>20.71</v>
      </c>
      <c r="S58" s="7">
        <f t="shared" si="4"/>
        <v>108.50999999999999</v>
      </c>
    </row>
    <row r="59" spans="1:19" x14ac:dyDescent="0.3">
      <c r="A59" s="4">
        <v>50</v>
      </c>
      <c r="B59" s="5" t="s">
        <v>20</v>
      </c>
      <c r="C59" s="6" t="s">
        <v>19</v>
      </c>
      <c r="D59" s="7">
        <v>980</v>
      </c>
      <c r="E59" s="8">
        <v>5.8536000000000001</v>
      </c>
      <c r="F59" s="9">
        <v>124</v>
      </c>
      <c r="G59" s="9">
        <v>112</v>
      </c>
      <c r="H59" s="9">
        <v>187</v>
      </c>
      <c r="I59" s="9">
        <v>168</v>
      </c>
      <c r="J59" s="9">
        <v>179</v>
      </c>
      <c r="K59" s="9">
        <v>167</v>
      </c>
      <c r="L59" s="9">
        <v>204</v>
      </c>
      <c r="M59" s="9">
        <v>166</v>
      </c>
      <c r="N59" s="9">
        <f t="shared" si="0"/>
        <v>69</v>
      </c>
      <c r="O59" s="9"/>
      <c r="P59" s="17">
        <f t="shared" si="1"/>
        <v>69</v>
      </c>
      <c r="Q59" s="7">
        <f t="shared" si="2"/>
        <v>403.9</v>
      </c>
      <c r="R59" s="7">
        <f t="shared" si="3"/>
        <v>95.28</v>
      </c>
      <c r="S59" s="7">
        <f t="shared" si="4"/>
        <v>499.17999999999995</v>
      </c>
    </row>
    <row r="60" spans="1:19" s="18" customFormat="1" x14ac:dyDescent="0.3">
      <c r="A60" s="4">
        <v>51</v>
      </c>
      <c r="B60" s="13" t="s">
        <v>20</v>
      </c>
      <c r="C60" s="14" t="s">
        <v>19</v>
      </c>
      <c r="D60" s="15">
        <v>980</v>
      </c>
      <c r="E60" s="16">
        <v>5.8536000000000001</v>
      </c>
      <c r="F60" s="17">
        <v>52</v>
      </c>
      <c r="G60" s="17">
        <v>56</v>
      </c>
      <c r="H60" s="17">
        <v>44</v>
      </c>
      <c r="I60" s="17">
        <v>32</v>
      </c>
      <c r="J60" s="17">
        <v>156</v>
      </c>
      <c r="K60" s="17">
        <v>152</v>
      </c>
      <c r="L60" s="17">
        <v>172</v>
      </c>
      <c r="M60" s="17">
        <v>166</v>
      </c>
      <c r="N60" s="17">
        <f t="shared" si="0"/>
        <v>22</v>
      </c>
      <c r="O60" s="17">
        <f>F60-G60</f>
        <v>-4</v>
      </c>
      <c r="P60" s="17">
        <f t="shared" si="1"/>
        <v>18</v>
      </c>
      <c r="Q60" s="15">
        <f t="shared" si="2"/>
        <v>105.36</v>
      </c>
      <c r="R60" s="15">
        <f t="shared" si="3"/>
        <v>24.85</v>
      </c>
      <c r="S60" s="15">
        <f t="shared" si="4"/>
        <v>130.21</v>
      </c>
    </row>
    <row r="61" spans="1:19" x14ac:dyDescent="0.3">
      <c r="A61" s="4">
        <v>52</v>
      </c>
      <c r="B61" s="5" t="s">
        <v>20</v>
      </c>
      <c r="C61" s="6" t="s">
        <v>19</v>
      </c>
      <c r="D61" s="7">
        <v>980</v>
      </c>
      <c r="E61" s="8">
        <v>5.8536000000000001</v>
      </c>
      <c r="F61" s="9">
        <v>132</v>
      </c>
      <c r="G61" s="9">
        <v>120</v>
      </c>
      <c r="H61" s="9">
        <v>194</v>
      </c>
      <c r="I61" s="9">
        <v>168</v>
      </c>
      <c r="J61" s="9">
        <v>168</v>
      </c>
      <c r="K61" s="9">
        <v>167</v>
      </c>
      <c r="L61" s="9">
        <v>8</v>
      </c>
      <c r="M61" s="9">
        <v>0</v>
      </c>
      <c r="N61" s="9">
        <f t="shared" si="0"/>
        <v>35</v>
      </c>
      <c r="O61" s="9"/>
      <c r="P61" s="17">
        <f t="shared" si="1"/>
        <v>35</v>
      </c>
      <c r="Q61" s="7">
        <f t="shared" si="2"/>
        <v>204.88</v>
      </c>
      <c r="R61" s="7">
        <f t="shared" si="3"/>
        <v>48.33</v>
      </c>
      <c r="S61" s="7">
        <f t="shared" si="4"/>
        <v>253.20999999999998</v>
      </c>
    </row>
    <row r="62" spans="1:19" x14ac:dyDescent="0.3">
      <c r="A62" s="4">
        <v>53</v>
      </c>
      <c r="B62" s="5" t="s">
        <v>20</v>
      </c>
      <c r="C62" s="6" t="s">
        <v>19</v>
      </c>
      <c r="D62" s="7">
        <v>980</v>
      </c>
      <c r="E62" s="8">
        <v>5.8536000000000001</v>
      </c>
      <c r="F62" s="9">
        <v>128</v>
      </c>
      <c r="G62" s="9">
        <v>128</v>
      </c>
      <c r="H62" s="9">
        <v>168</v>
      </c>
      <c r="I62" s="9">
        <v>168</v>
      </c>
      <c r="J62" s="9">
        <v>167</v>
      </c>
      <c r="K62" s="9">
        <v>167</v>
      </c>
      <c r="L62" s="9">
        <v>186</v>
      </c>
      <c r="M62" s="9">
        <v>166</v>
      </c>
      <c r="N62" s="9">
        <f t="shared" si="0"/>
        <v>20</v>
      </c>
      <c r="O62" s="9"/>
      <c r="P62" s="17">
        <f t="shared" si="1"/>
        <v>20</v>
      </c>
      <c r="Q62" s="7">
        <f t="shared" si="2"/>
        <v>117.07</v>
      </c>
      <c r="R62" s="7">
        <f t="shared" si="3"/>
        <v>27.62</v>
      </c>
      <c r="S62" s="7">
        <f t="shared" si="4"/>
        <v>144.69</v>
      </c>
    </row>
    <row r="63" spans="1:19" x14ac:dyDescent="0.3">
      <c r="A63" s="4">
        <v>54</v>
      </c>
      <c r="B63" s="5" t="s">
        <v>20</v>
      </c>
      <c r="C63" s="6" t="s">
        <v>19</v>
      </c>
      <c r="D63" s="7">
        <v>980</v>
      </c>
      <c r="E63" s="8">
        <v>5.8536000000000001</v>
      </c>
      <c r="F63" s="9">
        <v>191</v>
      </c>
      <c r="G63" s="9">
        <v>176</v>
      </c>
      <c r="H63" s="9">
        <v>125</v>
      </c>
      <c r="I63" s="9">
        <v>112</v>
      </c>
      <c r="J63" s="9">
        <v>174</v>
      </c>
      <c r="K63" s="9">
        <v>167</v>
      </c>
      <c r="L63" s="9">
        <v>206</v>
      </c>
      <c r="M63" s="9">
        <v>166</v>
      </c>
      <c r="N63" s="9">
        <f t="shared" si="0"/>
        <v>60</v>
      </c>
      <c r="O63" s="9"/>
      <c r="P63" s="17">
        <f t="shared" si="1"/>
        <v>60</v>
      </c>
      <c r="Q63" s="7">
        <f t="shared" si="2"/>
        <v>351.22</v>
      </c>
      <c r="R63" s="7">
        <f t="shared" si="3"/>
        <v>82.85</v>
      </c>
      <c r="S63" s="7">
        <f t="shared" si="4"/>
        <v>434.07000000000005</v>
      </c>
    </row>
    <row r="64" spans="1:19" x14ac:dyDescent="0.3">
      <c r="A64" s="4">
        <v>55</v>
      </c>
      <c r="B64" s="5" t="s">
        <v>20</v>
      </c>
      <c r="C64" s="6" t="s">
        <v>18</v>
      </c>
      <c r="D64" s="7">
        <v>1100</v>
      </c>
      <c r="E64" s="8">
        <v>6.5704000000000002</v>
      </c>
      <c r="F64" s="9">
        <v>167</v>
      </c>
      <c r="G64" s="9">
        <v>152</v>
      </c>
      <c r="H64" s="9">
        <v>206</v>
      </c>
      <c r="I64" s="9">
        <v>168</v>
      </c>
      <c r="J64" s="9">
        <v>180</v>
      </c>
      <c r="K64" s="9">
        <v>167</v>
      </c>
      <c r="L64" s="9">
        <v>210</v>
      </c>
      <c r="M64" s="9">
        <v>151</v>
      </c>
      <c r="N64" s="9">
        <f t="shared" si="0"/>
        <v>110</v>
      </c>
      <c r="O64" s="9"/>
      <c r="P64" s="17">
        <f t="shared" si="1"/>
        <v>110</v>
      </c>
      <c r="Q64" s="7">
        <f t="shared" si="2"/>
        <v>722.74</v>
      </c>
      <c r="R64" s="7">
        <f t="shared" si="3"/>
        <v>170.49</v>
      </c>
      <c r="S64" s="7">
        <f t="shared" si="4"/>
        <v>893.23</v>
      </c>
    </row>
    <row r="65" spans="1:19" x14ac:dyDescent="0.3">
      <c r="A65" s="4">
        <v>56</v>
      </c>
      <c r="B65" s="5" t="s">
        <v>20</v>
      </c>
      <c r="C65" s="6" t="s">
        <v>19</v>
      </c>
      <c r="D65" s="7">
        <v>980</v>
      </c>
      <c r="E65" s="8">
        <v>5.8536000000000001</v>
      </c>
      <c r="F65" s="9">
        <v>190</v>
      </c>
      <c r="G65" s="9">
        <v>176</v>
      </c>
      <c r="H65" s="9">
        <v>89</v>
      </c>
      <c r="I65" s="9">
        <v>88</v>
      </c>
      <c r="J65" s="9">
        <v>193</v>
      </c>
      <c r="K65" s="9">
        <v>167</v>
      </c>
      <c r="L65" s="9">
        <v>224</v>
      </c>
      <c r="M65" s="9">
        <v>166</v>
      </c>
      <c r="N65" s="9">
        <f t="shared" si="0"/>
        <v>85</v>
      </c>
      <c r="O65" s="9"/>
      <c r="P65" s="17">
        <f t="shared" si="1"/>
        <v>85</v>
      </c>
      <c r="Q65" s="7">
        <f t="shared" si="2"/>
        <v>497.56</v>
      </c>
      <c r="R65" s="7">
        <f t="shared" si="3"/>
        <v>117.37</v>
      </c>
      <c r="S65" s="7">
        <f t="shared" si="4"/>
        <v>614.93000000000006</v>
      </c>
    </row>
    <row r="66" spans="1:19" x14ac:dyDescent="0.3">
      <c r="A66" s="4">
        <v>57</v>
      </c>
      <c r="B66" s="5" t="s">
        <v>20</v>
      </c>
      <c r="C66" s="6" t="s">
        <v>19</v>
      </c>
      <c r="D66" s="7">
        <v>980</v>
      </c>
      <c r="E66" s="8">
        <v>5.8536000000000001</v>
      </c>
      <c r="F66" s="9">
        <v>19</v>
      </c>
      <c r="G66" s="9">
        <v>16</v>
      </c>
      <c r="H66" s="9">
        <v>189</v>
      </c>
      <c r="I66" s="9">
        <v>168</v>
      </c>
      <c r="J66" s="9">
        <v>180</v>
      </c>
      <c r="K66" s="9">
        <v>167</v>
      </c>
      <c r="L66" s="9">
        <v>189</v>
      </c>
      <c r="M66" s="9">
        <v>166</v>
      </c>
      <c r="N66" s="9">
        <f t="shared" si="0"/>
        <v>57</v>
      </c>
      <c r="O66" s="9"/>
      <c r="P66" s="17">
        <f t="shared" si="1"/>
        <v>57</v>
      </c>
      <c r="Q66" s="7">
        <f t="shared" si="2"/>
        <v>333.66</v>
      </c>
      <c r="R66" s="7">
        <f t="shared" si="3"/>
        <v>78.709999999999994</v>
      </c>
      <c r="S66" s="7">
        <f t="shared" si="4"/>
        <v>412.37</v>
      </c>
    </row>
    <row r="67" spans="1:19" x14ac:dyDescent="0.3">
      <c r="A67" s="4">
        <v>58</v>
      </c>
      <c r="B67" s="5" t="s">
        <v>20</v>
      </c>
      <c r="C67" s="6" t="s">
        <v>19</v>
      </c>
      <c r="D67" s="7">
        <v>980</v>
      </c>
      <c r="E67" s="8">
        <v>5.8536000000000001</v>
      </c>
      <c r="F67" s="9">
        <v>179</v>
      </c>
      <c r="G67" s="9">
        <v>152</v>
      </c>
      <c r="H67" s="9">
        <v>146</v>
      </c>
      <c r="I67" s="9">
        <v>112</v>
      </c>
      <c r="J67" s="9">
        <v>101</v>
      </c>
      <c r="K67" s="9">
        <v>79</v>
      </c>
      <c r="L67" s="9">
        <v>187</v>
      </c>
      <c r="M67" s="9">
        <v>166</v>
      </c>
      <c r="N67" s="9">
        <f t="shared" si="0"/>
        <v>77</v>
      </c>
      <c r="O67" s="17">
        <v>-20</v>
      </c>
      <c r="P67" s="17">
        <f t="shared" si="1"/>
        <v>57</v>
      </c>
      <c r="Q67" s="7">
        <f t="shared" si="2"/>
        <v>333.66</v>
      </c>
      <c r="R67" s="7">
        <f t="shared" si="3"/>
        <v>78.709999999999994</v>
      </c>
      <c r="S67" s="7">
        <f t="shared" si="4"/>
        <v>412.37</v>
      </c>
    </row>
    <row r="68" spans="1:19" x14ac:dyDescent="0.3">
      <c r="A68" s="4">
        <v>59</v>
      </c>
      <c r="B68" s="5" t="s">
        <v>20</v>
      </c>
      <c r="C68" s="6" t="s">
        <v>19</v>
      </c>
      <c r="D68" s="7">
        <v>980</v>
      </c>
      <c r="E68" s="8">
        <v>5.8536000000000001</v>
      </c>
      <c r="F68" s="9">
        <v>168</v>
      </c>
      <c r="G68" s="9">
        <v>168</v>
      </c>
      <c r="H68" s="9">
        <v>156</v>
      </c>
      <c r="I68" s="9">
        <v>128</v>
      </c>
      <c r="J68" s="9">
        <v>137</v>
      </c>
      <c r="K68" s="9">
        <v>144</v>
      </c>
      <c r="L68" s="9">
        <v>192</v>
      </c>
      <c r="M68" s="9">
        <v>166</v>
      </c>
      <c r="N68" s="9">
        <f t="shared" si="0"/>
        <v>47</v>
      </c>
      <c r="O68" s="9"/>
      <c r="P68" s="17">
        <f t="shared" si="1"/>
        <v>47</v>
      </c>
      <c r="Q68" s="7">
        <f t="shared" si="2"/>
        <v>275.12</v>
      </c>
      <c r="R68" s="7">
        <f t="shared" si="3"/>
        <v>64.900000000000006</v>
      </c>
      <c r="S68" s="7">
        <f t="shared" si="4"/>
        <v>340.02</v>
      </c>
    </row>
    <row r="69" spans="1:19" x14ac:dyDescent="0.3">
      <c r="A69" s="4">
        <v>60</v>
      </c>
      <c r="B69" s="5" t="s">
        <v>20</v>
      </c>
      <c r="C69" s="6" t="s">
        <v>19</v>
      </c>
      <c r="D69" s="7">
        <v>980</v>
      </c>
      <c r="E69" s="8">
        <v>5.8536000000000001</v>
      </c>
      <c r="F69" s="9">
        <v>112</v>
      </c>
      <c r="G69" s="9">
        <v>112</v>
      </c>
      <c r="H69" s="9">
        <v>168</v>
      </c>
      <c r="I69" s="9">
        <v>168</v>
      </c>
      <c r="J69" s="9">
        <v>167</v>
      </c>
      <c r="K69" s="9">
        <v>167</v>
      </c>
      <c r="L69" s="9">
        <v>183</v>
      </c>
      <c r="M69" s="9">
        <v>166</v>
      </c>
      <c r="N69" s="9">
        <f t="shared" si="0"/>
        <v>17</v>
      </c>
      <c r="O69" s="9"/>
      <c r="P69" s="17">
        <f t="shared" si="1"/>
        <v>17</v>
      </c>
      <c r="Q69" s="7">
        <f t="shared" si="2"/>
        <v>99.51</v>
      </c>
      <c r="R69" s="7">
        <f t="shared" si="3"/>
        <v>23.47</v>
      </c>
      <c r="S69" s="7">
        <f t="shared" si="4"/>
        <v>122.98</v>
      </c>
    </row>
    <row r="70" spans="1:19" x14ac:dyDescent="0.3">
      <c r="A70" s="4">
        <v>61</v>
      </c>
      <c r="B70" s="5" t="s">
        <v>20</v>
      </c>
      <c r="C70" s="6" t="s">
        <v>19</v>
      </c>
      <c r="D70" s="7">
        <v>980</v>
      </c>
      <c r="E70" s="8">
        <v>5.8536000000000001</v>
      </c>
      <c r="F70" s="9">
        <v>0</v>
      </c>
      <c r="G70" s="9">
        <v>0</v>
      </c>
      <c r="H70" s="9">
        <v>168</v>
      </c>
      <c r="I70" s="9">
        <v>168</v>
      </c>
      <c r="J70" s="9">
        <v>167</v>
      </c>
      <c r="K70" s="9">
        <v>167</v>
      </c>
      <c r="L70" s="9">
        <v>183</v>
      </c>
      <c r="M70" s="9">
        <v>166</v>
      </c>
      <c r="N70" s="9">
        <f t="shared" si="0"/>
        <v>17</v>
      </c>
      <c r="O70" s="9"/>
      <c r="P70" s="17">
        <f t="shared" si="1"/>
        <v>17</v>
      </c>
      <c r="Q70" s="7">
        <f t="shared" si="2"/>
        <v>99.51</v>
      </c>
      <c r="R70" s="7">
        <f t="shared" si="3"/>
        <v>23.47</v>
      </c>
      <c r="S70" s="7">
        <f t="shared" si="4"/>
        <v>122.98</v>
      </c>
    </row>
    <row r="71" spans="1:19" x14ac:dyDescent="0.3">
      <c r="A71" s="4">
        <v>62</v>
      </c>
      <c r="B71" s="5" t="s">
        <v>21</v>
      </c>
      <c r="C71" s="6" t="s">
        <v>18</v>
      </c>
      <c r="D71" s="7">
        <v>1200</v>
      </c>
      <c r="E71" s="8">
        <v>7.1677</v>
      </c>
      <c r="F71" s="9">
        <v>176</v>
      </c>
      <c r="G71" s="9">
        <v>176</v>
      </c>
      <c r="H71" s="9">
        <v>179</v>
      </c>
      <c r="I71" s="9">
        <v>168</v>
      </c>
      <c r="J71" s="9">
        <v>106</v>
      </c>
      <c r="K71" s="9">
        <v>96</v>
      </c>
      <c r="L71" s="9">
        <v>166</v>
      </c>
      <c r="M71" s="9">
        <v>166</v>
      </c>
      <c r="N71" s="9">
        <f t="shared" si="0"/>
        <v>21</v>
      </c>
      <c r="O71" s="9"/>
      <c r="P71" s="17">
        <f t="shared" si="1"/>
        <v>21</v>
      </c>
      <c r="Q71" s="7">
        <f t="shared" si="2"/>
        <v>150.52000000000001</v>
      </c>
      <c r="R71" s="7">
        <f t="shared" si="3"/>
        <v>35.51</v>
      </c>
      <c r="S71" s="7">
        <f t="shared" si="4"/>
        <v>186.03</v>
      </c>
    </row>
    <row r="72" spans="1:19" s="18" customFormat="1" x14ac:dyDescent="0.3">
      <c r="A72" s="4">
        <v>63</v>
      </c>
      <c r="B72" s="13" t="s">
        <v>21</v>
      </c>
      <c r="C72" s="14" t="s">
        <v>18</v>
      </c>
      <c r="D72" s="15">
        <v>1200</v>
      </c>
      <c r="E72" s="16">
        <v>7.1677</v>
      </c>
      <c r="F72" s="17">
        <v>110</v>
      </c>
      <c r="G72" s="17">
        <v>112</v>
      </c>
      <c r="H72" s="17">
        <v>0</v>
      </c>
      <c r="I72" s="17">
        <v>0</v>
      </c>
      <c r="J72" s="17">
        <v>0</v>
      </c>
      <c r="K72" s="17">
        <v>0</v>
      </c>
      <c r="L72" s="17">
        <v>121</v>
      </c>
      <c r="M72" s="17">
        <v>102</v>
      </c>
      <c r="N72" s="17">
        <f t="shared" si="0"/>
        <v>19</v>
      </c>
      <c r="O72" s="17">
        <f>F72-G72</f>
        <v>-2</v>
      </c>
      <c r="P72" s="17">
        <f t="shared" si="1"/>
        <v>17</v>
      </c>
      <c r="Q72" s="15">
        <f t="shared" si="2"/>
        <v>121.85</v>
      </c>
      <c r="R72" s="15">
        <f t="shared" si="3"/>
        <v>28.74</v>
      </c>
      <c r="S72" s="15">
        <f t="shared" si="4"/>
        <v>150.59</v>
      </c>
    </row>
    <row r="73" spans="1:19" x14ac:dyDescent="0.3">
      <c r="A73" s="4">
        <v>64</v>
      </c>
      <c r="B73" s="5" t="s">
        <v>21</v>
      </c>
      <c r="C73" s="6" t="s">
        <v>19</v>
      </c>
      <c r="D73" s="7">
        <v>1050</v>
      </c>
      <c r="E73" s="8">
        <v>6.2717999999999998</v>
      </c>
      <c r="F73" s="9">
        <v>0</v>
      </c>
      <c r="G73" s="9">
        <v>0</v>
      </c>
      <c r="H73" s="9">
        <v>185</v>
      </c>
      <c r="I73" s="9">
        <v>160</v>
      </c>
      <c r="J73" s="9">
        <v>199</v>
      </c>
      <c r="K73" s="9">
        <v>167</v>
      </c>
      <c r="L73" s="9">
        <v>190</v>
      </c>
      <c r="M73" s="9">
        <v>166</v>
      </c>
      <c r="N73" s="9">
        <f t="shared" si="0"/>
        <v>81</v>
      </c>
      <c r="O73" s="9"/>
      <c r="P73" s="17">
        <f t="shared" si="1"/>
        <v>81</v>
      </c>
      <c r="Q73" s="7">
        <f t="shared" si="2"/>
        <v>508.02</v>
      </c>
      <c r="R73" s="7">
        <f t="shared" si="3"/>
        <v>119.84</v>
      </c>
      <c r="S73" s="7">
        <f t="shared" si="4"/>
        <v>627.86</v>
      </c>
    </row>
    <row r="74" spans="1:19" x14ac:dyDescent="0.3">
      <c r="A74" s="4">
        <v>65</v>
      </c>
      <c r="B74" s="5" t="s">
        <v>21</v>
      </c>
      <c r="C74" s="6" t="s">
        <v>19</v>
      </c>
      <c r="D74" s="7">
        <v>980</v>
      </c>
      <c r="E74" s="8">
        <v>5.8536000000000001</v>
      </c>
      <c r="F74" s="9">
        <v>198</v>
      </c>
      <c r="G74" s="9">
        <v>176</v>
      </c>
      <c r="H74" s="9">
        <v>96</v>
      </c>
      <c r="I74" s="9">
        <v>88</v>
      </c>
      <c r="J74" s="9">
        <v>18</v>
      </c>
      <c r="K74" s="9">
        <v>16</v>
      </c>
      <c r="L74" s="9">
        <v>0</v>
      </c>
      <c r="M74" s="9">
        <v>0</v>
      </c>
      <c r="N74" s="9">
        <f t="shared" si="0"/>
        <v>10</v>
      </c>
      <c r="O74" s="9"/>
      <c r="P74" s="17">
        <f t="shared" si="1"/>
        <v>10</v>
      </c>
      <c r="Q74" s="7">
        <f t="shared" si="2"/>
        <v>58.54</v>
      </c>
      <c r="R74" s="7">
        <f t="shared" si="3"/>
        <v>13.81</v>
      </c>
      <c r="S74" s="7">
        <f t="shared" si="4"/>
        <v>72.349999999999994</v>
      </c>
    </row>
    <row r="75" spans="1:19" x14ac:dyDescent="0.3">
      <c r="A75" s="4">
        <v>66</v>
      </c>
      <c r="B75" s="5" t="s">
        <v>21</v>
      </c>
      <c r="C75" s="6" t="s">
        <v>19</v>
      </c>
      <c r="D75" s="7">
        <v>1050</v>
      </c>
      <c r="E75" s="8">
        <v>6.2717999999999998</v>
      </c>
      <c r="F75" s="9">
        <v>96</v>
      </c>
      <c r="G75" s="9">
        <v>96</v>
      </c>
      <c r="H75" s="9">
        <v>176</v>
      </c>
      <c r="I75" s="9">
        <v>168</v>
      </c>
      <c r="J75" s="9">
        <v>100</v>
      </c>
      <c r="K75" s="9">
        <v>104</v>
      </c>
      <c r="L75" s="9">
        <v>166</v>
      </c>
      <c r="M75" s="9">
        <v>166</v>
      </c>
      <c r="N75" s="9">
        <f t="shared" ref="N75:N83" si="5">H75-I75+J75-K75+L75-M75</f>
        <v>4</v>
      </c>
      <c r="O75" s="9"/>
      <c r="P75" s="17">
        <f t="shared" ref="P75:P83" si="6">N75+O75</f>
        <v>4</v>
      </c>
      <c r="Q75" s="7">
        <f t="shared" ref="Q75:Q83" si="7">ROUND(P75*E75,2)</f>
        <v>25.09</v>
      </c>
      <c r="R75" s="7">
        <f t="shared" ref="R75:R83" si="8">ROUND(Q75*23.59%,2)</f>
        <v>5.92</v>
      </c>
      <c r="S75" s="7">
        <f t="shared" ref="S75:S83" si="9">Q75+R75</f>
        <v>31.009999999999998</v>
      </c>
    </row>
    <row r="76" spans="1:19" x14ac:dyDescent="0.3">
      <c r="A76" s="4">
        <v>67</v>
      </c>
      <c r="B76" s="5" t="s">
        <v>21</v>
      </c>
      <c r="C76" s="6" t="s">
        <v>19</v>
      </c>
      <c r="D76" s="7">
        <v>1050</v>
      </c>
      <c r="E76" s="8">
        <v>6.2717999999999998</v>
      </c>
      <c r="F76" s="9">
        <v>154</v>
      </c>
      <c r="G76" s="9">
        <v>136</v>
      </c>
      <c r="H76" s="9">
        <v>176</v>
      </c>
      <c r="I76" s="9">
        <v>168</v>
      </c>
      <c r="J76" s="9">
        <v>167</v>
      </c>
      <c r="K76" s="9">
        <v>167</v>
      </c>
      <c r="L76" s="9">
        <v>166</v>
      </c>
      <c r="M76" s="9">
        <v>166</v>
      </c>
      <c r="N76" s="9">
        <f t="shared" si="5"/>
        <v>8</v>
      </c>
      <c r="O76" s="9"/>
      <c r="P76" s="17">
        <f t="shared" si="6"/>
        <v>8</v>
      </c>
      <c r="Q76" s="7">
        <f t="shared" si="7"/>
        <v>50.17</v>
      </c>
      <c r="R76" s="7">
        <f t="shared" si="8"/>
        <v>11.84</v>
      </c>
      <c r="S76" s="7">
        <f t="shared" si="9"/>
        <v>62.010000000000005</v>
      </c>
    </row>
    <row r="77" spans="1:19" x14ac:dyDescent="0.3">
      <c r="A77" s="4">
        <v>68</v>
      </c>
      <c r="B77" s="5" t="s">
        <v>21</v>
      </c>
      <c r="C77" s="6" t="s">
        <v>19</v>
      </c>
      <c r="D77" s="7">
        <v>1050</v>
      </c>
      <c r="E77" s="8">
        <v>6.2717999999999998</v>
      </c>
      <c r="F77" s="9">
        <v>176</v>
      </c>
      <c r="G77" s="9">
        <v>176</v>
      </c>
      <c r="H77" s="9">
        <v>168</v>
      </c>
      <c r="I77" s="9">
        <v>168</v>
      </c>
      <c r="J77" s="9">
        <v>135</v>
      </c>
      <c r="K77" s="9">
        <v>127</v>
      </c>
      <c r="L77" s="9">
        <v>166</v>
      </c>
      <c r="M77" s="9">
        <v>166</v>
      </c>
      <c r="N77" s="9">
        <f t="shared" si="5"/>
        <v>8</v>
      </c>
      <c r="O77" s="9"/>
      <c r="P77" s="17">
        <f t="shared" si="6"/>
        <v>8</v>
      </c>
      <c r="Q77" s="7">
        <f t="shared" si="7"/>
        <v>50.17</v>
      </c>
      <c r="R77" s="7">
        <f t="shared" si="8"/>
        <v>11.84</v>
      </c>
      <c r="S77" s="7">
        <f t="shared" si="9"/>
        <v>62.010000000000005</v>
      </c>
    </row>
    <row r="78" spans="1:19" x14ac:dyDescent="0.3">
      <c r="A78" s="4">
        <v>69</v>
      </c>
      <c r="B78" s="5" t="s">
        <v>21</v>
      </c>
      <c r="C78" s="6" t="s">
        <v>19</v>
      </c>
      <c r="D78" s="7">
        <v>1050</v>
      </c>
      <c r="E78" s="8">
        <v>6.2717999999999998</v>
      </c>
      <c r="F78" s="9">
        <v>176</v>
      </c>
      <c r="G78" s="9">
        <v>176</v>
      </c>
      <c r="H78" s="9">
        <v>176</v>
      </c>
      <c r="I78" s="9">
        <v>168</v>
      </c>
      <c r="J78" s="9">
        <v>167</v>
      </c>
      <c r="K78" s="9">
        <v>167</v>
      </c>
      <c r="L78" s="9">
        <v>166</v>
      </c>
      <c r="M78" s="9">
        <v>166</v>
      </c>
      <c r="N78" s="9">
        <f t="shared" si="5"/>
        <v>8</v>
      </c>
      <c r="O78" s="9"/>
      <c r="P78" s="17">
        <f t="shared" si="6"/>
        <v>8</v>
      </c>
      <c r="Q78" s="7">
        <f t="shared" si="7"/>
        <v>50.17</v>
      </c>
      <c r="R78" s="7">
        <f t="shared" si="8"/>
        <v>11.84</v>
      </c>
      <c r="S78" s="7">
        <f t="shared" si="9"/>
        <v>62.010000000000005</v>
      </c>
    </row>
    <row r="79" spans="1:19" x14ac:dyDescent="0.3">
      <c r="A79" s="4">
        <v>70</v>
      </c>
      <c r="B79" s="5" t="s">
        <v>21</v>
      </c>
      <c r="C79" s="6" t="s">
        <v>19</v>
      </c>
      <c r="D79" s="7">
        <v>1050</v>
      </c>
      <c r="E79" s="8">
        <v>6.2717999999999998</v>
      </c>
      <c r="F79" s="9">
        <v>123</v>
      </c>
      <c r="G79" s="9">
        <v>88</v>
      </c>
      <c r="H79" s="9">
        <v>165</v>
      </c>
      <c r="I79" s="9">
        <v>160</v>
      </c>
      <c r="J79" s="9">
        <v>198</v>
      </c>
      <c r="K79" s="9">
        <v>167</v>
      </c>
      <c r="L79" s="9">
        <v>166</v>
      </c>
      <c r="M79" s="9">
        <v>158</v>
      </c>
      <c r="N79" s="9">
        <f t="shared" si="5"/>
        <v>44</v>
      </c>
      <c r="O79" s="9"/>
      <c r="P79" s="17">
        <f t="shared" si="6"/>
        <v>44</v>
      </c>
      <c r="Q79" s="7">
        <f t="shared" si="7"/>
        <v>275.95999999999998</v>
      </c>
      <c r="R79" s="7">
        <f t="shared" si="8"/>
        <v>65.099999999999994</v>
      </c>
      <c r="S79" s="7">
        <f t="shared" si="9"/>
        <v>341.05999999999995</v>
      </c>
    </row>
    <row r="80" spans="1:19" x14ac:dyDescent="0.3">
      <c r="A80" s="4">
        <v>71</v>
      </c>
      <c r="B80" s="5" t="s">
        <v>21</v>
      </c>
      <c r="C80" s="6" t="s">
        <v>19</v>
      </c>
      <c r="D80" s="7">
        <v>1050</v>
      </c>
      <c r="E80" s="8">
        <v>6.2717999999999998</v>
      </c>
      <c r="F80" s="9">
        <v>198</v>
      </c>
      <c r="G80" s="9">
        <v>176</v>
      </c>
      <c r="H80" s="9">
        <v>176</v>
      </c>
      <c r="I80" s="9">
        <v>168</v>
      </c>
      <c r="J80" s="9">
        <v>132</v>
      </c>
      <c r="K80" s="9">
        <v>127</v>
      </c>
      <c r="L80" s="9">
        <v>176</v>
      </c>
      <c r="M80" s="9">
        <v>166</v>
      </c>
      <c r="N80" s="9">
        <f t="shared" si="5"/>
        <v>23</v>
      </c>
      <c r="O80" s="9"/>
      <c r="P80" s="17">
        <f t="shared" si="6"/>
        <v>23</v>
      </c>
      <c r="Q80" s="7">
        <f t="shared" si="7"/>
        <v>144.25</v>
      </c>
      <c r="R80" s="7">
        <f t="shared" si="8"/>
        <v>34.03</v>
      </c>
      <c r="S80" s="7">
        <f t="shared" si="9"/>
        <v>178.28</v>
      </c>
    </row>
    <row r="81" spans="1:21" x14ac:dyDescent="0.3">
      <c r="A81" s="4">
        <v>72</v>
      </c>
      <c r="B81" s="5" t="s">
        <v>21</v>
      </c>
      <c r="C81" s="6" t="s">
        <v>19</v>
      </c>
      <c r="D81" s="7">
        <v>1050</v>
      </c>
      <c r="E81" s="8">
        <v>6.2717999999999998</v>
      </c>
      <c r="F81" s="9">
        <v>143</v>
      </c>
      <c r="G81" s="9">
        <v>104</v>
      </c>
      <c r="H81" s="9">
        <v>132</v>
      </c>
      <c r="I81" s="9">
        <v>120</v>
      </c>
      <c r="J81" s="9">
        <v>167</v>
      </c>
      <c r="K81" s="9">
        <v>167</v>
      </c>
      <c r="L81" s="9">
        <v>187</v>
      </c>
      <c r="M81" s="9">
        <v>166</v>
      </c>
      <c r="N81" s="9">
        <f t="shared" si="5"/>
        <v>33</v>
      </c>
      <c r="O81" s="9"/>
      <c r="P81" s="17">
        <f t="shared" si="6"/>
        <v>33</v>
      </c>
      <c r="Q81" s="7">
        <f t="shared" si="7"/>
        <v>206.97</v>
      </c>
      <c r="R81" s="7">
        <f t="shared" si="8"/>
        <v>48.82</v>
      </c>
      <c r="S81" s="7">
        <f t="shared" si="9"/>
        <v>255.79</v>
      </c>
    </row>
    <row r="82" spans="1:21" x14ac:dyDescent="0.3">
      <c r="A82" s="4">
        <v>73</v>
      </c>
      <c r="B82" s="5" t="s">
        <v>21</v>
      </c>
      <c r="C82" s="6" t="s">
        <v>19</v>
      </c>
      <c r="D82" s="7">
        <v>880</v>
      </c>
      <c r="E82" s="8">
        <v>5.2563000000000004</v>
      </c>
      <c r="F82" s="9">
        <v>176</v>
      </c>
      <c r="G82" s="9">
        <v>176</v>
      </c>
      <c r="H82" s="9">
        <v>168</v>
      </c>
      <c r="I82" s="9">
        <v>168</v>
      </c>
      <c r="J82" s="9">
        <v>176</v>
      </c>
      <c r="K82" s="9">
        <v>167</v>
      </c>
      <c r="L82" s="9">
        <v>166</v>
      </c>
      <c r="M82" s="9">
        <v>166</v>
      </c>
      <c r="N82" s="9">
        <f t="shared" si="5"/>
        <v>9</v>
      </c>
      <c r="O82" s="9"/>
      <c r="P82" s="17">
        <f t="shared" si="6"/>
        <v>9</v>
      </c>
      <c r="Q82" s="7">
        <f t="shared" si="7"/>
        <v>47.31</v>
      </c>
      <c r="R82" s="7">
        <f t="shared" si="8"/>
        <v>11.16</v>
      </c>
      <c r="S82" s="7">
        <f t="shared" si="9"/>
        <v>58.47</v>
      </c>
    </row>
    <row r="83" spans="1:21" x14ac:dyDescent="0.3">
      <c r="A83" s="4">
        <v>74</v>
      </c>
      <c r="B83" s="5" t="s">
        <v>21</v>
      </c>
      <c r="C83" s="6" t="s">
        <v>19</v>
      </c>
      <c r="D83" s="7">
        <v>880</v>
      </c>
      <c r="E83" s="8">
        <v>5.2563000000000004</v>
      </c>
      <c r="F83" s="9">
        <v>176</v>
      </c>
      <c r="G83" s="9">
        <v>176</v>
      </c>
      <c r="H83" s="9">
        <v>176</v>
      </c>
      <c r="I83" s="9">
        <v>168</v>
      </c>
      <c r="J83" s="9">
        <v>99</v>
      </c>
      <c r="K83" s="9">
        <v>96</v>
      </c>
      <c r="L83" s="9">
        <v>166</v>
      </c>
      <c r="M83" s="9">
        <v>166</v>
      </c>
      <c r="N83" s="9">
        <f t="shared" si="5"/>
        <v>11</v>
      </c>
      <c r="O83" s="9"/>
      <c r="P83" s="17">
        <f t="shared" si="6"/>
        <v>11</v>
      </c>
      <c r="Q83" s="7">
        <f t="shared" si="7"/>
        <v>57.82</v>
      </c>
      <c r="R83" s="7">
        <f t="shared" si="8"/>
        <v>13.64</v>
      </c>
      <c r="S83" s="7">
        <f t="shared" si="9"/>
        <v>71.460000000000008</v>
      </c>
    </row>
    <row r="84" spans="1:21" x14ac:dyDescent="0.3">
      <c r="A84" s="22"/>
      <c r="B84" s="10" t="s">
        <v>22</v>
      </c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  <c r="P84" s="9"/>
      <c r="Q84" s="19">
        <f>SUM(Q10:Q83)</f>
        <v>14545.929999999998</v>
      </c>
      <c r="R84" s="19">
        <f>SUM(R10:R83)</f>
        <v>3428.54</v>
      </c>
      <c r="S84" s="19">
        <f>SUM(S10:S83)</f>
        <v>17974.46999999999</v>
      </c>
      <c r="T84" s="11"/>
      <c r="U84" s="11"/>
    </row>
    <row r="85" spans="1:21" x14ac:dyDescent="0.3">
      <c r="A85" s="20" t="s">
        <v>28</v>
      </c>
      <c r="B85" s="21" t="s">
        <v>27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</sheetData>
  <mergeCells count="20">
    <mergeCell ref="F8:G8"/>
    <mergeCell ref="H8:I8"/>
    <mergeCell ref="R8:R9"/>
    <mergeCell ref="S8:S9"/>
    <mergeCell ref="J8:K8"/>
    <mergeCell ref="L8:M8"/>
    <mergeCell ref="N8:N9"/>
    <mergeCell ref="O8:O9"/>
    <mergeCell ref="P8:P9"/>
    <mergeCell ref="Q8:Q9"/>
    <mergeCell ref="A8:A9"/>
    <mergeCell ref="B8:B9"/>
    <mergeCell ref="C8:C9"/>
    <mergeCell ref="D8:D9"/>
    <mergeCell ref="E8:E9"/>
    <mergeCell ref="O1:S1"/>
    <mergeCell ref="O2:S2"/>
    <mergeCell ref="O3:S3"/>
    <mergeCell ref="O4:S4"/>
    <mergeCell ref="A6:S6"/>
  </mergeCells>
  <pageMargins left="0.27559055118110237" right="0.11811023622047245" top="0.43307086614173229" bottom="0.47244094488188981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Virsstundas okt-dec.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Graumane</dc:creator>
  <cp:lastModifiedBy>Linda Gurecka</cp:lastModifiedBy>
  <cp:lastPrinted>2022-01-31T09:26:59Z</cp:lastPrinted>
  <dcterms:created xsi:type="dcterms:W3CDTF">2022-01-18T12:10:28Z</dcterms:created>
  <dcterms:modified xsi:type="dcterms:W3CDTF">2022-07-12T12:23:22Z</dcterms:modified>
</cp:coreProperties>
</file>