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MK_Noteikumi_Nr.851\2023_feb_no_01.04.2023\MK_685_uz_FM\"/>
    </mc:Choice>
  </mc:AlternateContent>
  <xr:revisionPtr revIDLastSave="0" documentId="13_ncr:1_{480E9587-311C-418C-9B49-618310F61ADB}" xr6:coauthVersionLast="47" xr6:coauthVersionMax="47" xr10:uidLastSave="{00000000-0000-0000-0000-000000000000}"/>
  <bookViews>
    <workbookView xWindow="-120" yWindow="-120" windowWidth="29040" windowHeight="15840" tabRatio="910" firstSheet="1" activeTab="1" xr2:uid="{2A6925A8-DFFE-464F-919D-CCAC93AACF9D}"/>
  </bookViews>
  <sheets>
    <sheet name="29_01_H_2020" sheetId="21" state="hidden" r:id="rId1"/>
    <sheet name="rezidenti_alga (valsts_apmaks)" sheetId="35" r:id="rId2"/>
    <sheet name="rezidenti_fin (valsts_apmaks) " sheetId="36" r:id="rId3"/>
    <sheet name="rezidenti_alga (maksas)" sheetId="38" r:id="rId4"/>
    <sheet name="rezidenti_fin (maksas)" sheetId="39" r:id="rId5"/>
  </sheets>
  <externalReferences>
    <externalReference r:id="rId6"/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35" l="1"/>
  <c r="H16" i="39"/>
  <c r="H19" i="39" s="1"/>
  <c r="I16" i="39"/>
  <c r="I19" i="39" s="1"/>
  <c r="J16" i="39"/>
  <c r="J19" i="39" s="1"/>
  <c r="G16" i="39"/>
  <c r="G19" i="39" s="1"/>
  <c r="E23" i="38"/>
  <c r="C23" i="38"/>
  <c r="E22" i="38"/>
  <c r="C22" i="38"/>
  <c r="E21" i="38"/>
  <c r="C21" i="38"/>
  <c r="E20" i="38"/>
  <c r="E7" i="38"/>
  <c r="E6" i="38" s="1"/>
  <c r="E14" i="38" s="1"/>
  <c r="C7" i="38"/>
  <c r="C6" i="38" s="1"/>
  <c r="C14" i="38" s="1"/>
  <c r="M13" i="36"/>
  <c r="M10" i="36"/>
  <c r="E38" i="35"/>
  <c r="E37" i="35"/>
  <c r="E35" i="35"/>
  <c r="E19" i="38" l="1"/>
  <c r="E18" i="38" s="1"/>
  <c r="E17" i="38" s="1"/>
  <c r="E25" i="38" s="1"/>
  <c r="K19" i="39"/>
  <c r="K25" i="39" s="1"/>
  <c r="K23" i="39" s="1"/>
  <c r="C20" i="38"/>
  <c r="C19" i="38" s="1"/>
  <c r="C18" i="38" s="1"/>
  <c r="C17" i="38" s="1"/>
  <c r="C25" i="38" s="1"/>
  <c r="K17" i="39"/>
  <c r="M11" i="36" l="1"/>
  <c r="N11" i="36" s="1"/>
  <c r="M28" i="35"/>
  <c r="L28" i="35"/>
  <c r="J28" i="35"/>
  <c r="I28" i="35"/>
  <c r="G28" i="35"/>
  <c r="F28" i="35"/>
  <c r="D28" i="35"/>
  <c r="C28" i="35"/>
  <c r="M27" i="35"/>
  <c r="L27" i="35"/>
  <c r="J27" i="35"/>
  <c r="I27" i="35"/>
  <c r="G27" i="35"/>
  <c r="F27" i="35"/>
  <c r="D27" i="35"/>
  <c r="C27" i="35"/>
  <c r="M26" i="35"/>
  <c r="L26" i="35"/>
  <c r="J26" i="35"/>
  <c r="I26" i="35"/>
  <c r="G26" i="35"/>
  <c r="F26" i="35"/>
  <c r="D26" i="35"/>
  <c r="C26" i="35"/>
  <c r="M14" i="36" l="1"/>
  <c r="N14" i="36" s="1"/>
  <c r="N13" i="36"/>
  <c r="N10" i="36" l="1"/>
  <c r="N16" i="36" s="1"/>
  <c r="N20" i="36" l="1"/>
  <c r="N18" i="36"/>
</calcChain>
</file>

<file path=xl/sharedStrings.xml><?xml version="1.0" encoding="utf-8"?>
<sst xmlns="http://schemas.openxmlformats.org/spreadsheetml/2006/main" count="153" uniqueCount="113">
  <si>
    <t>Kopā</t>
  </si>
  <si>
    <t>A</t>
  </si>
  <si>
    <t>F</t>
  </si>
  <si>
    <t>G</t>
  </si>
  <si>
    <t>1.</t>
  </si>
  <si>
    <t>2.</t>
  </si>
  <si>
    <t>Nr.p.k.</t>
  </si>
  <si>
    <t>Augstskolas izdevumi</t>
  </si>
  <si>
    <t>Ārstniecības iestādes izdevumi</t>
  </si>
  <si>
    <t>2.1.</t>
  </si>
  <si>
    <t>Rezidenta atlīdzība</t>
  </si>
  <si>
    <t>2.1.1.</t>
  </si>
  <si>
    <t>Atalgojums</t>
  </si>
  <si>
    <t>2.1.1.1.</t>
  </si>
  <si>
    <t>t.sk. amatalga</t>
  </si>
  <si>
    <t>2.1.1.2.</t>
  </si>
  <si>
    <t>t.sk. pārējie izdevumi rezidentu atlīdzībai - samaksa par dežūru stundām virs normālā darba laika (24 h mēnesī), piemaksas par nakts dežūrām, svētku dienām, mājas dežūrām un darba samaksas mainīgajai daļai</t>
  </si>
  <si>
    <t>2.1.2.</t>
  </si>
  <si>
    <t>VSAOI</t>
  </si>
  <si>
    <t>2.2.</t>
  </si>
  <si>
    <t>Rezidentu teorētisko un praktisko apmācību saistīto izdevumu apmaksai ārstniecības iestādē</t>
  </si>
  <si>
    <t>2.2.1.</t>
  </si>
  <si>
    <t xml:space="preserve">Ārstu un cita mācību personāla atlīdzībai </t>
  </si>
  <si>
    <t>2.2.1.1.</t>
  </si>
  <si>
    <t xml:space="preserve">Ārstu un cita mācību personāla atlīdzībai par rezidentu teorētisko un praktisko apmācību </t>
  </si>
  <si>
    <t>2.2.1.1.1.</t>
  </si>
  <si>
    <t>t.sk. atalgojums</t>
  </si>
  <si>
    <t>2.2.1.1.2.</t>
  </si>
  <si>
    <t>t.sk. VSAOI</t>
  </si>
  <si>
    <t>2.2.1.2.</t>
  </si>
  <si>
    <t>Ārstu atlīdzībai, kas atbildīgi par rezidentūras organizāciju (atalgojums un VSAOI)</t>
  </si>
  <si>
    <t>2.2.1.2.1.</t>
  </si>
  <si>
    <t>2.2.1.2.2.</t>
  </si>
  <si>
    <t>2.2.2.</t>
  </si>
  <si>
    <t xml:space="preserve">Ar rezidentūras organizēšanu  saistīto izdevumu segšanai </t>
  </si>
  <si>
    <t>2.2.2.1.</t>
  </si>
  <si>
    <t>t.sk.ar rezidenta pašizglītību saistītie izdevumi (izdevumi  medicīniskās literatūras, datu bāžu, grāmatu, u.c. iegādei bibliotēkai, aprīkojuma, datoru iegādei, u.tml., kas paliek ārstniecības iestādes īpašumā)</t>
  </si>
  <si>
    <t>2.2.2.2.</t>
  </si>
  <si>
    <t>t.sk.ar rezidentūras organizēšanu  saistīto izdevumu segšanai saimniecisko, komunālo un ārstniecības iestādes citu kārtējo izdevumu segšanai, kas attiecas uz rezidentūras organizēšanu ārstniecības iestādē, t.sk. rezidentu telpu iekārtošanas, identifikācijas  karšu iegādes, vienotas e-adreses nodrošināšanai, zīmogu izgatavošanas izdevumi u.tml.))</t>
  </si>
  <si>
    <t>Pieaugums (%)</t>
  </si>
  <si>
    <t>Šos darba samaksas pieauguma procentus šeit var mainīt/modelēt, bet tie koriģēsies TIKAI padotības iestādēm un citām ministrijām!!!
Mainot pieauguma % rezidentiem un tarifiem, viss jāpārrēķina manuāli.</t>
  </si>
  <si>
    <t xml:space="preserve">Pārējās ārstniecības iestādēs 
(t.sk. budžeta iestādēs) </t>
  </si>
  <si>
    <t xml:space="preserve">Reģionālajā daudzprofilu slimnīcā vai ģimenes (vispārējās prakses) ārsta praksē ārpus Rīgas </t>
  </si>
  <si>
    <t>Nr.</t>
  </si>
  <si>
    <t>Plānotais rezidentu skaits janv-sept</t>
  </si>
  <si>
    <t>Plānotais uzņemamo rezidentu skaits</t>
  </si>
  <si>
    <t>Plānotais rezidentu skaits okt-dec</t>
  </si>
  <si>
    <t xml:space="preserve"> Finanšu līdzekļu apmēra palielinājums mēnesim viena rezidenta apmācībai, euro</t>
  </si>
  <si>
    <t xml:space="preserve"> Finanšu līdzekļu apmēra palielinājums gadam plānotam rezidentu skaitam  apmācībai, euro</t>
  </si>
  <si>
    <t>5=2-3+4</t>
  </si>
  <si>
    <t>KOPĀ</t>
  </si>
  <si>
    <t>kopā, t.sk.</t>
  </si>
  <si>
    <t>Reģionālajā daudzprofilu slimnīcā vai ģimenes (vispārējās prakses) ārsta praksē ārpus Rīgas</t>
  </si>
  <si>
    <t>t.sk. no 3.gada pamatspecialitātē un papildspecialitātē un apakšspecialitātē no 1.gada, t.sk.</t>
  </si>
  <si>
    <t>t.sk. atlikušie, t.sk.</t>
  </si>
  <si>
    <t>VSAOI jaunais nodoklis</t>
  </si>
  <si>
    <t>Ārsti</t>
  </si>
  <si>
    <t>Darba samaksas pieaugums
Ārsti un funkcionālie speciālisti</t>
  </si>
  <si>
    <t>Darba samaksas pieaugums
Ārstniecības un pacientu aprūpes personas</t>
  </si>
  <si>
    <t>Darba samaksas pieaugums
Ārstniecības  un pacientu aprūpes atbalsta pesonas</t>
  </si>
  <si>
    <t>Māsas</t>
  </si>
  <si>
    <t>Pārējās māsas</t>
  </si>
  <si>
    <t>Precizētās viena rezidenta izmaksas</t>
  </si>
  <si>
    <t>Pielikums Nr.1.1.</t>
  </si>
  <si>
    <t>Pielikums Nr.1.2.</t>
  </si>
  <si>
    <t>Pielikums Nr.1.3.</t>
  </si>
  <si>
    <t>Pielikums Nr.1.4.</t>
  </si>
  <si>
    <t>Augstskolas izdevumi gadam</t>
  </si>
  <si>
    <t>Rezidenta atlīdzība gadam</t>
  </si>
  <si>
    <t>Ārstniecības iestādes izdevumi gadam</t>
  </si>
  <si>
    <t>2022.gads - finanšu līdzekļu apmērs viena rezidenta apmācībai pirmajā un otrajā rezidentūras gadā pamatspecialitātē</t>
  </si>
  <si>
    <t>2022.gads - finanšu līdzekļu apmērs viena rezidenta apmācībai no trešā rezidentūras gada pamatspecialitātē un no pirmā rezidentūras gada papildspecialitātē un apakšspecialitātē</t>
  </si>
  <si>
    <r>
      <t xml:space="preserve">Valsts apmaksāto rezidentu amatalga mēnesī, </t>
    </r>
    <r>
      <rPr>
        <i/>
        <sz val="12"/>
        <color rgb="FF0D0D0D"/>
        <rFont val="Times New Roman"/>
        <family val="1"/>
      </rPr>
      <t>euro</t>
    </r>
  </si>
  <si>
    <r>
      <t>2022.gadā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</si>
  <si>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r>
      <t>2023.gadā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</si>
  <si>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t>Rezidentu mēnešalga reģionālajā daudzprofilu slimnīcā vai ģimenes (vispārējās prakses) ārsta praksē ārpus Rīgas</t>
  </si>
  <si>
    <t xml:space="preserve">Rezidentu mēnešalga pārējās ārstniecības iestādēs </t>
  </si>
  <si>
    <t xml:space="preserve">(tai skaitā Veselības ministrijas padotības iestādes) </t>
  </si>
  <si>
    <t xml:space="preserve">Rezidentu mēnešalga ar koeficientu 1.1 no trešā rezidentūras gada pamatspecialitātē  un no pirmā gada papildspecialitātēs reģionālajā daudzprofilu slimnīcā vai ģimenes (vispārējās prakses) ārsta praksē ārpus Rīgas </t>
  </si>
  <si>
    <t xml:space="preserve">Rezidentu mēnešalga ar koeficientu 1.1 no trešā rezidentūras gada pamatspecialitātē  un no pirmā gada papildspecialitātēs pārējās ārstniecības iestādēs </t>
  </si>
  <si>
    <t>(tai skaitā Veselības ministrijas padotības iestādes)</t>
  </si>
  <si>
    <t xml:space="preserve">Starpība (2023.gada pieaugums pret 2022.gadu) </t>
  </si>
  <si>
    <r>
      <t xml:space="preserve">Nepieciešamais papildus finansējums valsts apmaksātiem rezidentiem, </t>
    </r>
    <r>
      <rPr>
        <b/>
        <i/>
        <sz val="11"/>
        <rFont val="Times New Roman"/>
        <family val="1"/>
      </rPr>
      <t>euro</t>
    </r>
  </si>
  <si>
    <t xml:space="preserve">Plānotais rezidentūras absolventu skaits </t>
  </si>
  <si>
    <t xml:space="preserve">Plānotais vidējais rezidentu skaits </t>
  </si>
  <si>
    <t>2023.gadam</t>
  </si>
  <si>
    <t>2024.gadam un turpmāk ik gadu</t>
  </si>
  <si>
    <t xml:space="preserve">2022.gads - finanšu līdzekļu apmērs viena rezidenta apmācībai pirmajā un otrajā rezidentūras gadā pamatspecialitātē </t>
  </si>
  <si>
    <t xml:space="preserve">2022.gads - finanšu līdzekļu apmērs viena rezidenta apmācībai no trešā rezidentūras gada pamatspecialitātē un no pirmā rezidentūras gada apakšspecialitātē </t>
  </si>
  <si>
    <t>1.1.</t>
  </si>
  <si>
    <t>1.1.1.</t>
  </si>
  <si>
    <t>1.1.1.1.</t>
  </si>
  <si>
    <t>1.1.1.2.</t>
  </si>
  <si>
    <t>t.sk. pārējie izdevumi rezidentu atlīdzībai - samaksa par dežūru stundām virs normālā darba laika (11 h mēnesī), piemaksas par nakts dežūrām, svētku dienām, mājas dežūrām un darba samaksas mainīgajai daļai</t>
  </si>
  <si>
    <t>1.1.2.</t>
  </si>
  <si>
    <r>
      <t xml:space="preserve">Nepieciešamais finanšu līdzekļu apmērs viena valsts apmaksāta rezidenta apmācībai, </t>
    </r>
    <r>
      <rPr>
        <b/>
        <i/>
        <sz val="10"/>
        <rFont val="Times New Roman"/>
        <family val="1"/>
        <charset val="186"/>
      </rPr>
      <t>euro</t>
    </r>
  </si>
  <si>
    <r>
      <t xml:space="preserve">Nepieciešamais finanšu līdzekļu apmērs viena rezidenta, kuru rezidentūras apmācības izmaksas tiek segtas no juridisku vai fizisku personu līdzekļiem, apmācībai, </t>
    </r>
    <r>
      <rPr>
        <b/>
        <i/>
        <sz val="10"/>
        <rFont val="Times New Roman"/>
        <family val="1"/>
        <charset val="186"/>
      </rPr>
      <t>euro</t>
    </r>
  </si>
  <si>
    <r>
      <t xml:space="preserve">Nepieciešamais papildus finansējums rezidentu atlīdzībai, kuru rezidentūras apmācības izmaksas tiek segtas no juridisku vai fizisku personu līdzekļiem, </t>
    </r>
    <r>
      <rPr>
        <b/>
        <i/>
        <sz val="11"/>
        <rFont val="Times New Roman"/>
        <family val="1"/>
      </rPr>
      <t>euro</t>
    </r>
  </si>
  <si>
    <t>Rezidentu darba samaksa</t>
  </si>
  <si>
    <t>Proporcijas plānotajam rezidentu skaitam</t>
  </si>
  <si>
    <t>Kopā nepieciešamais finansējums GADAM visu rezidentu apmācībai ar plānoto pieaugumu</t>
  </si>
  <si>
    <t>KOPĀ:</t>
  </si>
  <si>
    <t xml:space="preserve">Esošais finansējums budžetā </t>
  </si>
  <si>
    <t>Papildus nepieciešamais finansējums 2023.gadam</t>
  </si>
  <si>
    <t>Papildus nepieciešamais finansējums 2024.gadam un turpmāk ik gadu</t>
  </si>
  <si>
    <t xml:space="preserve"> Finanšu līdzekļu apmērs mēnesim viena rezidenta apmācībai  - ar pieaugumu  euro</t>
  </si>
  <si>
    <t>No 2023.gada 1.aprīļa - finanšu līdzekļu apmērs viena rezidenta apmācībai pirmajā un otrajā rezidentūras gadā pamatspecialitātē - ar pieaugumu</t>
  </si>
  <si>
    <t>No 2023.gada 1.aprīļa - finanšu līdzekļu apmērs viena rezidenta apmācībai no trešā rezidentūras gada pamatspecialitātē un no pirmā rezidentūras gada papildspecialitātē un apakšspecialitātē - ar pieaugumu</t>
  </si>
  <si>
    <t xml:space="preserve"> Finanšu līdzekļu apmērs mēnesim viena rezidenta apmācībai no 01.04.2023, euro</t>
  </si>
  <si>
    <t xml:space="preserve">No 2023.gada 1.aprīļa - finanšu līdzekļu apmērs viena rezidenta apmācībai pirmajā un otrajā rezidentūras gadā pamatspecialitātē </t>
  </si>
  <si>
    <t xml:space="preserve">No 2023.gada 1.aprīļa - finanšu līdzekļu apmērs viena rezidenta apmācībai no trešā rezidentūras gada pamatspecialitātē un no pirmā rezidentūras gada apakšspecialitātē </t>
  </si>
  <si>
    <t xml:space="preserve">no 2023.gada 1.aprīļa - finanšu līdzekļu apmērs viena rezidenta apmācībai pirmajā un otrajā rezidentūras gadā pamatspecialitātē - ar pieaugumu </t>
  </si>
  <si>
    <t xml:space="preserve">no 2023.gada 1.aprīļa - finanšu līdzekļu apmērs viena rezidenta apmācībai no trešā rezidentūras gada pamatspecialitātē un no pirmā rezidentūras gada  apakšspecialitātē - ar pieaugumu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</si>
</sst>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%"/>
    <numFmt numFmtId="166" formatCode="0.000%"/>
    <numFmt numFmtId="167" formatCode="#,##0.0000"/>
  </numFmts>
  <fonts count="8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11"/>
      <color theme="1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0"/>
      <name val="Arial"/>
      <family val="2"/>
      <charset val="186"/>
    </font>
    <font>
      <sz val="5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10"/>
      <name val="Arial"/>
      <family val="2"/>
      <charset val="186"/>
    </font>
    <font>
      <b/>
      <i/>
      <sz val="10"/>
      <color rgb="FF7030A0"/>
      <name val="Times New Roman"/>
      <family val="1"/>
      <charset val="186"/>
    </font>
    <font>
      <b/>
      <i/>
      <sz val="10"/>
      <color rgb="FF7030A0"/>
      <name val="Arial"/>
      <family val="2"/>
      <charset val="186"/>
    </font>
    <font>
      <b/>
      <i/>
      <sz val="10"/>
      <color rgb="FFFF0000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name val="Arial"/>
      <family val="2"/>
      <charset val="186"/>
    </font>
    <font>
      <i/>
      <sz val="9"/>
      <color rgb="FF7030A0"/>
      <name val="Times New Roman"/>
      <family val="1"/>
      <charset val="186"/>
    </font>
    <font>
      <i/>
      <sz val="9"/>
      <name val="Arial"/>
      <family val="2"/>
      <charset val="186"/>
    </font>
    <font>
      <i/>
      <sz val="9"/>
      <color rgb="FF7030A0"/>
      <name val="Arial"/>
      <family val="2"/>
      <charset val="186"/>
    </font>
    <font>
      <i/>
      <sz val="10"/>
      <color rgb="FFFF0000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Arial"/>
      <family val="2"/>
      <charset val="186"/>
    </font>
    <font>
      <i/>
      <sz val="9"/>
      <color rgb="FFFF0000"/>
      <name val="Times New Roman"/>
      <family val="1"/>
      <charset val="186"/>
    </font>
    <font>
      <sz val="10"/>
      <color rgb="FF7030A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0"/>
      <color theme="0"/>
      <name val="Arial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sz val="12"/>
      <name val="Arial"/>
      <family val="2"/>
      <charset val="186"/>
    </font>
    <font>
      <sz val="10"/>
      <name val="Arial Baltic"/>
      <charset val="186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sz val="11"/>
      <name val="Times New Roman"/>
      <family val="1"/>
      <charset val="186"/>
    </font>
    <font>
      <i/>
      <sz val="10"/>
      <name val="Times New Roman"/>
      <family val="1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i/>
      <sz val="10"/>
      <color rgb="FF7030A0"/>
      <name val="Arial"/>
      <family val="2"/>
    </font>
    <font>
      <i/>
      <sz val="10"/>
      <color rgb="FF7030A0"/>
      <name val="Arial"/>
      <family val="2"/>
      <charset val="186"/>
    </font>
    <font>
      <b/>
      <i/>
      <sz val="9"/>
      <color rgb="FF7030A0"/>
      <name val="Times New Roman"/>
      <family val="1"/>
    </font>
    <font>
      <i/>
      <sz val="9"/>
      <color rgb="FF7030A0"/>
      <name val="Times New Roman"/>
      <family val="1"/>
    </font>
    <font>
      <i/>
      <sz val="10"/>
      <color rgb="FF7030A0"/>
      <name val="Times New Roman"/>
      <family val="1"/>
    </font>
    <font>
      <b/>
      <sz val="9"/>
      <color rgb="FF7030A0"/>
      <name val="Times New Roman"/>
      <family val="1"/>
    </font>
    <font>
      <sz val="8"/>
      <name val="Calibri"/>
      <family val="2"/>
      <charset val="186"/>
      <scheme val="minor"/>
    </font>
    <font>
      <sz val="10"/>
      <color rgb="FF7030A0"/>
      <name val="Calibri"/>
      <family val="2"/>
      <charset val="186"/>
      <scheme val="minor"/>
    </font>
    <font>
      <b/>
      <sz val="10"/>
      <color rgb="FF7030A0"/>
      <name val="Times New Roman"/>
      <family val="1"/>
      <charset val="186"/>
    </font>
    <font>
      <sz val="6"/>
      <name val="Times New Roman"/>
      <family val="1"/>
    </font>
    <font>
      <b/>
      <i/>
      <sz val="12"/>
      <name val="Times New Roman"/>
      <family val="1"/>
      <charset val="186"/>
    </font>
    <font>
      <b/>
      <i/>
      <sz val="12"/>
      <name val="Arial"/>
      <family val="2"/>
      <charset val="186"/>
    </font>
    <font>
      <sz val="11"/>
      <color theme="1"/>
      <name val="Calibri"/>
      <family val="2"/>
      <charset val="186"/>
    </font>
    <font>
      <sz val="10"/>
      <color rgb="FF7030A0"/>
      <name val="Arial"/>
      <family val="2"/>
      <charset val="186"/>
    </font>
    <font>
      <sz val="11"/>
      <color rgb="FF7030A0"/>
      <name val="Calibri"/>
      <family val="2"/>
      <charset val="186"/>
      <scheme val="minor"/>
    </font>
    <font>
      <i/>
      <sz val="11"/>
      <name val="Times New Roman"/>
      <family val="1"/>
    </font>
    <font>
      <b/>
      <sz val="6"/>
      <name val="Times New Roman"/>
      <family val="1"/>
    </font>
    <font>
      <sz val="12"/>
      <color rgb="FF0D0D0D"/>
      <name val="Times New Roman"/>
      <family val="1"/>
    </font>
    <font>
      <i/>
      <sz val="12"/>
      <color rgb="FF0D0D0D"/>
      <name val="Times New Roman"/>
      <family val="1"/>
    </font>
    <font>
      <sz val="10"/>
      <color rgb="FF0D0D0D"/>
      <name val="Times New Roman"/>
      <family val="1"/>
    </font>
    <font>
      <i/>
      <sz val="10"/>
      <color rgb="FF0D0D0D"/>
      <name val="Times New Roman"/>
      <family val="1"/>
    </font>
    <font>
      <b/>
      <i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7030A0"/>
      <name val="Times New Roman"/>
      <family val="1"/>
    </font>
    <font>
      <i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9D08E"/>
        <bgColor rgb="FFA9D08E"/>
      </patternFill>
    </fill>
    <fill>
      <patternFill patternType="solid">
        <fgColor rgb="FFE2EFDA"/>
        <bgColor rgb="FFE2EFDA"/>
      </patternFill>
    </fill>
    <fill>
      <patternFill patternType="solid">
        <fgColor rgb="FF92D050"/>
        <bgColor rgb="FF92D05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2" fillId="0" borderId="0"/>
    <xf numFmtId="9" fontId="8" fillId="0" borderId="0" applyFont="0" applyFill="0" applyBorder="0" applyAlignment="0" applyProtection="0"/>
    <xf numFmtId="0" fontId="10" fillId="0" borderId="0"/>
    <xf numFmtId="0" fontId="14" fillId="0" borderId="0" applyBorder="0"/>
    <xf numFmtId="0" fontId="14" fillId="0" borderId="0"/>
    <xf numFmtId="0" fontId="14" fillId="0" borderId="0"/>
    <xf numFmtId="0" fontId="41" fillId="0" borderId="0"/>
    <xf numFmtId="0" fontId="42" fillId="0" borderId="0"/>
    <xf numFmtId="0" fontId="14" fillId="0" borderId="0"/>
    <xf numFmtId="0" fontId="8" fillId="0" borderId="0"/>
    <xf numFmtId="0" fontId="62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</cellStyleXfs>
  <cellXfs count="284">
    <xf numFmtId="0" fontId="0" fillId="0" borderId="0" xfId="0"/>
    <xf numFmtId="14" fontId="3" fillId="0" borderId="0" xfId="0" applyNumberFormat="1" applyFont="1"/>
    <xf numFmtId="0" fontId="38" fillId="0" borderId="0" xfId="0" applyFont="1" applyAlignment="1">
      <alignment horizontal="center"/>
    </xf>
    <xf numFmtId="0" fontId="39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5" borderId="2" xfId="0" applyFont="1" applyFill="1" applyBorder="1"/>
    <xf numFmtId="0" fontId="6" fillId="5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40" fillId="0" borderId="0" xfId="0" applyFont="1"/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15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4" applyAlignment="1">
      <alignment wrapText="1"/>
    </xf>
    <xf numFmtId="3" fontId="14" fillId="0" borderId="0" xfId="0" applyNumberFormat="1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wrapText="1"/>
    </xf>
    <xf numFmtId="10" fontId="36" fillId="0" borderId="0" xfId="0" applyNumberFormat="1" applyFont="1" applyAlignment="1">
      <alignment horizontal="center" vertical="center" wrapText="1"/>
    </xf>
    <xf numFmtId="0" fontId="37" fillId="0" borderId="0" xfId="0" applyFont="1" applyAlignment="1">
      <alignment wrapText="1"/>
    </xf>
    <xf numFmtId="165" fontId="45" fillId="0" borderId="0" xfId="2" applyNumberFormat="1" applyFont="1" applyAlignment="1">
      <alignment vertical="center" wrapText="1"/>
    </xf>
    <xf numFmtId="0" fontId="20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5" fillId="0" borderId="0" xfId="0" applyFont="1" applyAlignment="1">
      <alignment wrapText="1"/>
    </xf>
    <xf numFmtId="0" fontId="26" fillId="0" borderId="0" xfId="0" applyFont="1" applyAlignment="1">
      <alignment wrapText="1"/>
    </xf>
    <xf numFmtId="3" fontId="24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9" fontId="47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wrapText="1"/>
    </xf>
    <xf numFmtId="0" fontId="33" fillId="0" borderId="0" xfId="0" applyFont="1" applyAlignment="1">
      <alignment wrapText="1"/>
    </xf>
    <xf numFmtId="0" fontId="38" fillId="0" borderId="0" xfId="0" applyFont="1"/>
    <xf numFmtId="0" fontId="57" fillId="0" borderId="0" xfId="0" applyFont="1"/>
    <xf numFmtId="0" fontId="6" fillId="0" borderId="0" xfId="0" applyFont="1" applyAlignment="1">
      <alignment vertical="top" wrapText="1"/>
    </xf>
    <xf numFmtId="0" fontId="58" fillId="0" borderId="0" xfId="0" applyFont="1" applyAlignment="1">
      <alignment vertical="top" wrapText="1"/>
    </xf>
    <xf numFmtId="2" fontId="6" fillId="0" borderId="4" xfId="0" applyNumberFormat="1" applyFont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166" fontId="45" fillId="0" borderId="0" xfId="2" applyNumberFormat="1" applyFont="1" applyAlignment="1">
      <alignment vertical="center" wrapText="1"/>
    </xf>
    <xf numFmtId="166" fontId="14" fillId="0" borderId="0" xfId="0" applyNumberFormat="1" applyFont="1" applyAlignment="1">
      <alignment wrapText="1"/>
    </xf>
    <xf numFmtId="10" fontId="61" fillId="7" borderId="0" xfId="0" applyNumberFormat="1" applyFont="1" applyFill="1" applyAlignment="1">
      <alignment wrapText="1"/>
    </xf>
    <xf numFmtId="3" fontId="3" fillId="0" borderId="0" xfId="4" applyNumberFormat="1" applyFont="1" applyAlignment="1">
      <alignment vertical="center" wrapText="1"/>
    </xf>
    <xf numFmtId="0" fontId="35" fillId="0" borderId="0" xfId="4" applyFont="1" applyAlignment="1">
      <alignment vertical="center" wrapText="1"/>
    </xf>
    <xf numFmtId="3" fontId="35" fillId="0" borderId="0" xfId="4" applyNumberFormat="1" applyFont="1" applyAlignment="1">
      <alignment vertical="center" wrapText="1"/>
    </xf>
    <xf numFmtId="0" fontId="63" fillId="0" borderId="0" xfId="0" applyFont="1" applyAlignment="1">
      <alignment wrapText="1"/>
    </xf>
    <xf numFmtId="0" fontId="64" fillId="0" borderId="0" xfId="0" applyFont="1" applyAlignment="1">
      <alignment wrapText="1"/>
    </xf>
    <xf numFmtId="3" fontId="64" fillId="0" borderId="0" xfId="0" applyNumberFormat="1" applyFont="1" applyAlignment="1">
      <alignment wrapText="1"/>
    </xf>
    <xf numFmtId="0" fontId="45" fillId="0" borderId="0" xfId="2" applyNumberFormat="1" applyFont="1" applyAlignment="1">
      <alignment vertical="center" wrapText="1"/>
    </xf>
    <xf numFmtId="10" fontId="45" fillId="0" borderId="0" xfId="2" applyNumberFormat="1" applyFont="1" applyAlignment="1">
      <alignment vertical="center" wrapText="1"/>
    </xf>
    <xf numFmtId="4" fontId="11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horizontal="right" vertical="center" wrapText="1"/>
    </xf>
    <xf numFmtId="3" fontId="13" fillId="0" borderId="0" xfId="0" applyNumberFormat="1" applyFont="1" applyAlignment="1">
      <alignment horizontal="center" vertical="center" wrapText="1"/>
    </xf>
    <xf numFmtId="2" fontId="39" fillId="0" borderId="0" xfId="0" applyNumberFormat="1" applyFont="1"/>
    <xf numFmtId="2" fontId="3" fillId="0" borderId="4" xfId="0" applyNumberFormat="1" applyFont="1" applyBorder="1" applyAlignment="1">
      <alignment horizontal="center" vertical="center" wrapText="1"/>
    </xf>
    <xf numFmtId="4" fontId="39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right" vertical="center" wrapText="1"/>
    </xf>
    <xf numFmtId="3" fontId="13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3" fontId="11" fillId="0" borderId="0" xfId="0" applyNumberFormat="1" applyFont="1" applyAlignment="1">
      <alignment vertical="center" wrapText="1"/>
    </xf>
    <xf numFmtId="0" fontId="6" fillId="0" borderId="0" xfId="4" applyFont="1" applyBorder="1" applyAlignment="1">
      <alignment vertical="center" wrapText="1"/>
    </xf>
    <xf numFmtId="3" fontId="6" fillId="0" borderId="0" xfId="4" applyNumberFormat="1" applyFont="1" applyBorder="1" applyAlignment="1">
      <alignment vertical="center" wrapText="1"/>
    </xf>
    <xf numFmtId="0" fontId="17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3" fontId="18" fillId="0" borderId="0" xfId="0" applyNumberFormat="1" applyFont="1" applyAlignment="1">
      <alignment vertical="top" wrapText="1"/>
    </xf>
    <xf numFmtId="0" fontId="14" fillId="0" borderId="0" xfId="4" applyBorder="1" applyAlignment="1">
      <alignment wrapText="1"/>
    </xf>
    <xf numFmtId="167" fontId="14" fillId="0" borderId="0" xfId="0" applyNumberFormat="1" applyFont="1" applyAlignment="1">
      <alignment wrapText="1"/>
    </xf>
    <xf numFmtId="166" fontId="36" fillId="0" borderId="0" xfId="0" applyNumberFormat="1" applyFont="1" applyAlignment="1">
      <alignment horizontal="center" vertical="center" wrapText="1"/>
    </xf>
    <xf numFmtId="9" fontId="36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right" vertical="center" wrapText="1"/>
    </xf>
    <xf numFmtId="3" fontId="18" fillId="0" borderId="0" xfId="0" applyNumberFormat="1" applyFont="1" applyAlignment="1">
      <alignment wrapText="1"/>
    </xf>
    <xf numFmtId="3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wrapText="1"/>
    </xf>
    <xf numFmtId="3" fontId="21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wrapText="1"/>
    </xf>
    <xf numFmtId="3" fontId="34" fillId="0" borderId="0" xfId="0" applyNumberFormat="1" applyFont="1" applyAlignment="1">
      <alignment horizontal="right" vertical="center" wrapText="1"/>
    </xf>
    <xf numFmtId="3" fontId="27" fillId="0" borderId="0" xfId="0" applyNumberFormat="1" applyFont="1" applyAlignment="1">
      <alignment horizontal="right" vertical="center" wrapText="1"/>
    </xf>
    <xf numFmtId="3" fontId="25" fillId="0" borderId="0" xfId="0" applyNumberFormat="1" applyFont="1" applyAlignment="1">
      <alignment wrapText="1"/>
    </xf>
    <xf numFmtId="3" fontId="18" fillId="0" borderId="0" xfId="0" applyNumberFormat="1" applyFont="1" applyAlignment="1">
      <alignment horizontal="center" vertical="center" wrapText="1"/>
    </xf>
    <xf numFmtId="3" fontId="35" fillId="0" borderId="0" xfId="0" applyNumberFormat="1" applyFont="1" applyAlignment="1">
      <alignment horizontal="right" vertical="center" wrapText="1"/>
    </xf>
    <xf numFmtId="0" fontId="24" fillId="0" borderId="0" xfId="0" applyFont="1" applyAlignment="1">
      <alignment wrapText="1"/>
    </xf>
    <xf numFmtId="0" fontId="6" fillId="0" borderId="0" xfId="0" applyFont="1" applyAlignment="1">
      <alignment wrapText="1"/>
    </xf>
    <xf numFmtId="3" fontId="43" fillId="0" borderId="0" xfId="0" applyNumberFormat="1" applyFont="1" applyAlignment="1">
      <alignment vertical="center" wrapText="1"/>
    </xf>
    <xf numFmtId="3" fontId="50" fillId="0" borderId="0" xfId="0" applyNumberFormat="1" applyFont="1" applyAlignment="1">
      <alignment wrapText="1"/>
    </xf>
    <xf numFmtId="3" fontId="20" fillId="0" borderId="0" xfId="0" applyNumberFormat="1" applyFont="1" applyAlignment="1">
      <alignment wrapText="1"/>
    </xf>
    <xf numFmtId="0" fontId="27" fillId="0" borderId="0" xfId="0" applyFont="1" applyAlignment="1">
      <alignment wrapText="1"/>
    </xf>
    <xf numFmtId="0" fontId="28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30" fillId="0" borderId="0" xfId="0" applyFont="1" applyAlignment="1">
      <alignment wrapText="1"/>
    </xf>
    <xf numFmtId="3" fontId="20" fillId="0" borderId="0" xfId="0" applyNumberFormat="1" applyFont="1" applyAlignment="1">
      <alignment vertical="center" wrapText="1"/>
    </xf>
    <xf numFmtId="3" fontId="48" fillId="0" borderId="0" xfId="0" applyNumberFormat="1" applyFont="1" applyAlignment="1">
      <alignment wrapText="1"/>
    </xf>
    <xf numFmtId="3" fontId="51" fillId="0" borderId="0" xfId="0" applyNumberFormat="1" applyFont="1" applyAlignment="1">
      <alignment wrapText="1"/>
    </xf>
    <xf numFmtId="3" fontId="26" fillId="0" borderId="0" xfId="0" applyNumberFormat="1" applyFont="1" applyAlignment="1">
      <alignment wrapText="1"/>
    </xf>
    <xf numFmtId="3" fontId="55" fillId="0" borderId="0" xfId="0" applyNumberFormat="1" applyFont="1" applyAlignment="1">
      <alignment horizontal="left" vertical="center" wrapText="1"/>
    </xf>
    <xf numFmtId="3" fontId="53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horizontal="right" wrapText="1"/>
    </xf>
    <xf numFmtId="2" fontId="51" fillId="0" borderId="0" xfId="0" applyNumberFormat="1" applyFont="1" applyAlignment="1">
      <alignment horizontal="right" wrapText="1"/>
    </xf>
    <xf numFmtId="0" fontId="35" fillId="0" borderId="0" xfId="0" applyFont="1" applyAlignment="1">
      <alignment horizontal="right" vertical="center" wrapText="1"/>
    </xf>
    <xf numFmtId="2" fontId="35" fillId="0" borderId="0" xfId="0" applyNumberFormat="1" applyFont="1" applyAlignment="1">
      <alignment horizontal="right" vertical="center" wrapText="1"/>
    </xf>
    <xf numFmtId="0" fontId="32" fillId="0" borderId="0" xfId="0" applyFont="1" applyAlignment="1">
      <alignment wrapText="1"/>
    </xf>
    <xf numFmtId="3" fontId="54" fillId="0" borderId="0" xfId="0" applyNumberFormat="1" applyFont="1" applyAlignment="1">
      <alignment horizontal="right" vertical="center" wrapText="1"/>
    </xf>
    <xf numFmtId="4" fontId="35" fillId="0" borderId="0" xfId="0" applyNumberFormat="1" applyFont="1" applyAlignment="1">
      <alignment horizontal="right" vertical="center" wrapText="1"/>
    </xf>
    <xf numFmtId="4" fontId="27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wrapText="1"/>
    </xf>
    <xf numFmtId="3" fontId="28" fillId="0" borderId="0" xfId="0" applyNumberFormat="1" applyFont="1" applyAlignment="1">
      <alignment wrapText="1"/>
    </xf>
    <xf numFmtId="4" fontId="4" fillId="0" borderId="0" xfId="0" applyNumberFormat="1" applyFont="1" applyAlignment="1">
      <alignment horizontal="right"/>
    </xf>
    <xf numFmtId="0" fontId="7" fillId="0" borderId="0" xfId="0" applyFont="1" applyAlignment="1">
      <alignment horizontal="right" vertical="center" wrapText="1"/>
    </xf>
    <xf numFmtId="4" fontId="7" fillId="0" borderId="0" xfId="0" applyNumberFormat="1" applyFont="1" applyAlignment="1">
      <alignment horizontal="center" vertical="center"/>
    </xf>
    <xf numFmtId="4" fontId="6" fillId="5" borderId="2" xfId="0" applyNumberFormat="1" applyFont="1" applyFill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8" fillId="0" borderId="0" xfId="0" applyFont="1" applyAlignment="1">
      <alignment horizontal="right" vertical="center"/>
    </xf>
    <xf numFmtId="0" fontId="69" fillId="0" borderId="5" xfId="0" applyFont="1" applyBorder="1" applyAlignment="1">
      <alignment horizontal="center" vertical="center" wrapText="1"/>
    </xf>
    <xf numFmtId="0" fontId="69" fillId="0" borderId="5" xfId="0" applyFont="1" applyBorder="1" applyAlignment="1">
      <alignment horizontal="left" vertical="center" wrapText="1"/>
    </xf>
    <xf numFmtId="4" fontId="69" fillId="0" borderId="5" xfId="0" applyNumberFormat="1" applyFont="1" applyBorder="1" applyAlignment="1">
      <alignment horizontal="center" vertical="center" wrapText="1"/>
    </xf>
    <xf numFmtId="0" fontId="69" fillId="0" borderId="6" xfId="0" applyFont="1" applyBorder="1" applyAlignment="1">
      <alignment horizontal="left" vertical="center" wrapText="1"/>
    </xf>
    <xf numFmtId="0" fontId="69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3" fontId="11" fillId="0" borderId="5" xfId="0" applyNumberFormat="1" applyFont="1" applyBorder="1" applyAlignment="1">
      <alignment horizontal="right" vertical="center" wrapText="1"/>
    </xf>
    <xf numFmtId="0" fontId="11" fillId="8" borderId="5" xfId="0" applyFont="1" applyFill="1" applyBorder="1" applyAlignment="1">
      <alignment horizontal="right" vertical="center" wrapText="1"/>
    </xf>
    <xf numFmtId="3" fontId="11" fillId="8" borderId="5" xfId="0" applyNumberFormat="1" applyFont="1" applyFill="1" applyBorder="1" applyAlignment="1">
      <alignment horizontal="right" vertical="center" wrapText="1"/>
    </xf>
    <xf numFmtId="3" fontId="13" fillId="8" borderId="5" xfId="0" applyNumberFormat="1" applyFont="1" applyFill="1" applyBorder="1" applyAlignment="1">
      <alignment horizontal="center" vertical="center" wrapText="1"/>
    </xf>
    <xf numFmtId="3" fontId="13" fillId="10" borderId="5" xfId="0" applyNumberFormat="1" applyFont="1" applyFill="1" applyBorder="1" applyAlignment="1">
      <alignment horizontal="right" vertical="center" wrapText="1"/>
    </xf>
    <xf numFmtId="3" fontId="13" fillId="10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9" fillId="2" borderId="5" xfId="0" applyFont="1" applyFill="1" applyBorder="1" applyAlignment="1">
      <alignment horizontal="center" vertical="center" wrapText="1"/>
    </xf>
    <xf numFmtId="0" fontId="66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3" fontId="13" fillId="2" borderId="5" xfId="0" applyNumberFormat="1" applyFont="1" applyFill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5" borderId="5" xfId="0" applyFont="1" applyFill="1" applyBorder="1"/>
    <xf numFmtId="0" fontId="6" fillId="5" borderId="5" xfId="0" applyFont="1" applyFill="1" applyBorder="1" applyAlignment="1">
      <alignment vertical="center" wrapText="1"/>
    </xf>
    <xf numFmtId="4" fontId="6" fillId="5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 wrapText="1"/>
    </xf>
    <xf numFmtId="4" fontId="6" fillId="3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4" fontId="6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4" fontId="9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center"/>
    </xf>
    <xf numFmtId="2" fontId="38" fillId="0" borderId="0" xfId="0" applyNumberFormat="1" applyFont="1" applyAlignment="1">
      <alignment horizontal="center"/>
    </xf>
    <xf numFmtId="0" fontId="6" fillId="10" borderId="5" xfId="0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center" wrapText="1"/>
    </xf>
    <xf numFmtId="0" fontId="74" fillId="0" borderId="0" xfId="0" applyFont="1" applyAlignment="1">
      <alignment horizontal="center" vertical="center" wrapText="1"/>
    </xf>
    <xf numFmtId="4" fontId="72" fillId="0" borderId="0" xfId="0" applyNumberFormat="1" applyFont="1" applyAlignment="1">
      <alignment horizontal="center" vertical="center" wrapText="1"/>
    </xf>
    <xf numFmtId="3" fontId="72" fillId="0" borderId="0" xfId="0" applyNumberFormat="1" applyFont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164" fontId="72" fillId="0" borderId="0" xfId="0" applyNumberFormat="1" applyFont="1" applyAlignment="1">
      <alignment horizontal="center" vertical="center" wrapText="1"/>
    </xf>
    <xf numFmtId="2" fontId="75" fillId="0" borderId="0" xfId="0" applyNumberFormat="1" applyFont="1" applyAlignment="1">
      <alignment horizontal="center" vertical="center" wrapText="1"/>
    </xf>
    <xf numFmtId="0" fontId="72" fillId="0" borderId="0" xfId="0" applyFont="1" applyAlignment="1">
      <alignment vertical="center" wrapText="1"/>
    </xf>
    <xf numFmtId="0" fontId="77" fillId="0" borderId="0" xfId="0" applyFont="1" applyAlignment="1">
      <alignment horizontal="center" vertical="center" wrapText="1"/>
    </xf>
    <xf numFmtId="3" fontId="72" fillId="0" borderId="0" xfId="0" applyNumberFormat="1" applyFont="1" applyAlignment="1">
      <alignment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3" fontId="72" fillId="0" borderId="5" xfId="0" applyNumberFormat="1" applyFont="1" applyBorder="1" applyAlignment="1">
      <alignment horizontal="center" vertical="center" wrapText="1"/>
    </xf>
    <xf numFmtId="3" fontId="75" fillId="0" borderId="5" xfId="0" applyNumberFormat="1" applyFont="1" applyBorder="1" applyAlignment="1">
      <alignment horizontal="center" vertical="center" wrapText="1"/>
    </xf>
    <xf numFmtId="0" fontId="75" fillId="0" borderId="5" xfId="0" applyFont="1" applyBorder="1" applyAlignment="1">
      <alignment horizontal="center" vertical="center" wrapText="1"/>
    </xf>
    <xf numFmtId="3" fontId="75" fillId="0" borderId="0" xfId="0" applyNumberFormat="1" applyFont="1" applyAlignment="1">
      <alignment horizontal="center" vertical="center" wrapText="1"/>
    </xf>
    <xf numFmtId="3" fontId="80" fillId="10" borderId="5" xfId="0" applyNumberFormat="1" applyFont="1" applyFill="1" applyBorder="1" applyAlignment="1">
      <alignment horizontal="center" vertical="center" wrapText="1"/>
    </xf>
    <xf numFmtId="3" fontId="82" fillId="0" borderId="0" xfId="0" applyNumberFormat="1" applyFont="1" applyAlignment="1">
      <alignment horizontal="right" vertical="center" wrapText="1"/>
    </xf>
    <xf numFmtId="0" fontId="83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26" fillId="0" borderId="0" xfId="0" applyNumberFormat="1" applyFont="1" applyAlignment="1">
      <alignment horizontal="center" wrapText="1"/>
    </xf>
    <xf numFmtId="3" fontId="5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right" vertical="top"/>
    </xf>
    <xf numFmtId="49" fontId="31" fillId="0" borderId="0" xfId="0" applyNumberFormat="1" applyFont="1" applyAlignment="1">
      <alignment horizontal="left" vertical="top" wrapText="1" indent="1"/>
    </xf>
    <xf numFmtId="3" fontId="46" fillId="0" borderId="0" xfId="0" applyNumberFormat="1" applyFont="1" applyAlignment="1">
      <alignment horizontal="right" vertical="center" wrapText="1"/>
    </xf>
    <xf numFmtId="2" fontId="9" fillId="0" borderId="0" xfId="0" applyNumberFormat="1" applyFont="1" applyAlignment="1">
      <alignment horizontal="left" vertical="top" wrapText="1" indent="1"/>
    </xf>
    <xf numFmtId="2" fontId="31" fillId="0" borderId="0" xfId="0" applyNumberFormat="1" applyFont="1" applyAlignment="1">
      <alignment horizontal="left" vertical="top" wrapText="1" indent="1"/>
    </xf>
    <xf numFmtId="49" fontId="24" fillId="0" borderId="0" xfId="0" applyNumberFormat="1" applyFont="1" applyAlignment="1">
      <alignment horizontal="left" vertical="top" wrapText="1" indent="2"/>
    </xf>
    <xf numFmtId="0" fontId="44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left" vertical="top"/>
    </xf>
    <xf numFmtId="49" fontId="2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 indent="1"/>
    </xf>
    <xf numFmtId="0" fontId="20" fillId="6" borderId="0" xfId="0" applyFont="1" applyFill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horizontal="center" wrapText="1"/>
    </xf>
    <xf numFmtId="0" fontId="23" fillId="0" borderId="0" xfId="0" quotePrefix="1" applyFont="1" applyAlignment="1">
      <alignment horizontal="right" vertical="center" wrapText="1"/>
    </xf>
    <xf numFmtId="3" fontId="27" fillId="0" borderId="0" xfId="0" quotePrefix="1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left" vertical="top" wrapText="1"/>
    </xf>
    <xf numFmtId="0" fontId="16" fillId="0" borderId="0" xfId="4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6" fillId="0" borderId="0" xfId="4" applyFont="1" applyBorder="1" applyAlignment="1">
      <alignment horizontal="left" vertical="top" wrapText="1"/>
    </xf>
    <xf numFmtId="0" fontId="6" fillId="0" borderId="0" xfId="4" applyFont="1" applyBorder="1" applyAlignment="1">
      <alignment horizontal="justify" vertical="center" wrapText="1"/>
    </xf>
    <xf numFmtId="0" fontId="23" fillId="0" borderId="0" xfId="0" quotePrefix="1" applyFont="1" applyAlignment="1">
      <alignment horizontal="right" wrapText="1"/>
    </xf>
    <xf numFmtId="0" fontId="43" fillId="6" borderId="0" xfId="0" applyFont="1" applyFill="1" applyAlignment="1">
      <alignment horizontal="center" vertical="center" wrapText="1"/>
    </xf>
    <xf numFmtId="3" fontId="60" fillId="7" borderId="0" xfId="0" applyNumberFormat="1" applyFont="1" applyFill="1" applyAlignment="1">
      <alignment horizontal="center" vertical="center" wrapText="1"/>
    </xf>
    <xf numFmtId="49" fontId="17" fillId="0" borderId="3" xfId="0" applyNumberFormat="1" applyFont="1" applyBorder="1" applyAlignment="1">
      <alignment horizontal="left" vertical="top" wrapText="1"/>
    </xf>
    <xf numFmtId="0" fontId="19" fillId="0" borderId="0" xfId="0" applyFont="1" applyAlignment="1">
      <alignment horizontal="left" wrapText="1"/>
    </xf>
    <xf numFmtId="0" fontId="32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49" fontId="24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left" vertical="top" wrapText="1" indent="1"/>
    </xf>
    <xf numFmtId="0" fontId="69" fillId="0" borderId="5" xfId="0" applyFont="1" applyBorder="1" applyAlignment="1">
      <alignment horizontal="center" vertical="center" wrapText="1"/>
    </xf>
    <xf numFmtId="4" fontId="69" fillId="0" borderId="5" xfId="0" applyNumberFormat="1" applyFont="1" applyBorder="1" applyAlignment="1">
      <alignment horizontal="center" vertical="center" wrapText="1"/>
    </xf>
    <xf numFmtId="3" fontId="65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horizontal="center"/>
    </xf>
    <xf numFmtId="0" fontId="6" fillId="0" borderId="2" xfId="0" applyFont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 wrapText="1"/>
    </xf>
    <xf numFmtId="0" fontId="0" fillId="0" borderId="5" xfId="0" applyBorder="1"/>
    <xf numFmtId="165" fontId="69" fillId="0" borderId="5" xfId="2" quotePrefix="1" applyNumberFormat="1" applyFont="1" applyBorder="1" applyAlignment="1">
      <alignment horizontal="center" vertical="center" wrapText="1"/>
    </xf>
    <xf numFmtId="165" fontId="0" fillId="0" borderId="5" xfId="2" applyNumberFormat="1" applyFont="1" applyBorder="1" applyAlignment="1"/>
    <xf numFmtId="165" fontId="69" fillId="9" borderId="5" xfId="2" quotePrefix="1" applyNumberFormat="1" applyFont="1" applyFill="1" applyBorder="1" applyAlignment="1">
      <alignment horizontal="center" vertical="center" wrapText="1"/>
    </xf>
    <xf numFmtId="165" fontId="69" fillId="9" borderId="5" xfId="2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right" vertical="center" wrapText="1"/>
    </xf>
    <xf numFmtId="0" fontId="13" fillId="0" borderId="0" xfId="0" applyFont="1" applyAlignment="1">
      <alignment horizontal="left" vertical="center" wrapText="1"/>
    </xf>
    <xf numFmtId="2" fontId="6" fillId="0" borderId="0" xfId="0" applyNumberFormat="1" applyFont="1" applyAlignment="1">
      <alignment horizontal="center" vertical="center" wrapText="1"/>
    </xf>
    <xf numFmtId="3" fontId="82" fillId="0" borderId="0" xfId="0" applyNumberFormat="1" applyFont="1" applyAlignment="1">
      <alignment horizontal="right" vertical="center" wrapText="1"/>
    </xf>
    <xf numFmtId="0" fontId="8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73" fillId="11" borderId="7" xfId="0" applyNumberFormat="1" applyFont="1" applyFill="1" applyBorder="1" applyAlignment="1">
      <alignment horizontal="center"/>
    </xf>
    <xf numFmtId="0" fontId="7" fillId="12" borderId="8" xfId="0" applyFont="1" applyFill="1" applyBorder="1" applyAlignment="1">
      <alignment horizontal="center" vertical="top" wrapText="1"/>
    </xf>
    <xf numFmtId="0" fontId="73" fillId="0" borderId="9" xfId="0" applyFont="1" applyBorder="1" applyAlignment="1">
      <alignment horizontal="center" vertical="center" wrapText="1"/>
    </xf>
    <xf numFmtId="0" fontId="73" fillId="0" borderId="10" xfId="0" applyFont="1" applyBorder="1" applyAlignment="1">
      <alignment horizontal="center" vertical="center" wrapText="1"/>
    </xf>
    <xf numFmtId="0" fontId="73" fillId="13" borderId="9" xfId="0" applyFont="1" applyFill="1" applyBorder="1" applyAlignment="1">
      <alignment horizontal="center" vertical="center" wrapText="1"/>
    </xf>
    <xf numFmtId="0" fontId="73" fillId="13" borderId="10" xfId="0" applyFont="1" applyFill="1" applyBorder="1" applyAlignment="1">
      <alignment horizontal="center" vertical="center" wrapText="1"/>
    </xf>
    <xf numFmtId="3" fontId="75" fillId="0" borderId="0" xfId="0" applyNumberFormat="1" applyFont="1" applyAlignment="1">
      <alignment horizontal="left" vertical="center" wrapText="1"/>
    </xf>
    <xf numFmtId="3" fontId="78" fillId="0" borderId="0" xfId="0" applyNumberFormat="1" applyFont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164" fontId="72" fillId="0" borderId="5" xfId="0" applyNumberFormat="1" applyFont="1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164" fontId="72" fillId="0" borderId="1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72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9" fillId="0" borderId="5" xfId="0" applyFont="1" applyBorder="1" applyAlignment="1">
      <alignment horizontal="right" vertical="center" wrapText="1"/>
    </xf>
    <xf numFmtId="3" fontId="80" fillId="10" borderId="5" xfId="0" applyNumberFormat="1" applyFont="1" applyFill="1" applyBorder="1" applyAlignment="1">
      <alignment horizontal="right" vertical="center" wrapText="1"/>
    </xf>
    <xf numFmtId="0" fontId="1" fillId="10" borderId="5" xfId="0" applyFont="1" applyFill="1" applyBorder="1" applyAlignment="1">
      <alignment horizontal="right" vertical="center" wrapText="1"/>
    </xf>
    <xf numFmtId="0" fontId="7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81" fillId="10" borderId="11" xfId="0" applyFont="1" applyFill="1" applyBorder="1" applyAlignment="1">
      <alignment horizontal="center" vertical="center" wrapText="1"/>
    </xf>
    <xf numFmtId="0" fontId="0" fillId="10" borderId="12" xfId="0" applyFill="1" applyBorder="1" applyAlignment="1">
      <alignment vertical="center" wrapText="1"/>
    </xf>
    <xf numFmtId="0" fontId="0" fillId="10" borderId="13" xfId="0" applyFill="1" applyBorder="1" applyAlignment="1">
      <alignment vertical="center" wrapText="1"/>
    </xf>
  </cellXfs>
  <cellStyles count="20">
    <cellStyle name="Excel Built-in Normal" xfId="1" xr:uid="{14C84ADE-DD2B-4C23-953D-93DA5ECCB0BA}"/>
    <cellStyle name="Normal" xfId="0" builtinId="0"/>
    <cellStyle name="Normal 10 2" xfId="13" xr:uid="{366D8435-2694-4E3E-8552-A8503A34C34E}"/>
    <cellStyle name="Normal 14 2" xfId="11" xr:uid="{62013C79-685B-4EB1-81D3-06CF6DA1A7A6}"/>
    <cellStyle name="Normal 2" xfId="3" xr:uid="{B922C458-E73B-44A0-9912-D6193DD7A699}"/>
    <cellStyle name="Normal 2 2 2" xfId="5" xr:uid="{E3BE130D-48B6-4268-BA72-B5F020B49AE5}"/>
    <cellStyle name="Normal 2 2 2 2" xfId="9" xr:uid="{940F33D7-95EA-44DD-ADDE-1E5125BC0603}"/>
    <cellStyle name="Normal 2 3" xfId="6" xr:uid="{0C4E759A-E679-4B9E-8218-EEA7E5189F9D}"/>
    <cellStyle name="Normal 24 2 3 4 2 2 3 6 2" xfId="18" xr:uid="{86BBE06E-67BD-4B07-A427-8AFE2A2D9CBB}"/>
    <cellStyle name="Normal 24 2 3 4 2 2 3 6 3" xfId="15" xr:uid="{798B172C-2014-49CC-8D78-13BE4276FAE7}"/>
    <cellStyle name="Normal 24 2 3 4 2 2 7 3 2 2 4" xfId="17" xr:uid="{6CBCB452-5F45-4B06-BC33-0ABEC8C6FB2F}"/>
    <cellStyle name="Normal 24 2 3 4 2 2 7 3 2 4" xfId="16" xr:uid="{5078D0A5-7C44-44A4-B2BF-446E36FE8D76}"/>
    <cellStyle name="Normal 24 2 3 4 2 3 6 2 3 2 2 5" xfId="14" xr:uid="{DC7B9B23-86C9-4907-9890-B94195AC599A}"/>
    <cellStyle name="Normal 3" xfId="10" xr:uid="{74C3F255-FFFD-4C52-B762-75414AD83E1D}"/>
    <cellStyle name="Normal 3 2" xfId="19" xr:uid="{DC395197-D7D0-4D8D-8518-C0747557AE9D}"/>
    <cellStyle name="Normal 4" xfId="8" xr:uid="{DB1F6146-BC69-4316-9511-C05E9AAF58BE}"/>
    <cellStyle name="Normal 5" xfId="7" xr:uid="{80AF9E37-B077-40F3-B5C3-C118354B4063}"/>
    <cellStyle name="Normal 92" xfId="12" xr:uid="{779A7C70-2F8C-4241-BAB8-5F00FE4F47F6}"/>
    <cellStyle name="Normal_Sheet1 2" xfId="4" xr:uid="{F16DE1DF-8ACC-425F-8713-96237E6BA353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VM_Sandra_Kasparenko/My%20Documents/Budzets_2019/Budzeta_projekts/Prioritarie_pasakumi_2019-2021/VMvestp1_xx0818_PP_2019-2021%20PROJ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vnozare.pri\vm\Redirect_profiles\VM_Liene_Abola\My%20Documents\MK_Noteikumi_Nr.851\2023_feb_no_01.04.2023\PP_darba_samaksa_aprekini\VManotp_rezidenti_groz_685%20(1).xlsx" TargetMode="External"/><Relationship Id="rId1" Type="http://schemas.openxmlformats.org/officeDocument/2006/relationships/externalLinkPath" Target="/Redirect_profiles/VM_Liene_Abola/My%20Documents/MK_Noteikumi_Nr.851/2023_feb_no_01.04.2023/PP_darba_samaksa_aprekini/VManotp_rezidenti_groz_68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Šabloni"/>
      <sheetName val="01_H"/>
      <sheetName val="02_H"/>
      <sheetName val="01_P"/>
      <sheetName val="02_P"/>
      <sheetName val="03_P"/>
      <sheetName val="04_P"/>
      <sheetName val="05_P"/>
      <sheetName val="06_P"/>
      <sheetName val="07_P"/>
      <sheetName val="08_P"/>
      <sheetName val="09_P"/>
      <sheetName val="10_P"/>
      <sheetName val="11_P"/>
      <sheetName val="12_P"/>
      <sheetName val="13_P"/>
      <sheetName val="14_P"/>
      <sheetName val="15_P"/>
      <sheetName val="16_P"/>
      <sheetName val="17_P"/>
      <sheetName val="18_P"/>
      <sheetName val="19_P"/>
      <sheetName val="20_P"/>
      <sheetName val="21_P"/>
      <sheetName val="22_P"/>
      <sheetName val="23_P"/>
      <sheetName val="24_P"/>
      <sheetName val="25_P"/>
      <sheetName val="26_P"/>
      <sheetName val="27_P"/>
      <sheetName val="28_P"/>
      <sheetName val="29_P"/>
      <sheetName val="30_P"/>
      <sheetName val="31_P"/>
      <sheetName val="32_P"/>
      <sheetName val="33_P"/>
      <sheetName val="34_P"/>
      <sheetName val="35_P"/>
      <sheetName val="36_P"/>
      <sheetName val="37_P"/>
      <sheetName val="38_P"/>
      <sheetName val="39_P"/>
      <sheetName val="40_P"/>
      <sheetName val="41_P"/>
      <sheetName val="42_P"/>
      <sheetName val="43_P"/>
      <sheetName val="44_P"/>
      <sheetName val="45_P"/>
      <sheetName val="46_P"/>
      <sheetName val="46_P (2)"/>
      <sheetName val="46_P (3)"/>
      <sheetName val="47_P"/>
      <sheetName val="48_P"/>
      <sheetName val="49_P"/>
      <sheetName val="KOP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lsts apmaksātie rezidenti"/>
      <sheetName val="valsts apmaks rezid mēnešalga"/>
      <sheetName val="aprēķins valsts apmaksāti rezid"/>
      <sheetName val="maksas rezidentu atlīdzība"/>
      <sheetName val="aprēķins maksas rezidenti"/>
    </sheetNames>
    <sheetDataSet>
      <sheetData sheetId="0">
        <row r="11">
          <cell r="R11">
            <v>2046.091427952</v>
          </cell>
        </row>
        <row r="12">
          <cell r="O12">
            <v>1576.3416239999999</v>
          </cell>
          <cell r="R12">
            <v>1733.9757864000001</v>
          </cell>
        </row>
        <row r="13">
          <cell r="O13">
            <v>283.74149231999996</v>
          </cell>
          <cell r="R13">
            <v>312.115641552</v>
          </cell>
        </row>
        <row r="14">
          <cell r="O14">
            <v>438.79</v>
          </cell>
          <cell r="R14">
            <v>482.67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15F3-ED32-4F97-B1A6-9E329E372FA7}">
  <sheetPr>
    <tabColor rgb="FF92D050"/>
  </sheetPr>
  <dimension ref="A1:W84"/>
  <sheetViews>
    <sheetView topLeftCell="C2" workbookViewId="0">
      <selection activeCell="G28" sqref="G28"/>
    </sheetView>
  </sheetViews>
  <sheetFormatPr defaultColWidth="8.85546875" defaultRowHeight="12.75" x14ac:dyDescent="0.2"/>
  <cols>
    <col min="1" max="1" width="1" style="20" customWidth="1"/>
    <col min="2" max="2" width="25.7109375" style="20" customWidth="1"/>
    <col min="3" max="3" width="13.7109375" style="20" customWidth="1"/>
    <col min="4" max="4" width="10.7109375" style="20" customWidth="1"/>
    <col min="5" max="8" width="14.28515625" style="20" customWidth="1"/>
    <col min="9" max="9" width="12.28515625" style="20" customWidth="1"/>
    <col min="10" max="11" width="8.85546875" style="20" customWidth="1"/>
    <col min="12" max="12" width="9.5703125" style="20" customWidth="1"/>
    <col min="13" max="13" width="8.85546875" style="20" customWidth="1"/>
    <col min="14" max="14" width="8.85546875" style="20"/>
    <col min="15" max="15" width="17.140625" style="20" customWidth="1"/>
    <col min="16" max="16" width="11.7109375" style="20" bestFit="1" customWidth="1"/>
    <col min="17" max="19" width="11.7109375" style="20" customWidth="1"/>
    <col min="20" max="16384" width="8.85546875" style="20"/>
  </cols>
  <sheetData>
    <row r="1" spans="1:23" hidden="1" x14ac:dyDescent="0.2">
      <c r="A1" s="19" t="s">
        <v>1</v>
      </c>
      <c r="B1" s="19"/>
      <c r="C1" s="19"/>
      <c r="D1" s="19"/>
      <c r="E1" s="19"/>
      <c r="F1" s="19"/>
      <c r="G1" s="19"/>
      <c r="K1" s="19" t="s">
        <v>2</v>
      </c>
      <c r="L1" s="19" t="s">
        <v>3</v>
      </c>
    </row>
    <row r="2" spans="1:23" ht="15.75" customHeight="1" x14ac:dyDescent="0.2">
      <c r="B2" s="225"/>
      <c r="C2" s="225"/>
      <c r="D2" s="225"/>
      <c r="E2" s="225"/>
      <c r="F2" s="225"/>
      <c r="G2" s="225"/>
      <c r="H2" s="225"/>
    </row>
    <row r="3" spans="1:23" ht="13.5" customHeight="1" x14ac:dyDescent="0.2">
      <c r="A3" s="21"/>
      <c r="B3" s="74"/>
      <c r="C3" s="74"/>
      <c r="D3" s="74"/>
      <c r="E3" s="74"/>
      <c r="F3" s="74"/>
      <c r="G3" s="74"/>
      <c r="H3" s="75"/>
      <c r="K3" s="52"/>
      <c r="L3" s="53"/>
      <c r="M3" s="51"/>
      <c r="O3" s="22"/>
    </row>
    <row r="4" spans="1:23" ht="13.5" customHeight="1" x14ac:dyDescent="0.2">
      <c r="A4" s="21"/>
      <c r="B4" s="226"/>
      <c r="C4" s="226"/>
      <c r="D4" s="227"/>
      <c r="E4" s="227"/>
      <c r="F4" s="227"/>
      <c r="G4" s="227"/>
      <c r="H4" s="22"/>
      <c r="I4" s="22"/>
      <c r="K4" s="54"/>
      <c r="L4" s="53"/>
      <c r="M4" s="51"/>
    </row>
    <row r="5" spans="1:23" ht="18.75" customHeight="1" x14ac:dyDescent="0.25">
      <c r="A5" s="21"/>
      <c r="B5" s="228"/>
      <c r="C5" s="228"/>
      <c r="D5" s="229"/>
      <c r="E5" s="229"/>
      <c r="F5" s="229"/>
      <c r="G5" s="229"/>
      <c r="H5" s="229"/>
      <c r="K5" s="55"/>
      <c r="L5" s="53"/>
      <c r="M5" s="51"/>
    </row>
    <row r="6" spans="1:23" ht="12.75" customHeight="1" x14ac:dyDescent="0.25">
      <c r="A6" s="21"/>
      <c r="B6" s="41"/>
      <c r="C6" s="76"/>
      <c r="D6" s="77"/>
      <c r="E6" s="78"/>
      <c r="F6" s="78"/>
      <c r="G6" s="78"/>
      <c r="H6" s="78"/>
      <c r="J6" s="22"/>
      <c r="K6" s="55"/>
      <c r="L6" s="56"/>
      <c r="M6" s="51"/>
    </row>
    <row r="7" spans="1:23" x14ac:dyDescent="0.2">
      <c r="A7" s="21"/>
      <c r="B7" s="79"/>
      <c r="C7" s="79"/>
      <c r="I7" s="80"/>
      <c r="J7" s="22"/>
    </row>
    <row r="8" spans="1:23" ht="61.5" customHeight="1" x14ac:dyDescent="0.2">
      <c r="A8" s="233"/>
      <c r="B8" s="234"/>
      <c r="C8" s="234"/>
      <c r="D8" s="234"/>
      <c r="E8" s="23"/>
      <c r="F8" s="23"/>
      <c r="G8" s="23"/>
      <c r="H8" s="23"/>
      <c r="I8" s="23"/>
      <c r="J8" s="23"/>
      <c r="K8" s="23"/>
      <c r="L8" s="23"/>
      <c r="M8" s="23"/>
      <c r="O8" s="24" t="s">
        <v>39</v>
      </c>
    </row>
    <row r="9" spans="1:23" hidden="1" x14ac:dyDescent="0.2">
      <c r="A9" s="233"/>
      <c r="B9" s="235"/>
      <c r="C9" s="235"/>
      <c r="D9" s="235"/>
      <c r="E9" s="81"/>
      <c r="F9" s="82"/>
      <c r="G9" s="82"/>
      <c r="H9" s="23"/>
      <c r="I9" s="23"/>
      <c r="J9" s="23"/>
      <c r="K9" s="25"/>
      <c r="L9" s="25"/>
      <c r="M9" s="23"/>
      <c r="N9" s="26"/>
    </row>
    <row r="10" spans="1:23" ht="15.75" customHeight="1" x14ac:dyDescent="0.2">
      <c r="A10" s="233"/>
      <c r="B10" s="236"/>
      <c r="C10" s="236"/>
      <c r="D10" s="236"/>
      <c r="E10" s="83"/>
      <c r="F10" s="83"/>
      <c r="G10" s="83"/>
      <c r="H10" s="83"/>
      <c r="I10" s="84"/>
      <c r="J10" s="210" t="s">
        <v>57</v>
      </c>
      <c r="K10" s="210"/>
      <c r="L10" s="210"/>
      <c r="M10" s="210"/>
      <c r="N10" s="210"/>
      <c r="O10" s="58">
        <v>4.3999999999999997E-2</v>
      </c>
      <c r="P10" s="231" t="s">
        <v>56</v>
      </c>
      <c r="Q10" s="231"/>
      <c r="R10" s="231"/>
      <c r="S10" s="214" t="s">
        <v>40</v>
      </c>
      <c r="T10" s="214"/>
      <c r="U10" s="214"/>
      <c r="V10" s="214"/>
      <c r="W10" s="214"/>
    </row>
    <row r="11" spans="1:23" s="28" customFormat="1" ht="13.5" customHeight="1" x14ac:dyDescent="0.25">
      <c r="A11" s="233"/>
      <c r="B11" s="215"/>
      <c r="C11" s="215"/>
      <c r="D11" s="215"/>
      <c r="E11" s="85"/>
      <c r="F11" s="85"/>
      <c r="G11" s="85"/>
      <c r="H11" s="85"/>
      <c r="I11" s="86"/>
      <c r="J11" s="210"/>
      <c r="K11" s="210"/>
      <c r="L11" s="210"/>
      <c r="M11" s="210"/>
      <c r="N11" s="210"/>
      <c r="O11" s="48"/>
      <c r="P11" s="231"/>
      <c r="Q11" s="231"/>
      <c r="R11" s="231"/>
      <c r="S11" s="214"/>
      <c r="T11" s="214"/>
      <c r="U11" s="214"/>
      <c r="V11" s="214"/>
      <c r="W11" s="214"/>
    </row>
    <row r="12" spans="1:23" s="29" customFormat="1" ht="13.5" customHeight="1" x14ac:dyDescent="0.25">
      <c r="A12" s="233"/>
      <c r="B12" s="216"/>
      <c r="C12" s="216"/>
      <c r="D12" s="216"/>
      <c r="E12" s="87"/>
      <c r="F12" s="87"/>
      <c r="G12" s="87"/>
      <c r="H12" s="87"/>
      <c r="I12" s="86"/>
      <c r="J12" s="210"/>
      <c r="K12" s="210"/>
      <c r="L12" s="210"/>
      <c r="M12" s="210"/>
      <c r="N12" s="210"/>
      <c r="O12" s="48"/>
      <c r="P12" s="231"/>
      <c r="Q12" s="231"/>
      <c r="R12" s="231"/>
      <c r="S12" s="214"/>
      <c r="T12" s="214"/>
      <c r="U12" s="214"/>
      <c r="V12" s="214"/>
      <c r="W12" s="214"/>
    </row>
    <row r="13" spans="1:23" ht="13.5" customHeight="1" x14ac:dyDescent="0.2">
      <c r="A13" s="233"/>
      <c r="B13" s="217"/>
      <c r="C13" s="217"/>
      <c r="D13" s="217"/>
      <c r="E13" s="83"/>
      <c r="F13" s="83"/>
      <c r="G13" s="83"/>
      <c r="H13" s="83"/>
      <c r="I13" s="88"/>
      <c r="O13" s="49"/>
      <c r="S13" s="214"/>
      <c r="T13" s="214"/>
      <c r="U13" s="214"/>
      <c r="V13" s="214"/>
      <c r="W13" s="214"/>
    </row>
    <row r="14" spans="1:23" s="28" customFormat="1" ht="30.75" customHeight="1" x14ac:dyDescent="0.25">
      <c r="A14" s="233"/>
      <c r="B14" s="211"/>
      <c r="C14" s="211"/>
      <c r="D14" s="211"/>
      <c r="E14" s="85"/>
      <c r="F14" s="85"/>
      <c r="G14" s="85"/>
      <c r="H14" s="85"/>
      <c r="I14" s="86"/>
      <c r="J14" s="210" t="s">
        <v>58</v>
      </c>
      <c r="K14" s="210"/>
      <c r="L14" s="210"/>
      <c r="M14" s="210"/>
      <c r="N14" s="210"/>
      <c r="O14" s="58">
        <v>4.7399999999999998E-2</v>
      </c>
      <c r="P14" s="218" t="s">
        <v>60</v>
      </c>
      <c r="Q14" s="218"/>
      <c r="R14" s="218"/>
      <c r="S14" s="214"/>
      <c r="T14" s="214"/>
      <c r="U14" s="214"/>
      <c r="V14" s="214"/>
      <c r="W14" s="214"/>
    </row>
    <row r="15" spans="1:23" s="31" customFormat="1" ht="13.5" customHeight="1" x14ac:dyDescent="0.2">
      <c r="A15" s="233"/>
      <c r="B15" s="213"/>
      <c r="C15" s="213"/>
      <c r="D15" s="213"/>
      <c r="E15" s="89"/>
      <c r="F15" s="89"/>
      <c r="G15" s="89"/>
      <c r="H15" s="89"/>
      <c r="I15" s="30"/>
      <c r="J15" s="210"/>
      <c r="K15" s="210"/>
      <c r="L15" s="210"/>
      <c r="M15" s="210"/>
      <c r="N15" s="210"/>
      <c r="O15" s="27"/>
      <c r="P15" s="218"/>
      <c r="Q15" s="218"/>
      <c r="R15" s="218"/>
      <c r="S15" s="214"/>
      <c r="T15" s="214"/>
      <c r="U15" s="214"/>
      <c r="V15" s="214"/>
      <c r="W15" s="214"/>
    </row>
    <row r="16" spans="1:23" s="31" customFormat="1" ht="13.5" customHeight="1" x14ac:dyDescent="0.2">
      <c r="A16" s="233"/>
      <c r="B16" s="237"/>
      <c r="C16" s="237"/>
      <c r="D16" s="237"/>
      <c r="E16" s="32"/>
      <c r="F16" s="32"/>
      <c r="G16" s="32"/>
      <c r="H16" s="33"/>
      <c r="I16" s="30"/>
      <c r="J16" s="30"/>
      <c r="K16" s="32"/>
      <c r="L16" s="32"/>
      <c r="M16" s="33"/>
    </row>
    <row r="17" spans="1:23" s="31" customFormat="1" ht="13.5" customHeight="1" x14ac:dyDescent="0.2">
      <c r="A17" s="233"/>
      <c r="B17" s="237"/>
      <c r="C17" s="237"/>
      <c r="D17" s="237"/>
      <c r="E17" s="32"/>
      <c r="F17" s="32"/>
      <c r="G17" s="32"/>
      <c r="H17" s="33"/>
      <c r="I17" s="30"/>
      <c r="J17" s="210" t="s">
        <v>59</v>
      </c>
      <c r="K17" s="210"/>
      <c r="L17" s="210"/>
      <c r="M17" s="210"/>
      <c r="N17" s="210"/>
      <c r="O17" s="27">
        <v>0</v>
      </c>
      <c r="P17" s="221" t="s">
        <v>61</v>
      </c>
      <c r="Q17" s="221"/>
      <c r="R17" s="221"/>
    </row>
    <row r="18" spans="1:23" s="31" customFormat="1" ht="13.5" customHeight="1" x14ac:dyDescent="0.2">
      <c r="A18" s="233"/>
      <c r="B18" s="237"/>
      <c r="C18" s="237"/>
      <c r="D18" s="237"/>
      <c r="E18" s="32"/>
      <c r="F18" s="32"/>
      <c r="G18" s="32"/>
      <c r="H18" s="33"/>
      <c r="I18" s="30"/>
      <c r="J18" s="210"/>
      <c r="K18" s="210"/>
      <c r="L18" s="210"/>
      <c r="M18" s="210"/>
      <c r="N18" s="210"/>
      <c r="O18" s="57"/>
      <c r="P18" s="221"/>
      <c r="Q18" s="221"/>
      <c r="R18" s="221"/>
    </row>
    <row r="19" spans="1:23" s="31" customFormat="1" ht="13.5" customHeight="1" x14ac:dyDescent="0.2">
      <c r="A19" s="233"/>
      <c r="B19" s="237"/>
      <c r="C19" s="237"/>
      <c r="D19" s="237"/>
      <c r="E19" s="32"/>
      <c r="F19" s="32"/>
      <c r="G19" s="32"/>
      <c r="H19" s="33"/>
      <c r="I19" s="30"/>
      <c r="J19" s="30"/>
      <c r="K19" s="32"/>
      <c r="L19" s="32"/>
      <c r="M19" s="33"/>
    </row>
    <row r="20" spans="1:23" s="31" customFormat="1" ht="13.5" customHeight="1" x14ac:dyDescent="0.2">
      <c r="A20" s="233"/>
      <c r="B20" s="237"/>
      <c r="C20" s="237"/>
      <c r="D20" s="237"/>
      <c r="E20" s="32"/>
      <c r="F20" s="32"/>
      <c r="G20" s="32"/>
      <c r="H20" s="33"/>
      <c r="I20" s="30"/>
      <c r="J20" s="30"/>
      <c r="K20" s="32"/>
      <c r="L20" s="32"/>
      <c r="M20" s="33"/>
    </row>
    <row r="21" spans="1:23" s="31" customFormat="1" ht="13.5" customHeight="1" x14ac:dyDescent="0.2">
      <c r="A21" s="233"/>
      <c r="B21" s="213"/>
      <c r="C21" s="213"/>
      <c r="D21" s="213"/>
      <c r="E21" s="32"/>
      <c r="F21" s="32"/>
      <c r="G21" s="32"/>
      <c r="H21" s="33"/>
      <c r="I21" s="30"/>
      <c r="J21" s="30"/>
      <c r="K21" s="32"/>
      <c r="L21" s="32"/>
      <c r="M21" s="33"/>
    </row>
    <row r="22" spans="1:23" s="31" customFormat="1" ht="13.5" customHeight="1" x14ac:dyDescent="0.2">
      <c r="A22" s="233"/>
      <c r="B22" s="211"/>
      <c r="C22" s="211"/>
      <c r="D22" s="211"/>
      <c r="E22" s="85"/>
      <c r="F22" s="85"/>
      <c r="G22" s="85"/>
      <c r="H22" s="85"/>
      <c r="I22" s="30"/>
      <c r="J22" s="30"/>
      <c r="K22" s="32"/>
      <c r="L22" s="32"/>
      <c r="M22" s="33"/>
    </row>
    <row r="23" spans="1:23" s="31" customFormat="1" ht="13.5" customHeight="1" x14ac:dyDescent="0.2">
      <c r="A23" s="233"/>
      <c r="B23" s="213"/>
      <c r="C23" s="213"/>
      <c r="D23" s="213"/>
      <c r="E23" s="32"/>
      <c r="F23" s="32"/>
      <c r="G23" s="32"/>
      <c r="H23" s="32"/>
      <c r="I23" s="30"/>
      <c r="J23" s="30"/>
      <c r="K23" s="32"/>
      <c r="L23" s="32"/>
      <c r="M23" s="33"/>
    </row>
    <row r="24" spans="1:23" s="31" customFormat="1" ht="13.5" customHeight="1" x14ac:dyDescent="0.2">
      <c r="A24" s="233"/>
      <c r="B24" s="208"/>
      <c r="C24" s="208"/>
      <c r="D24" s="208"/>
      <c r="E24" s="90"/>
      <c r="F24" s="90"/>
      <c r="G24" s="90"/>
      <c r="H24" s="90"/>
      <c r="I24" s="30"/>
      <c r="J24" s="30"/>
      <c r="K24" s="32"/>
      <c r="L24" s="32"/>
      <c r="M24" s="33"/>
    </row>
    <row r="25" spans="1:23" s="31" customFormat="1" ht="13.5" customHeight="1" x14ac:dyDescent="0.2">
      <c r="A25" s="233"/>
      <c r="B25" s="211"/>
      <c r="C25" s="211"/>
      <c r="D25" s="211"/>
      <c r="E25" s="85"/>
      <c r="F25" s="85"/>
      <c r="G25" s="85"/>
      <c r="H25" s="85"/>
      <c r="I25" s="30"/>
      <c r="J25" s="30"/>
      <c r="K25" s="232" t="s">
        <v>55</v>
      </c>
      <c r="L25" s="232"/>
      <c r="M25" s="232"/>
      <c r="N25" s="232"/>
      <c r="O25" s="50">
        <v>0.2359</v>
      </c>
    </row>
    <row r="26" spans="1:23" s="31" customFormat="1" ht="13.5" customHeight="1" x14ac:dyDescent="0.2">
      <c r="A26" s="233"/>
      <c r="B26" s="213"/>
      <c r="C26" s="213"/>
      <c r="D26" s="213"/>
      <c r="E26" s="32"/>
      <c r="F26" s="32"/>
      <c r="G26" s="32"/>
      <c r="H26" s="33"/>
      <c r="I26" s="91"/>
      <c r="J26" s="30"/>
      <c r="K26" s="32"/>
      <c r="L26" s="32"/>
      <c r="M26" s="33"/>
      <c r="Q26" s="34"/>
      <c r="R26" s="34"/>
      <c r="S26" s="34"/>
    </row>
    <row r="27" spans="1:23" s="31" customFormat="1" ht="13.5" customHeight="1" x14ac:dyDescent="0.2">
      <c r="A27" s="233"/>
      <c r="B27" s="213"/>
      <c r="C27" s="213"/>
      <c r="D27" s="213"/>
      <c r="E27" s="32"/>
      <c r="F27" s="32"/>
      <c r="G27" s="32"/>
      <c r="H27" s="33"/>
      <c r="I27" s="30"/>
      <c r="J27" s="30"/>
      <c r="K27" s="32"/>
      <c r="L27" s="32"/>
      <c r="M27" s="33"/>
      <c r="Q27" s="35"/>
      <c r="R27" s="36"/>
      <c r="S27" s="36"/>
    </row>
    <row r="28" spans="1:23" s="31" customFormat="1" ht="13.5" customHeight="1" x14ac:dyDescent="0.2">
      <c r="A28" s="233"/>
      <c r="B28" s="208"/>
      <c r="C28" s="208"/>
      <c r="D28" s="208"/>
      <c r="E28" s="90"/>
      <c r="F28" s="90"/>
      <c r="G28" s="90"/>
      <c r="H28" s="90"/>
      <c r="I28" s="30"/>
      <c r="J28" s="30"/>
      <c r="K28" s="32"/>
      <c r="L28" s="32"/>
    </row>
    <row r="29" spans="1:23" s="31" customFormat="1" ht="26.25" customHeight="1" x14ac:dyDescent="0.2">
      <c r="A29" s="233"/>
      <c r="B29" s="211"/>
      <c r="C29" s="211"/>
      <c r="D29" s="211"/>
      <c r="E29" s="83"/>
      <c r="F29" s="83"/>
      <c r="G29" s="83"/>
      <c r="H29" s="83"/>
      <c r="I29" s="30"/>
      <c r="J29" s="220"/>
      <c r="K29" s="220"/>
      <c r="L29" s="220"/>
      <c r="M29" s="220"/>
      <c r="N29" s="220"/>
      <c r="O29" s="220"/>
      <c r="P29" s="220"/>
      <c r="Q29" s="96"/>
      <c r="R29" s="96"/>
      <c r="S29" s="96"/>
    </row>
    <row r="30" spans="1:23" s="28" customFormat="1" ht="13.5" x14ac:dyDescent="0.25">
      <c r="A30" s="233"/>
      <c r="B30" s="208"/>
      <c r="C30" s="208"/>
      <c r="D30" s="208"/>
      <c r="E30" s="90"/>
      <c r="F30" s="90"/>
      <c r="G30" s="90"/>
      <c r="H30" s="90"/>
      <c r="I30" s="86"/>
      <c r="J30" s="223"/>
      <c r="K30" s="223"/>
      <c r="L30" s="223"/>
      <c r="M30" s="223"/>
      <c r="N30" s="223"/>
      <c r="O30" s="223"/>
      <c r="P30" s="223"/>
      <c r="Q30" s="97"/>
      <c r="R30" s="97"/>
      <c r="S30" s="97"/>
    </row>
    <row r="31" spans="1:23" s="31" customFormat="1" ht="13.5" customHeight="1" x14ac:dyDescent="0.25">
      <c r="A31" s="233"/>
      <c r="B31" s="213"/>
      <c r="C31" s="213"/>
      <c r="D31" s="213"/>
      <c r="E31" s="92"/>
      <c r="F31" s="92"/>
      <c r="G31" s="92"/>
      <c r="H31" s="34"/>
      <c r="I31" s="30"/>
      <c r="J31" s="230"/>
      <c r="K31" s="230"/>
      <c r="L31" s="230"/>
      <c r="M31" s="230"/>
      <c r="N31" s="230"/>
      <c r="O31" s="230"/>
      <c r="P31" s="230"/>
      <c r="Q31" s="98"/>
      <c r="R31" s="98"/>
      <c r="S31" s="98"/>
      <c r="T31" s="219"/>
      <c r="U31" s="219"/>
      <c r="V31" s="219"/>
      <c r="W31" s="219"/>
    </row>
    <row r="32" spans="1:23" s="37" customFormat="1" ht="12" customHeight="1" x14ac:dyDescent="0.2">
      <c r="A32" s="233"/>
      <c r="B32" s="208"/>
      <c r="C32" s="208"/>
      <c r="D32" s="208"/>
      <c r="E32" s="90"/>
      <c r="F32" s="90"/>
      <c r="G32" s="90"/>
      <c r="H32" s="93"/>
      <c r="I32" s="94"/>
      <c r="J32" s="99"/>
      <c r="K32" s="32"/>
      <c r="L32" s="32"/>
      <c r="M32" s="32"/>
      <c r="N32" s="100"/>
      <c r="O32" s="100"/>
      <c r="Q32" s="100"/>
      <c r="R32" s="100"/>
      <c r="S32" s="100"/>
      <c r="T32" s="219"/>
      <c r="U32" s="219"/>
      <c r="V32" s="219"/>
      <c r="W32" s="219"/>
    </row>
    <row r="33" spans="1:23" s="28" customFormat="1" ht="30" customHeight="1" x14ac:dyDescent="0.25">
      <c r="A33" s="233"/>
      <c r="B33" s="213"/>
      <c r="C33" s="213"/>
      <c r="D33" s="213"/>
      <c r="E33" s="92"/>
      <c r="F33" s="92"/>
      <c r="G33" s="92"/>
      <c r="H33" s="34"/>
      <c r="I33" s="86"/>
      <c r="J33" s="101"/>
      <c r="K33" s="85"/>
      <c r="L33" s="85"/>
      <c r="M33" s="85"/>
      <c r="T33" s="219"/>
      <c r="U33" s="219"/>
      <c r="V33" s="219"/>
      <c r="W33" s="219"/>
    </row>
    <row r="34" spans="1:23" s="31" customFormat="1" ht="13.5" customHeight="1" x14ac:dyDescent="0.2">
      <c r="A34" s="233"/>
      <c r="B34" s="208"/>
      <c r="C34" s="208"/>
      <c r="D34" s="208"/>
      <c r="E34" s="90"/>
      <c r="F34" s="90"/>
      <c r="G34" s="90"/>
      <c r="H34" s="90"/>
      <c r="I34" s="30"/>
      <c r="J34" s="102"/>
      <c r="K34" s="32"/>
      <c r="L34" s="32"/>
      <c r="M34" s="33"/>
      <c r="T34" s="219"/>
      <c r="U34" s="219"/>
      <c r="V34" s="219"/>
      <c r="W34" s="219"/>
    </row>
    <row r="35" spans="1:23" s="31" customFormat="1" ht="13.5" customHeight="1" x14ac:dyDescent="0.2">
      <c r="A35" s="233"/>
      <c r="B35" s="213"/>
      <c r="C35" s="213"/>
      <c r="D35" s="213"/>
      <c r="E35" s="92"/>
      <c r="F35" s="92"/>
      <c r="G35" s="92"/>
      <c r="H35" s="34"/>
      <c r="I35" s="30"/>
      <c r="J35" s="102"/>
      <c r="K35" s="32"/>
      <c r="L35" s="32"/>
      <c r="M35" s="33"/>
      <c r="T35" s="219"/>
      <c r="U35" s="219"/>
      <c r="V35" s="219"/>
      <c r="W35" s="219"/>
    </row>
    <row r="36" spans="1:23" s="37" customFormat="1" ht="12" customHeight="1" x14ac:dyDescent="0.2">
      <c r="A36" s="233"/>
      <c r="B36" s="208"/>
      <c r="C36" s="208"/>
      <c r="D36" s="208"/>
      <c r="E36" s="90"/>
      <c r="F36" s="90"/>
      <c r="G36" s="90"/>
      <c r="H36" s="90"/>
      <c r="I36" s="94"/>
      <c r="J36" s="99"/>
      <c r="K36" s="32"/>
      <c r="L36" s="32"/>
      <c r="M36" s="32"/>
      <c r="N36" s="100"/>
      <c r="O36" s="100"/>
      <c r="Q36" s="100"/>
      <c r="R36" s="100"/>
      <c r="S36" s="100"/>
      <c r="T36" s="219"/>
      <c r="U36" s="219"/>
      <c r="V36" s="219"/>
      <c r="W36" s="219"/>
    </row>
    <row r="37" spans="1:23" s="28" customFormat="1" ht="28.5" customHeight="1" x14ac:dyDescent="0.2">
      <c r="A37" s="233"/>
      <c r="B37" s="213"/>
      <c r="C37" s="213"/>
      <c r="D37" s="213"/>
      <c r="E37" s="92"/>
      <c r="F37" s="92"/>
      <c r="G37" s="92"/>
      <c r="H37" s="92"/>
      <c r="I37" s="95"/>
      <c r="J37" s="222"/>
      <c r="K37" s="222"/>
      <c r="L37" s="222"/>
      <c r="M37" s="222"/>
      <c r="N37" s="222"/>
      <c r="O37" s="222"/>
      <c r="P37" s="222"/>
      <c r="Q37" s="103"/>
      <c r="R37" s="103"/>
      <c r="S37" s="103"/>
      <c r="T37" s="219"/>
      <c r="U37" s="219"/>
      <c r="V37" s="219"/>
      <c r="W37" s="219"/>
    </row>
    <row r="38" spans="1:23" s="37" customFormat="1" ht="12" x14ac:dyDescent="0.2">
      <c r="A38" s="233"/>
      <c r="B38" s="208"/>
      <c r="C38" s="208"/>
      <c r="D38" s="208"/>
      <c r="E38" s="90"/>
      <c r="F38" s="90"/>
      <c r="G38" s="90"/>
      <c r="H38" s="90"/>
      <c r="I38" s="94"/>
      <c r="J38" s="99"/>
      <c r="K38" s="90"/>
      <c r="L38" s="90"/>
      <c r="M38" s="90"/>
      <c r="N38" s="100"/>
      <c r="O38" s="100"/>
      <c r="Q38" s="100"/>
      <c r="R38" s="100"/>
      <c r="S38" s="100"/>
    </row>
    <row r="39" spans="1:23" s="31" customFormat="1" ht="12.75" customHeight="1" x14ac:dyDescent="0.2">
      <c r="A39" s="233"/>
      <c r="B39" s="213"/>
      <c r="C39" s="213"/>
      <c r="D39" s="213"/>
      <c r="E39" s="92"/>
      <c r="F39" s="92"/>
      <c r="G39" s="92"/>
      <c r="H39" s="34"/>
      <c r="I39" s="94"/>
      <c r="J39" s="222"/>
      <c r="K39" s="222"/>
      <c r="L39" s="222"/>
      <c r="M39" s="222"/>
      <c r="N39" s="222"/>
      <c r="O39" s="222"/>
      <c r="P39" s="222"/>
      <c r="Q39" s="104"/>
      <c r="R39" s="104"/>
      <c r="S39" s="104"/>
    </row>
    <row r="40" spans="1:23" s="31" customFormat="1" ht="12.75" customHeight="1" x14ac:dyDescent="0.2">
      <c r="A40" s="233"/>
      <c r="B40" s="208"/>
      <c r="C40" s="208"/>
      <c r="D40" s="208"/>
      <c r="E40" s="90"/>
      <c r="F40" s="90"/>
      <c r="G40" s="90"/>
      <c r="H40" s="90"/>
      <c r="I40" s="30"/>
      <c r="J40" s="223"/>
      <c r="K40" s="223"/>
      <c r="L40" s="223"/>
      <c r="M40" s="223"/>
      <c r="N40" s="223"/>
      <c r="O40" s="223"/>
      <c r="P40" s="223"/>
      <c r="Q40" s="105"/>
      <c r="R40" s="105"/>
      <c r="S40" s="105"/>
    </row>
    <row r="41" spans="1:23" s="31" customFormat="1" ht="13.5" customHeight="1" x14ac:dyDescent="0.25">
      <c r="A41" s="233"/>
      <c r="B41" s="213"/>
      <c r="C41" s="213"/>
      <c r="D41" s="213"/>
      <c r="E41" s="92"/>
      <c r="F41" s="92"/>
      <c r="G41" s="92"/>
      <c r="H41" s="34"/>
      <c r="I41" s="86"/>
      <c r="J41" s="102"/>
      <c r="K41" s="92"/>
      <c r="L41" s="34"/>
      <c r="M41" s="34"/>
      <c r="O41" s="106"/>
    </row>
    <row r="42" spans="1:23" s="31" customFormat="1" ht="13.5" customHeight="1" x14ac:dyDescent="0.25">
      <c r="A42" s="233"/>
      <c r="B42" s="208"/>
      <c r="C42" s="208"/>
      <c r="D42" s="208"/>
      <c r="E42" s="90"/>
      <c r="F42" s="90"/>
      <c r="G42" s="90"/>
      <c r="H42" s="90"/>
      <c r="I42" s="86"/>
      <c r="J42" s="222"/>
      <c r="K42" s="222"/>
      <c r="L42" s="222"/>
      <c r="M42" s="222"/>
      <c r="N42" s="222"/>
      <c r="O42" s="222"/>
      <c r="P42" s="222"/>
      <c r="Q42" s="104"/>
      <c r="R42" s="104"/>
      <c r="S42" s="104"/>
    </row>
    <row r="43" spans="1:23" s="31" customFormat="1" ht="13.5" customHeight="1" x14ac:dyDescent="0.2">
      <c r="A43" s="233"/>
      <c r="B43" s="238"/>
      <c r="C43" s="238"/>
      <c r="D43" s="238"/>
      <c r="E43" s="83"/>
      <c r="F43" s="83"/>
      <c r="G43" s="83"/>
      <c r="H43" s="83"/>
      <c r="I43" s="30"/>
      <c r="J43" s="223"/>
      <c r="K43" s="223"/>
      <c r="L43" s="223"/>
      <c r="M43" s="223"/>
      <c r="N43" s="223"/>
      <c r="O43" s="223"/>
      <c r="P43" s="223"/>
      <c r="Q43" s="105"/>
      <c r="R43" s="105"/>
      <c r="S43" s="105"/>
    </row>
    <row r="44" spans="1:23" s="31" customFormat="1" ht="13.5" customHeight="1" x14ac:dyDescent="0.2">
      <c r="A44" s="233"/>
      <c r="B44" s="209"/>
      <c r="C44" s="209"/>
      <c r="D44" s="209"/>
      <c r="E44" s="83"/>
      <c r="F44" s="83"/>
      <c r="G44" s="83"/>
      <c r="H44" s="83"/>
      <c r="I44" s="30"/>
      <c r="J44" s="102"/>
      <c r="K44" s="90"/>
      <c r="L44" s="90"/>
      <c r="M44" s="90"/>
    </row>
    <row r="45" spans="1:23" s="31" customFormat="1" ht="25.5" customHeight="1" x14ac:dyDescent="0.2">
      <c r="A45" s="233"/>
      <c r="B45" s="224"/>
      <c r="C45" s="224"/>
      <c r="D45" s="224"/>
      <c r="E45" s="34"/>
      <c r="F45" s="34"/>
      <c r="G45" s="34"/>
      <c r="H45" s="34"/>
      <c r="I45" s="30"/>
      <c r="J45" s="102"/>
      <c r="K45" s="92"/>
      <c r="L45" s="92"/>
      <c r="M45" s="34"/>
    </row>
    <row r="46" spans="1:23" s="31" customFormat="1" ht="15.75" customHeight="1" x14ac:dyDescent="0.2">
      <c r="A46" s="233"/>
      <c r="B46" s="208"/>
      <c r="C46" s="208"/>
      <c r="D46" s="208"/>
      <c r="E46" s="90"/>
      <c r="F46" s="90"/>
      <c r="G46" s="90"/>
      <c r="H46" s="90"/>
      <c r="I46" s="30"/>
      <c r="J46" s="102"/>
      <c r="K46" s="206"/>
      <c r="L46" s="206"/>
      <c r="M46" s="206"/>
      <c r="N46" s="206"/>
      <c r="O46" s="206"/>
    </row>
    <row r="47" spans="1:23" s="31" customFormat="1" ht="13.5" customHeight="1" x14ac:dyDescent="0.2">
      <c r="A47" s="233"/>
      <c r="B47" s="212"/>
      <c r="C47" s="212"/>
      <c r="D47" s="212"/>
      <c r="E47" s="83"/>
      <c r="F47" s="83"/>
      <c r="G47" s="83"/>
      <c r="H47" s="83"/>
      <c r="I47" s="30"/>
      <c r="J47" s="102"/>
      <c r="K47" s="92"/>
      <c r="L47" s="92"/>
      <c r="M47" s="34"/>
      <c r="N47" s="221"/>
      <c r="O47" s="221"/>
    </row>
    <row r="48" spans="1:23" s="31" customFormat="1" ht="13.5" customHeight="1" x14ac:dyDescent="0.2">
      <c r="A48" s="233"/>
      <c r="B48" s="207"/>
      <c r="C48" s="207"/>
      <c r="D48" s="207"/>
      <c r="E48" s="34"/>
      <c r="F48" s="34"/>
      <c r="G48" s="34"/>
      <c r="H48" s="34"/>
      <c r="I48" s="30"/>
      <c r="J48" s="102"/>
      <c r="K48" s="107"/>
      <c r="L48" s="90"/>
      <c r="M48" s="90"/>
    </row>
    <row r="49" spans="1:16" s="31" customFormat="1" ht="12.75" customHeight="1" x14ac:dyDescent="0.2">
      <c r="A49" s="233"/>
      <c r="B49" s="208"/>
      <c r="C49" s="208"/>
      <c r="D49" s="208"/>
      <c r="E49" s="90"/>
      <c r="F49" s="90"/>
      <c r="G49" s="90"/>
      <c r="H49" s="90"/>
      <c r="I49" s="30"/>
      <c r="J49" s="102"/>
      <c r="K49" s="108"/>
      <c r="L49" s="109"/>
      <c r="M49" s="110"/>
      <c r="N49" s="205"/>
      <c r="O49" s="205"/>
    </row>
    <row r="50" spans="1:16" s="31" customFormat="1" ht="12.75" customHeight="1" x14ac:dyDescent="0.2">
      <c r="A50" s="233"/>
      <c r="B50" s="207"/>
      <c r="C50" s="207"/>
      <c r="D50" s="207"/>
      <c r="E50" s="34"/>
      <c r="F50" s="34"/>
      <c r="G50" s="34"/>
      <c r="H50" s="34"/>
      <c r="I50" s="30"/>
      <c r="J50" s="102"/>
      <c r="K50" s="108"/>
      <c r="L50" s="111"/>
      <c r="M50" s="112"/>
      <c r="N50" s="205"/>
      <c r="O50" s="205"/>
    </row>
    <row r="51" spans="1:16" s="38" customFormat="1" ht="30.75" customHeight="1" x14ac:dyDescent="0.2">
      <c r="A51" s="233"/>
      <c r="B51" s="208"/>
      <c r="C51" s="208"/>
      <c r="D51" s="208"/>
      <c r="E51" s="90"/>
      <c r="F51" s="90"/>
      <c r="G51" s="90"/>
      <c r="H51" s="90"/>
      <c r="I51" s="95"/>
      <c r="J51" s="113"/>
      <c r="K51" s="114"/>
      <c r="L51" s="115"/>
      <c r="M51" s="115"/>
      <c r="N51" s="205"/>
      <c r="O51" s="205"/>
    </row>
    <row r="52" spans="1:16" s="38" customFormat="1" x14ac:dyDescent="0.2">
      <c r="A52" s="233"/>
      <c r="B52" s="207"/>
      <c r="C52" s="207"/>
      <c r="D52" s="207"/>
      <c r="E52" s="34"/>
      <c r="F52" s="34"/>
      <c r="G52" s="34"/>
      <c r="H52" s="34"/>
      <c r="I52" s="95"/>
      <c r="J52" s="113"/>
      <c r="K52" s="114"/>
      <c r="L52" s="115"/>
      <c r="M52" s="115"/>
      <c r="N52" s="205"/>
      <c r="O52" s="205"/>
    </row>
    <row r="53" spans="1:16" s="38" customFormat="1" ht="28.5" customHeight="1" x14ac:dyDescent="0.2">
      <c r="A53" s="233"/>
      <c r="B53" s="208"/>
      <c r="C53" s="208"/>
      <c r="D53" s="208"/>
      <c r="E53" s="90"/>
      <c r="F53" s="90"/>
      <c r="G53" s="90"/>
      <c r="H53" s="90"/>
      <c r="I53" s="95"/>
      <c r="J53" s="113"/>
      <c r="K53" s="114"/>
      <c r="L53" s="115"/>
      <c r="M53" s="115"/>
      <c r="N53" s="205"/>
      <c r="O53" s="205"/>
    </row>
    <row r="54" spans="1:16" s="38" customFormat="1" x14ac:dyDescent="0.2">
      <c r="A54" s="233"/>
      <c r="B54" s="207"/>
      <c r="C54" s="207"/>
      <c r="D54" s="207"/>
      <c r="E54" s="34"/>
      <c r="F54" s="34"/>
      <c r="G54" s="34"/>
      <c r="H54" s="34"/>
      <c r="I54" s="95"/>
      <c r="J54" s="113"/>
      <c r="K54" s="90"/>
      <c r="L54" s="116"/>
      <c r="M54" s="116"/>
      <c r="N54" s="205"/>
      <c r="O54" s="205"/>
    </row>
    <row r="55" spans="1:16" ht="27" customHeight="1" x14ac:dyDescent="0.2">
      <c r="A55" s="233"/>
      <c r="B55" s="208"/>
      <c r="C55" s="208"/>
      <c r="D55" s="208"/>
      <c r="E55" s="90"/>
      <c r="F55" s="90"/>
      <c r="G55" s="90"/>
      <c r="H55" s="90"/>
      <c r="I55" s="88"/>
      <c r="J55" s="117"/>
      <c r="K55" s="83"/>
      <c r="L55" s="115"/>
      <c r="M55" s="115"/>
      <c r="N55" s="205"/>
      <c r="O55" s="205"/>
    </row>
    <row r="56" spans="1:16" ht="13.5" customHeight="1" x14ac:dyDescent="0.2">
      <c r="A56" s="233"/>
      <c r="B56" s="209"/>
      <c r="C56" s="209"/>
      <c r="D56" s="209"/>
      <c r="E56" s="83"/>
      <c r="F56" s="83"/>
      <c r="G56" s="83"/>
      <c r="H56" s="83"/>
      <c r="I56" s="88"/>
      <c r="J56" s="117"/>
      <c r="K56" s="114"/>
      <c r="L56" s="115"/>
      <c r="M56" s="115"/>
      <c r="N56" s="205"/>
      <c r="O56" s="205"/>
    </row>
    <row r="57" spans="1:16" s="37" customFormat="1" x14ac:dyDescent="0.2">
      <c r="A57" s="233"/>
      <c r="B57" s="207"/>
      <c r="C57" s="207"/>
      <c r="D57" s="207"/>
      <c r="E57" s="34"/>
      <c r="F57" s="34"/>
      <c r="G57" s="34"/>
      <c r="H57" s="34"/>
      <c r="I57" s="94"/>
      <c r="J57" s="99"/>
      <c r="K57" s="108"/>
      <c r="L57" s="116"/>
      <c r="M57" s="116"/>
      <c r="N57" s="205"/>
      <c r="O57" s="205"/>
      <c r="P57" s="100"/>
    </row>
    <row r="58" spans="1:16" ht="13.5" customHeight="1" x14ac:dyDescent="0.2">
      <c r="A58" s="233"/>
      <c r="B58" s="208"/>
      <c r="C58" s="208"/>
      <c r="D58" s="208"/>
      <c r="E58" s="90"/>
      <c r="F58" s="90"/>
      <c r="G58" s="90"/>
      <c r="H58" s="90"/>
      <c r="I58" s="88"/>
      <c r="J58" s="117"/>
      <c r="K58" s="114"/>
      <c r="L58" s="115"/>
      <c r="M58" s="115"/>
      <c r="N58" s="205"/>
      <c r="O58" s="205"/>
    </row>
    <row r="59" spans="1:16" s="37" customFormat="1" x14ac:dyDescent="0.2">
      <c r="A59" s="233"/>
      <c r="B59" s="207"/>
      <c r="C59" s="207"/>
      <c r="D59" s="207"/>
      <c r="E59" s="34"/>
      <c r="F59" s="34"/>
      <c r="G59" s="34"/>
      <c r="H59" s="34"/>
      <c r="I59" s="94"/>
      <c r="J59" s="99"/>
      <c r="K59" s="108"/>
      <c r="L59" s="116"/>
      <c r="M59" s="116"/>
      <c r="N59" s="205"/>
      <c r="O59" s="205"/>
      <c r="P59" s="100"/>
    </row>
    <row r="60" spans="1:16" ht="13.5" customHeight="1" x14ac:dyDescent="0.2">
      <c r="A60" s="233"/>
      <c r="B60" s="208"/>
      <c r="C60" s="208"/>
      <c r="D60" s="208"/>
      <c r="E60" s="90"/>
      <c r="F60" s="90"/>
      <c r="G60" s="90"/>
      <c r="H60" s="90"/>
      <c r="I60" s="88"/>
      <c r="J60" s="117"/>
      <c r="K60" s="114"/>
      <c r="L60" s="115"/>
      <c r="M60" s="115"/>
      <c r="N60" s="205"/>
      <c r="O60" s="205"/>
    </row>
    <row r="61" spans="1:16" s="37" customFormat="1" x14ac:dyDescent="0.2">
      <c r="A61" s="233"/>
      <c r="B61" s="207"/>
      <c r="C61" s="207"/>
      <c r="D61" s="207"/>
      <c r="E61" s="34"/>
      <c r="F61" s="34"/>
      <c r="G61" s="34"/>
      <c r="H61" s="34"/>
      <c r="I61" s="94"/>
      <c r="J61" s="99"/>
      <c r="K61" s="108"/>
      <c r="L61" s="116"/>
      <c r="M61" s="116"/>
      <c r="N61" s="205"/>
      <c r="O61" s="205"/>
      <c r="P61" s="100"/>
    </row>
    <row r="62" spans="1:16" ht="13.5" customHeight="1" x14ac:dyDescent="0.2">
      <c r="A62" s="233"/>
      <c r="B62" s="208"/>
      <c r="C62" s="208"/>
      <c r="D62" s="208"/>
      <c r="E62" s="90"/>
      <c r="F62" s="90"/>
      <c r="G62" s="90"/>
      <c r="H62" s="90"/>
      <c r="I62" s="88"/>
      <c r="J62" s="117"/>
      <c r="K62" s="34"/>
      <c r="L62" s="34"/>
      <c r="M62" s="34"/>
    </row>
    <row r="63" spans="1:16" s="37" customFormat="1" x14ac:dyDescent="0.2">
      <c r="A63" s="233"/>
      <c r="B63" s="207"/>
      <c r="C63" s="207"/>
      <c r="D63" s="207"/>
      <c r="E63" s="34"/>
      <c r="F63" s="34"/>
      <c r="G63" s="34"/>
      <c r="H63" s="34"/>
      <c r="I63" s="94"/>
      <c r="J63" s="99"/>
      <c r="K63" s="90"/>
      <c r="L63" s="90"/>
      <c r="M63" s="90"/>
      <c r="N63" s="100"/>
      <c r="O63" s="100"/>
      <c r="P63" s="100"/>
    </row>
    <row r="64" spans="1:16" s="38" customFormat="1" ht="13.5" customHeight="1" x14ac:dyDescent="0.2">
      <c r="A64" s="233"/>
      <c r="B64" s="209"/>
      <c r="C64" s="209"/>
      <c r="D64" s="209"/>
      <c r="E64" s="83"/>
      <c r="F64" s="83"/>
      <c r="G64" s="83"/>
      <c r="H64" s="83"/>
      <c r="I64" s="95"/>
      <c r="J64" s="113"/>
      <c r="K64" s="83"/>
      <c r="L64" s="83"/>
      <c r="M64" s="83"/>
    </row>
    <row r="65" spans="1:16" ht="29.25" customHeight="1" x14ac:dyDescent="0.2">
      <c r="A65" s="233"/>
      <c r="B65" s="207"/>
      <c r="C65" s="207"/>
      <c r="D65" s="207"/>
      <c r="E65" s="34"/>
      <c r="F65" s="34"/>
      <c r="G65" s="34"/>
      <c r="H65" s="34"/>
      <c r="I65" s="88"/>
      <c r="J65" s="117"/>
      <c r="K65" s="34"/>
      <c r="L65" s="34"/>
      <c r="M65" s="34"/>
    </row>
    <row r="66" spans="1:16" s="37" customFormat="1" ht="12" x14ac:dyDescent="0.2">
      <c r="A66" s="233"/>
      <c r="B66" s="208"/>
      <c r="C66" s="208"/>
      <c r="D66" s="208"/>
      <c r="E66" s="90"/>
      <c r="F66" s="90"/>
      <c r="G66" s="90"/>
      <c r="H66" s="90"/>
      <c r="I66" s="94"/>
      <c r="J66" s="99"/>
      <c r="K66" s="90"/>
      <c r="L66" s="90"/>
      <c r="M66" s="90"/>
      <c r="N66" s="100"/>
      <c r="O66" s="100"/>
      <c r="P66" s="100"/>
    </row>
    <row r="67" spans="1:16" ht="17.25" customHeight="1" x14ac:dyDescent="0.2">
      <c r="A67" s="233"/>
      <c r="B67" s="209"/>
      <c r="C67" s="209"/>
      <c r="D67" s="209"/>
      <c r="E67" s="83"/>
      <c r="F67" s="83"/>
      <c r="G67" s="83"/>
      <c r="H67" s="83"/>
      <c r="I67" s="88"/>
      <c r="J67" s="117"/>
      <c r="K67" s="34"/>
      <c r="L67" s="34"/>
      <c r="M67" s="34"/>
    </row>
    <row r="68" spans="1:16" s="37" customFormat="1" x14ac:dyDescent="0.2">
      <c r="A68" s="233"/>
      <c r="B68" s="207"/>
      <c r="C68" s="207"/>
      <c r="D68" s="207"/>
      <c r="E68" s="34"/>
      <c r="F68" s="34"/>
      <c r="G68" s="34"/>
      <c r="H68" s="34"/>
      <c r="I68" s="94"/>
      <c r="J68" s="99"/>
      <c r="K68" s="90"/>
      <c r="L68" s="90"/>
      <c r="M68" s="90"/>
      <c r="N68" s="100"/>
      <c r="O68" s="118"/>
      <c r="P68" s="100"/>
    </row>
    <row r="69" spans="1:16" ht="41.25" customHeight="1" x14ac:dyDescent="0.2">
      <c r="A69" s="233"/>
      <c r="B69" s="208"/>
      <c r="C69" s="208"/>
      <c r="D69" s="208"/>
      <c r="E69" s="90"/>
      <c r="F69" s="90"/>
      <c r="G69" s="90"/>
      <c r="H69" s="90"/>
      <c r="I69" s="88"/>
      <c r="J69" s="117"/>
      <c r="K69" s="34"/>
      <c r="L69" s="34"/>
      <c r="M69" s="34"/>
    </row>
    <row r="70" spans="1:16" s="37" customFormat="1" x14ac:dyDescent="0.2">
      <c r="A70" s="233"/>
      <c r="B70" s="207"/>
      <c r="C70" s="207"/>
      <c r="D70" s="207"/>
      <c r="E70" s="34"/>
      <c r="F70" s="34"/>
      <c r="G70" s="34"/>
      <c r="H70" s="34"/>
      <c r="I70" s="94"/>
      <c r="J70" s="99"/>
      <c r="K70" s="90"/>
      <c r="L70" s="90"/>
      <c r="M70" s="90"/>
      <c r="N70" s="100"/>
      <c r="O70" s="100"/>
      <c r="P70" s="100"/>
    </row>
    <row r="71" spans="1:16" ht="27.75" customHeight="1" x14ac:dyDescent="0.2">
      <c r="A71" s="233"/>
      <c r="B71" s="208"/>
      <c r="C71" s="208"/>
      <c r="D71" s="208"/>
      <c r="E71" s="90"/>
      <c r="F71" s="90"/>
      <c r="G71" s="90"/>
      <c r="H71" s="90"/>
      <c r="I71" s="88"/>
      <c r="J71" s="117"/>
      <c r="K71" s="34"/>
      <c r="L71" s="34"/>
      <c r="M71" s="34"/>
    </row>
    <row r="72" spans="1:16" s="37" customFormat="1" x14ac:dyDescent="0.2">
      <c r="A72" s="233"/>
      <c r="B72" s="207"/>
      <c r="C72" s="207"/>
      <c r="D72" s="207"/>
      <c r="E72" s="34"/>
      <c r="F72" s="34"/>
      <c r="G72" s="34"/>
      <c r="H72" s="34"/>
      <c r="I72" s="94"/>
      <c r="J72" s="99"/>
      <c r="K72" s="90"/>
      <c r="L72" s="90"/>
      <c r="M72" s="90"/>
      <c r="N72" s="100"/>
      <c r="O72" s="100"/>
      <c r="P72" s="100"/>
    </row>
    <row r="73" spans="1:16" ht="27.75" customHeight="1" x14ac:dyDescent="0.2">
      <c r="A73" s="233"/>
      <c r="B73" s="208"/>
      <c r="C73" s="208"/>
      <c r="D73" s="208"/>
      <c r="E73" s="90"/>
      <c r="F73" s="90"/>
      <c r="G73" s="90"/>
      <c r="H73" s="90"/>
      <c r="I73" s="88"/>
      <c r="J73" s="117"/>
      <c r="K73" s="34"/>
      <c r="L73" s="34"/>
      <c r="M73" s="34"/>
    </row>
    <row r="75" spans="1:16" x14ac:dyDescent="0.2">
      <c r="D75" s="22"/>
      <c r="G75" s="22"/>
      <c r="I75" s="22"/>
    </row>
    <row r="76" spans="1:16" x14ac:dyDescent="0.2">
      <c r="I76" s="22"/>
    </row>
    <row r="77" spans="1:16" x14ac:dyDescent="0.2">
      <c r="E77" s="22"/>
      <c r="F77" s="22"/>
      <c r="I77" s="31"/>
    </row>
    <row r="78" spans="1:16" x14ac:dyDescent="0.2">
      <c r="I78" s="31"/>
    </row>
    <row r="79" spans="1:16" x14ac:dyDescent="0.2">
      <c r="I79" s="31"/>
    </row>
    <row r="80" spans="1:16" x14ac:dyDescent="0.2">
      <c r="I80" s="31"/>
    </row>
    <row r="82" spans="6:6" x14ac:dyDescent="0.2">
      <c r="F82" s="22"/>
    </row>
    <row r="84" spans="6:6" x14ac:dyDescent="0.2">
      <c r="F84" s="22"/>
    </row>
  </sheetData>
  <mergeCells count="104">
    <mergeCell ref="A8:A73"/>
    <mergeCell ref="B8:D8"/>
    <mergeCell ref="B9:D9"/>
    <mergeCell ref="B10:D10"/>
    <mergeCell ref="B16:D16"/>
    <mergeCell ref="B32:D32"/>
    <mergeCell ref="B42:D42"/>
    <mergeCell ref="B33:D33"/>
    <mergeCell ref="B34:D34"/>
    <mergeCell ref="B38:D38"/>
    <mergeCell ref="B39:D39"/>
    <mergeCell ref="B40:D40"/>
    <mergeCell ref="B41:D41"/>
    <mergeCell ref="B54:D54"/>
    <mergeCell ref="B43:D43"/>
    <mergeCell ref="B44:D44"/>
    <mergeCell ref="B58:D58"/>
    <mergeCell ref="B59:D59"/>
    <mergeCell ref="B17:D17"/>
    <mergeCell ref="B18:D18"/>
    <mergeCell ref="B19:D19"/>
    <mergeCell ref="B20:D20"/>
    <mergeCell ref="B21:D21"/>
    <mergeCell ref="B64:D64"/>
    <mergeCell ref="B2:H2"/>
    <mergeCell ref="B4:C4"/>
    <mergeCell ref="D4:G4"/>
    <mergeCell ref="B5:C5"/>
    <mergeCell ref="D5:H5"/>
    <mergeCell ref="J10:N12"/>
    <mergeCell ref="B23:D23"/>
    <mergeCell ref="J31:P31"/>
    <mergeCell ref="B29:D29"/>
    <mergeCell ref="P10:R12"/>
    <mergeCell ref="K25:N25"/>
    <mergeCell ref="J39:P39"/>
    <mergeCell ref="B45:D45"/>
    <mergeCell ref="B48:D48"/>
    <mergeCell ref="B49:D49"/>
    <mergeCell ref="B60:D60"/>
    <mergeCell ref="B50:D50"/>
    <mergeCell ref="B51:D51"/>
    <mergeCell ref="B52:D52"/>
    <mergeCell ref="B53:D53"/>
    <mergeCell ref="B46:D46"/>
    <mergeCell ref="J43:P43"/>
    <mergeCell ref="J40:P40"/>
    <mergeCell ref="J42:P42"/>
    <mergeCell ref="N47:O47"/>
    <mergeCell ref="S10:W15"/>
    <mergeCell ref="B11:D11"/>
    <mergeCell ref="B12:D12"/>
    <mergeCell ref="B13:D13"/>
    <mergeCell ref="B14:D14"/>
    <mergeCell ref="J14:N15"/>
    <mergeCell ref="P14:R15"/>
    <mergeCell ref="B15:D15"/>
    <mergeCell ref="T31:W37"/>
    <mergeCell ref="B24:D24"/>
    <mergeCell ref="B25:D25"/>
    <mergeCell ref="B26:D26"/>
    <mergeCell ref="B27:D27"/>
    <mergeCell ref="B28:D28"/>
    <mergeCell ref="J29:P29"/>
    <mergeCell ref="P17:R18"/>
    <mergeCell ref="J37:P37"/>
    <mergeCell ref="B30:D30"/>
    <mergeCell ref="B31:D31"/>
    <mergeCell ref="B36:D36"/>
    <mergeCell ref="B37:D37"/>
    <mergeCell ref="J30:P30"/>
    <mergeCell ref="B72:D72"/>
    <mergeCell ref="B73:D73"/>
    <mergeCell ref="B65:D65"/>
    <mergeCell ref="B66:D66"/>
    <mergeCell ref="B67:D67"/>
    <mergeCell ref="B68:D68"/>
    <mergeCell ref="B69:D69"/>
    <mergeCell ref="B70:D70"/>
    <mergeCell ref="J17:N18"/>
    <mergeCell ref="B55:D55"/>
    <mergeCell ref="B56:D56"/>
    <mergeCell ref="B57:D57"/>
    <mergeCell ref="B61:D61"/>
    <mergeCell ref="B62:D62"/>
    <mergeCell ref="B63:D63"/>
    <mergeCell ref="B71:D71"/>
    <mergeCell ref="B22:D22"/>
    <mergeCell ref="N56:O56"/>
    <mergeCell ref="N55:O55"/>
    <mergeCell ref="N54:O54"/>
    <mergeCell ref="N53:O53"/>
    <mergeCell ref="N52:O52"/>
    <mergeCell ref="B47:D47"/>
    <mergeCell ref="B35:D35"/>
    <mergeCell ref="N61:O61"/>
    <mergeCell ref="N51:O51"/>
    <mergeCell ref="N50:O50"/>
    <mergeCell ref="N49:O49"/>
    <mergeCell ref="K46:O46"/>
    <mergeCell ref="N57:O57"/>
    <mergeCell ref="N58:O58"/>
    <mergeCell ref="N59:O59"/>
    <mergeCell ref="N60:O60"/>
  </mergeCells>
  <phoneticPr fontId="56" type="noConversion"/>
  <dataValidations count="3">
    <dataValidation type="whole" errorStyle="information" allowBlank="1" showInputMessage="1" showErrorMessage="1" error="Jāievada skaitlis" sqref="E10:H10" xr:uid="{54316FD0-20E5-4189-897B-1E7854C65D37}">
      <formula1>-1000000000000</formula1>
      <formula2>1000000000000</formula2>
    </dataValidation>
    <dataValidation errorStyle="information" allowBlank="1" showInputMessage="1" showErrorMessage="1" sqref="D5:H5" xr:uid="{BB2C0110-A120-42ED-9266-39010BEFEDDC}"/>
    <dataValidation type="whole" errorStyle="information" allowBlank="1" showInputMessage="1" showErrorMessage="1" error="Jāievada skaitlis" sqref="J10 Q26:S26 L26:M27 K28:L28 J29:J30 K32:M38 K41:M41 J40 J43 K44:K73 L44:M45 L47:M48 L19:M24 J14 K16:M16 K19:K27 J17 L50:M73 E11:H73" xr:uid="{94CBB079-0E11-4735-93FD-8B968249178E}">
      <formula1>-100000000000000</formula1>
      <formula2>100000000000000</formula2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iespējama kļūda" prompt="Izvēlieties no saraksta iestādi" xr:uid="{43CE8B08-63A3-429A-9006-DB78BFCF9E1A}">
          <x14:formula1>
            <xm:f>'\\vnozare.pri\vm\Redirect_profiles\VM_Sandra_Kasparenko\My Documents\Budzets_2019\Budzeta_projekts\Prioritarie_pasakumi_2019-2021\[VMvestp1_xx0818_PP_2019-2021 PROJ.xlsx]Šabloni'!#REF!</xm:f>
          </x14:formula1>
          <xm:sqref>D4:G4 K4:L4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01E1-396C-4A88-AFC9-8B9681AC3DF4}">
  <sheetPr>
    <tabColor theme="9" tint="0.59999389629810485"/>
  </sheetPr>
  <dimension ref="A1:R39"/>
  <sheetViews>
    <sheetView tabSelected="1" zoomScale="80" zoomScaleNormal="80" workbookViewId="0">
      <selection activeCell="T5" sqref="T5"/>
    </sheetView>
  </sheetViews>
  <sheetFormatPr defaultRowHeight="12.75" x14ac:dyDescent="0.2"/>
  <cols>
    <col min="1" max="1" width="9.7109375" style="18" customWidth="1"/>
    <col min="2" max="2" width="34" style="3" customWidth="1"/>
    <col min="3" max="4" width="15.5703125" style="3" customWidth="1"/>
    <col min="5" max="5" width="1.7109375" style="3" customWidth="1"/>
    <col min="6" max="7" width="15.5703125" style="3" customWidth="1"/>
    <col min="8" max="8" width="1.7109375" style="3" customWidth="1"/>
    <col min="9" max="10" width="15.5703125" style="3" customWidth="1"/>
    <col min="11" max="11" width="1.7109375" style="3" customWidth="1"/>
    <col min="12" max="13" width="15.5703125" style="3" customWidth="1"/>
    <col min="14" max="257" width="9.140625" style="3"/>
    <col min="258" max="258" width="9.7109375" style="3" customWidth="1"/>
    <col min="259" max="259" width="34" style="3" customWidth="1"/>
    <col min="260" max="263" width="15.5703125" style="3" customWidth="1"/>
    <col min="264" max="264" width="9.140625" style="3"/>
    <col min="265" max="267" width="27.85546875" style="3" customWidth="1"/>
    <col min="268" max="513" width="9.140625" style="3"/>
    <col min="514" max="514" width="9.7109375" style="3" customWidth="1"/>
    <col min="515" max="515" width="34" style="3" customWidth="1"/>
    <col min="516" max="519" width="15.5703125" style="3" customWidth="1"/>
    <col min="520" max="520" width="9.140625" style="3"/>
    <col min="521" max="523" width="27.85546875" style="3" customWidth="1"/>
    <col min="524" max="769" width="9.140625" style="3"/>
    <col min="770" max="770" width="9.7109375" style="3" customWidth="1"/>
    <col min="771" max="771" width="34" style="3" customWidth="1"/>
    <col min="772" max="775" width="15.5703125" style="3" customWidth="1"/>
    <col min="776" max="776" width="9.140625" style="3"/>
    <col min="777" max="779" width="27.85546875" style="3" customWidth="1"/>
    <col min="780" max="1025" width="9.140625" style="3"/>
    <col min="1026" max="1026" width="9.7109375" style="3" customWidth="1"/>
    <col min="1027" max="1027" width="34" style="3" customWidth="1"/>
    <col min="1028" max="1031" width="15.5703125" style="3" customWidth="1"/>
    <col min="1032" max="1032" width="9.140625" style="3"/>
    <col min="1033" max="1035" width="27.85546875" style="3" customWidth="1"/>
    <col min="1036" max="1281" width="9.140625" style="3"/>
    <col min="1282" max="1282" width="9.7109375" style="3" customWidth="1"/>
    <col min="1283" max="1283" width="34" style="3" customWidth="1"/>
    <col min="1284" max="1287" width="15.5703125" style="3" customWidth="1"/>
    <col min="1288" max="1288" width="9.140625" style="3"/>
    <col min="1289" max="1291" width="27.85546875" style="3" customWidth="1"/>
    <col min="1292" max="1537" width="9.140625" style="3"/>
    <col min="1538" max="1538" width="9.7109375" style="3" customWidth="1"/>
    <col min="1539" max="1539" width="34" style="3" customWidth="1"/>
    <col min="1540" max="1543" width="15.5703125" style="3" customWidth="1"/>
    <col min="1544" max="1544" width="9.140625" style="3"/>
    <col min="1545" max="1547" width="27.85546875" style="3" customWidth="1"/>
    <col min="1548" max="1793" width="9.140625" style="3"/>
    <col min="1794" max="1794" width="9.7109375" style="3" customWidth="1"/>
    <col min="1795" max="1795" width="34" style="3" customWidth="1"/>
    <col min="1796" max="1799" width="15.5703125" style="3" customWidth="1"/>
    <col min="1800" max="1800" width="9.140625" style="3"/>
    <col min="1801" max="1803" width="27.85546875" style="3" customWidth="1"/>
    <col min="1804" max="2049" width="9.140625" style="3"/>
    <col min="2050" max="2050" width="9.7109375" style="3" customWidth="1"/>
    <col min="2051" max="2051" width="34" style="3" customWidth="1"/>
    <col min="2052" max="2055" width="15.5703125" style="3" customWidth="1"/>
    <col min="2056" max="2056" width="9.140625" style="3"/>
    <col min="2057" max="2059" width="27.85546875" style="3" customWidth="1"/>
    <col min="2060" max="2305" width="9.140625" style="3"/>
    <col min="2306" max="2306" width="9.7109375" style="3" customWidth="1"/>
    <col min="2307" max="2307" width="34" style="3" customWidth="1"/>
    <col min="2308" max="2311" width="15.5703125" style="3" customWidth="1"/>
    <col min="2312" max="2312" width="9.140625" style="3"/>
    <col min="2313" max="2315" width="27.85546875" style="3" customWidth="1"/>
    <col min="2316" max="2561" width="9.140625" style="3"/>
    <col min="2562" max="2562" width="9.7109375" style="3" customWidth="1"/>
    <col min="2563" max="2563" width="34" style="3" customWidth="1"/>
    <col min="2564" max="2567" width="15.5703125" style="3" customWidth="1"/>
    <col min="2568" max="2568" width="9.140625" style="3"/>
    <col min="2569" max="2571" width="27.85546875" style="3" customWidth="1"/>
    <col min="2572" max="2817" width="9.140625" style="3"/>
    <col min="2818" max="2818" width="9.7109375" style="3" customWidth="1"/>
    <col min="2819" max="2819" width="34" style="3" customWidth="1"/>
    <col min="2820" max="2823" width="15.5703125" style="3" customWidth="1"/>
    <col min="2824" max="2824" width="9.140625" style="3"/>
    <col min="2825" max="2827" width="27.85546875" style="3" customWidth="1"/>
    <col min="2828" max="3073" width="9.140625" style="3"/>
    <col min="3074" max="3074" width="9.7109375" style="3" customWidth="1"/>
    <col min="3075" max="3075" width="34" style="3" customWidth="1"/>
    <col min="3076" max="3079" width="15.5703125" style="3" customWidth="1"/>
    <col min="3080" max="3080" width="9.140625" style="3"/>
    <col min="3081" max="3083" width="27.85546875" style="3" customWidth="1"/>
    <col min="3084" max="3329" width="9.140625" style="3"/>
    <col min="3330" max="3330" width="9.7109375" style="3" customWidth="1"/>
    <col min="3331" max="3331" width="34" style="3" customWidth="1"/>
    <col min="3332" max="3335" width="15.5703125" style="3" customWidth="1"/>
    <col min="3336" max="3336" width="9.140625" style="3"/>
    <col min="3337" max="3339" width="27.85546875" style="3" customWidth="1"/>
    <col min="3340" max="3585" width="9.140625" style="3"/>
    <col min="3586" max="3586" width="9.7109375" style="3" customWidth="1"/>
    <col min="3587" max="3587" width="34" style="3" customWidth="1"/>
    <col min="3588" max="3591" width="15.5703125" style="3" customWidth="1"/>
    <col min="3592" max="3592" width="9.140625" style="3"/>
    <col min="3593" max="3595" width="27.85546875" style="3" customWidth="1"/>
    <col min="3596" max="3841" width="9.140625" style="3"/>
    <col min="3842" max="3842" width="9.7109375" style="3" customWidth="1"/>
    <col min="3843" max="3843" width="34" style="3" customWidth="1"/>
    <col min="3844" max="3847" width="15.5703125" style="3" customWidth="1"/>
    <col min="3848" max="3848" width="9.140625" style="3"/>
    <col min="3849" max="3851" width="27.85546875" style="3" customWidth="1"/>
    <col min="3852" max="4097" width="9.140625" style="3"/>
    <col min="4098" max="4098" width="9.7109375" style="3" customWidth="1"/>
    <col min="4099" max="4099" width="34" style="3" customWidth="1"/>
    <col min="4100" max="4103" width="15.5703125" style="3" customWidth="1"/>
    <col min="4104" max="4104" width="9.140625" style="3"/>
    <col min="4105" max="4107" width="27.85546875" style="3" customWidth="1"/>
    <col min="4108" max="4353" width="9.140625" style="3"/>
    <col min="4354" max="4354" width="9.7109375" style="3" customWidth="1"/>
    <col min="4355" max="4355" width="34" style="3" customWidth="1"/>
    <col min="4356" max="4359" width="15.5703125" style="3" customWidth="1"/>
    <col min="4360" max="4360" width="9.140625" style="3"/>
    <col min="4361" max="4363" width="27.85546875" style="3" customWidth="1"/>
    <col min="4364" max="4609" width="9.140625" style="3"/>
    <col min="4610" max="4610" width="9.7109375" style="3" customWidth="1"/>
    <col min="4611" max="4611" width="34" style="3" customWidth="1"/>
    <col min="4612" max="4615" width="15.5703125" style="3" customWidth="1"/>
    <col min="4616" max="4616" width="9.140625" style="3"/>
    <col min="4617" max="4619" width="27.85546875" style="3" customWidth="1"/>
    <col min="4620" max="4865" width="9.140625" style="3"/>
    <col min="4866" max="4866" width="9.7109375" style="3" customWidth="1"/>
    <col min="4867" max="4867" width="34" style="3" customWidth="1"/>
    <col min="4868" max="4871" width="15.5703125" style="3" customWidth="1"/>
    <col min="4872" max="4872" width="9.140625" style="3"/>
    <col min="4873" max="4875" width="27.85546875" style="3" customWidth="1"/>
    <col min="4876" max="5121" width="9.140625" style="3"/>
    <col min="5122" max="5122" width="9.7109375" style="3" customWidth="1"/>
    <col min="5123" max="5123" width="34" style="3" customWidth="1"/>
    <col min="5124" max="5127" width="15.5703125" style="3" customWidth="1"/>
    <col min="5128" max="5128" width="9.140625" style="3"/>
    <col min="5129" max="5131" width="27.85546875" style="3" customWidth="1"/>
    <col min="5132" max="5377" width="9.140625" style="3"/>
    <col min="5378" max="5378" width="9.7109375" style="3" customWidth="1"/>
    <col min="5379" max="5379" width="34" style="3" customWidth="1"/>
    <col min="5380" max="5383" width="15.5703125" style="3" customWidth="1"/>
    <col min="5384" max="5384" width="9.140625" style="3"/>
    <col min="5385" max="5387" width="27.85546875" style="3" customWidth="1"/>
    <col min="5388" max="5633" width="9.140625" style="3"/>
    <col min="5634" max="5634" width="9.7109375" style="3" customWidth="1"/>
    <col min="5635" max="5635" width="34" style="3" customWidth="1"/>
    <col min="5636" max="5639" width="15.5703125" style="3" customWidth="1"/>
    <col min="5640" max="5640" width="9.140625" style="3"/>
    <col min="5641" max="5643" width="27.85546875" style="3" customWidth="1"/>
    <col min="5644" max="5889" width="9.140625" style="3"/>
    <col min="5890" max="5890" width="9.7109375" style="3" customWidth="1"/>
    <col min="5891" max="5891" width="34" style="3" customWidth="1"/>
    <col min="5892" max="5895" width="15.5703125" style="3" customWidth="1"/>
    <col min="5896" max="5896" width="9.140625" style="3"/>
    <col min="5897" max="5899" width="27.85546875" style="3" customWidth="1"/>
    <col min="5900" max="6145" width="9.140625" style="3"/>
    <col min="6146" max="6146" width="9.7109375" style="3" customWidth="1"/>
    <col min="6147" max="6147" width="34" style="3" customWidth="1"/>
    <col min="6148" max="6151" width="15.5703125" style="3" customWidth="1"/>
    <col min="6152" max="6152" width="9.140625" style="3"/>
    <col min="6153" max="6155" width="27.85546875" style="3" customWidth="1"/>
    <col min="6156" max="6401" width="9.140625" style="3"/>
    <col min="6402" max="6402" width="9.7109375" style="3" customWidth="1"/>
    <col min="6403" max="6403" width="34" style="3" customWidth="1"/>
    <col min="6404" max="6407" width="15.5703125" style="3" customWidth="1"/>
    <col min="6408" max="6408" width="9.140625" style="3"/>
    <col min="6409" max="6411" width="27.85546875" style="3" customWidth="1"/>
    <col min="6412" max="6657" width="9.140625" style="3"/>
    <col min="6658" max="6658" width="9.7109375" style="3" customWidth="1"/>
    <col min="6659" max="6659" width="34" style="3" customWidth="1"/>
    <col min="6660" max="6663" width="15.5703125" style="3" customWidth="1"/>
    <col min="6664" max="6664" width="9.140625" style="3"/>
    <col min="6665" max="6667" width="27.85546875" style="3" customWidth="1"/>
    <col min="6668" max="6913" width="9.140625" style="3"/>
    <col min="6914" max="6914" width="9.7109375" style="3" customWidth="1"/>
    <col min="6915" max="6915" width="34" style="3" customWidth="1"/>
    <col min="6916" max="6919" width="15.5703125" style="3" customWidth="1"/>
    <col min="6920" max="6920" width="9.140625" style="3"/>
    <col min="6921" max="6923" width="27.85546875" style="3" customWidth="1"/>
    <col min="6924" max="7169" width="9.140625" style="3"/>
    <col min="7170" max="7170" width="9.7109375" style="3" customWidth="1"/>
    <col min="7171" max="7171" width="34" style="3" customWidth="1"/>
    <col min="7172" max="7175" width="15.5703125" style="3" customWidth="1"/>
    <col min="7176" max="7176" width="9.140625" style="3"/>
    <col min="7177" max="7179" width="27.85546875" style="3" customWidth="1"/>
    <col min="7180" max="7425" width="9.140625" style="3"/>
    <col min="7426" max="7426" width="9.7109375" style="3" customWidth="1"/>
    <col min="7427" max="7427" width="34" style="3" customWidth="1"/>
    <col min="7428" max="7431" width="15.5703125" style="3" customWidth="1"/>
    <col min="7432" max="7432" width="9.140625" style="3"/>
    <col min="7433" max="7435" width="27.85546875" style="3" customWidth="1"/>
    <col min="7436" max="7681" width="9.140625" style="3"/>
    <col min="7682" max="7682" width="9.7109375" style="3" customWidth="1"/>
    <col min="7683" max="7683" width="34" style="3" customWidth="1"/>
    <col min="7684" max="7687" width="15.5703125" style="3" customWidth="1"/>
    <col min="7688" max="7688" width="9.140625" style="3"/>
    <col min="7689" max="7691" width="27.85546875" style="3" customWidth="1"/>
    <col min="7692" max="7937" width="9.140625" style="3"/>
    <col min="7938" max="7938" width="9.7109375" style="3" customWidth="1"/>
    <col min="7939" max="7939" width="34" style="3" customWidth="1"/>
    <col min="7940" max="7943" width="15.5703125" style="3" customWidth="1"/>
    <col min="7944" max="7944" width="9.140625" style="3"/>
    <col min="7945" max="7947" width="27.85546875" style="3" customWidth="1"/>
    <col min="7948" max="8193" width="9.140625" style="3"/>
    <col min="8194" max="8194" width="9.7109375" style="3" customWidth="1"/>
    <col min="8195" max="8195" width="34" style="3" customWidth="1"/>
    <col min="8196" max="8199" width="15.5703125" style="3" customWidth="1"/>
    <col min="8200" max="8200" width="9.140625" style="3"/>
    <col min="8201" max="8203" width="27.85546875" style="3" customWidth="1"/>
    <col min="8204" max="8449" width="9.140625" style="3"/>
    <col min="8450" max="8450" width="9.7109375" style="3" customWidth="1"/>
    <col min="8451" max="8451" width="34" style="3" customWidth="1"/>
    <col min="8452" max="8455" width="15.5703125" style="3" customWidth="1"/>
    <col min="8456" max="8456" width="9.140625" style="3"/>
    <col min="8457" max="8459" width="27.85546875" style="3" customWidth="1"/>
    <col min="8460" max="8705" width="9.140625" style="3"/>
    <col min="8706" max="8706" width="9.7109375" style="3" customWidth="1"/>
    <col min="8707" max="8707" width="34" style="3" customWidth="1"/>
    <col min="8708" max="8711" width="15.5703125" style="3" customWidth="1"/>
    <col min="8712" max="8712" width="9.140625" style="3"/>
    <col min="8713" max="8715" width="27.85546875" style="3" customWidth="1"/>
    <col min="8716" max="8961" width="9.140625" style="3"/>
    <col min="8962" max="8962" width="9.7109375" style="3" customWidth="1"/>
    <col min="8963" max="8963" width="34" style="3" customWidth="1"/>
    <col min="8964" max="8967" width="15.5703125" style="3" customWidth="1"/>
    <col min="8968" max="8968" width="9.140625" style="3"/>
    <col min="8969" max="8971" width="27.85546875" style="3" customWidth="1"/>
    <col min="8972" max="9217" width="9.140625" style="3"/>
    <col min="9218" max="9218" width="9.7109375" style="3" customWidth="1"/>
    <col min="9219" max="9219" width="34" style="3" customWidth="1"/>
    <col min="9220" max="9223" width="15.5703125" style="3" customWidth="1"/>
    <col min="9224" max="9224" width="9.140625" style="3"/>
    <col min="9225" max="9227" width="27.85546875" style="3" customWidth="1"/>
    <col min="9228" max="9473" width="9.140625" style="3"/>
    <col min="9474" max="9474" width="9.7109375" style="3" customWidth="1"/>
    <col min="9475" max="9475" width="34" style="3" customWidth="1"/>
    <col min="9476" max="9479" width="15.5703125" style="3" customWidth="1"/>
    <col min="9480" max="9480" width="9.140625" style="3"/>
    <col min="9481" max="9483" width="27.85546875" style="3" customWidth="1"/>
    <col min="9484" max="9729" width="9.140625" style="3"/>
    <col min="9730" max="9730" width="9.7109375" style="3" customWidth="1"/>
    <col min="9731" max="9731" width="34" style="3" customWidth="1"/>
    <col min="9732" max="9735" width="15.5703125" style="3" customWidth="1"/>
    <col min="9736" max="9736" width="9.140625" style="3"/>
    <col min="9737" max="9739" width="27.85546875" style="3" customWidth="1"/>
    <col min="9740" max="9985" width="9.140625" style="3"/>
    <col min="9986" max="9986" width="9.7109375" style="3" customWidth="1"/>
    <col min="9987" max="9987" width="34" style="3" customWidth="1"/>
    <col min="9988" max="9991" width="15.5703125" style="3" customWidth="1"/>
    <col min="9992" max="9992" width="9.140625" style="3"/>
    <col min="9993" max="9995" width="27.85546875" style="3" customWidth="1"/>
    <col min="9996" max="10241" width="9.140625" style="3"/>
    <col min="10242" max="10242" width="9.7109375" style="3" customWidth="1"/>
    <col min="10243" max="10243" width="34" style="3" customWidth="1"/>
    <col min="10244" max="10247" width="15.5703125" style="3" customWidth="1"/>
    <col min="10248" max="10248" width="9.140625" style="3"/>
    <col min="10249" max="10251" width="27.85546875" style="3" customWidth="1"/>
    <col min="10252" max="10497" width="9.140625" style="3"/>
    <col min="10498" max="10498" width="9.7109375" style="3" customWidth="1"/>
    <col min="10499" max="10499" width="34" style="3" customWidth="1"/>
    <col min="10500" max="10503" width="15.5703125" style="3" customWidth="1"/>
    <col min="10504" max="10504" width="9.140625" style="3"/>
    <col min="10505" max="10507" width="27.85546875" style="3" customWidth="1"/>
    <col min="10508" max="10753" width="9.140625" style="3"/>
    <col min="10754" max="10754" width="9.7109375" style="3" customWidth="1"/>
    <col min="10755" max="10755" width="34" style="3" customWidth="1"/>
    <col min="10756" max="10759" width="15.5703125" style="3" customWidth="1"/>
    <col min="10760" max="10760" width="9.140625" style="3"/>
    <col min="10761" max="10763" width="27.85546875" style="3" customWidth="1"/>
    <col min="10764" max="11009" width="9.140625" style="3"/>
    <col min="11010" max="11010" width="9.7109375" style="3" customWidth="1"/>
    <col min="11011" max="11011" width="34" style="3" customWidth="1"/>
    <col min="11012" max="11015" width="15.5703125" style="3" customWidth="1"/>
    <col min="11016" max="11016" width="9.140625" style="3"/>
    <col min="11017" max="11019" width="27.85546875" style="3" customWidth="1"/>
    <col min="11020" max="11265" width="9.140625" style="3"/>
    <col min="11266" max="11266" width="9.7109375" style="3" customWidth="1"/>
    <col min="11267" max="11267" width="34" style="3" customWidth="1"/>
    <col min="11268" max="11271" width="15.5703125" style="3" customWidth="1"/>
    <col min="11272" max="11272" width="9.140625" style="3"/>
    <col min="11273" max="11275" width="27.85546875" style="3" customWidth="1"/>
    <col min="11276" max="11521" width="9.140625" style="3"/>
    <col min="11522" max="11522" width="9.7109375" style="3" customWidth="1"/>
    <col min="11523" max="11523" width="34" style="3" customWidth="1"/>
    <col min="11524" max="11527" width="15.5703125" style="3" customWidth="1"/>
    <col min="11528" max="11528" width="9.140625" style="3"/>
    <col min="11529" max="11531" width="27.85546875" style="3" customWidth="1"/>
    <col min="11532" max="11777" width="9.140625" style="3"/>
    <col min="11778" max="11778" width="9.7109375" style="3" customWidth="1"/>
    <col min="11779" max="11779" width="34" style="3" customWidth="1"/>
    <col min="11780" max="11783" width="15.5703125" style="3" customWidth="1"/>
    <col min="11784" max="11784" width="9.140625" style="3"/>
    <col min="11785" max="11787" width="27.85546875" style="3" customWidth="1"/>
    <col min="11788" max="12033" width="9.140625" style="3"/>
    <col min="12034" max="12034" width="9.7109375" style="3" customWidth="1"/>
    <col min="12035" max="12035" width="34" style="3" customWidth="1"/>
    <col min="12036" max="12039" width="15.5703125" style="3" customWidth="1"/>
    <col min="12040" max="12040" width="9.140625" style="3"/>
    <col min="12041" max="12043" width="27.85546875" style="3" customWidth="1"/>
    <col min="12044" max="12289" width="9.140625" style="3"/>
    <col min="12290" max="12290" width="9.7109375" style="3" customWidth="1"/>
    <col min="12291" max="12291" width="34" style="3" customWidth="1"/>
    <col min="12292" max="12295" width="15.5703125" style="3" customWidth="1"/>
    <col min="12296" max="12296" width="9.140625" style="3"/>
    <col min="12297" max="12299" width="27.85546875" style="3" customWidth="1"/>
    <col min="12300" max="12545" width="9.140625" style="3"/>
    <col min="12546" max="12546" width="9.7109375" style="3" customWidth="1"/>
    <col min="12547" max="12547" width="34" style="3" customWidth="1"/>
    <col min="12548" max="12551" width="15.5703125" style="3" customWidth="1"/>
    <col min="12552" max="12552" width="9.140625" style="3"/>
    <col min="12553" max="12555" width="27.85546875" style="3" customWidth="1"/>
    <col min="12556" max="12801" width="9.140625" style="3"/>
    <col min="12802" max="12802" width="9.7109375" style="3" customWidth="1"/>
    <col min="12803" max="12803" width="34" style="3" customWidth="1"/>
    <col min="12804" max="12807" width="15.5703125" style="3" customWidth="1"/>
    <col min="12808" max="12808" width="9.140625" style="3"/>
    <col min="12809" max="12811" width="27.85546875" style="3" customWidth="1"/>
    <col min="12812" max="13057" width="9.140625" style="3"/>
    <col min="13058" max="13058" width="9.7109375" style="3" customWidth="1"/>
    <col min="13059" max="13059" width="34" style="3" customWidth="1"/>
    <col min="13060" max="13063" width="15.5703125" style="3" customWidth="1"/>
    <col min="13064" max="13064" width="9.140625" style="3"/>
    <col min="13065" max="13067" width="27.85546875" style="3" customWidth="1"/>
    <col min="13068" max="13313" width="9.140625" style="3"/>
    <col min="13314" max="13314" width="9.7109375" style="3" customWidth="1"/>
    <col min="13315" max="13315" width="34" style="3" customWidth="1"/>
    <col min="13316" max="13319" width="15.5703125" style="3" customWidth="1"/>
    <col min="13320" max="13320" width="9.140625" style="3"/>
    <col min="13321" max="13323" width="27.85546875" style="3" customWidth="1"/>
    <col min="13324" max="13569" width="9.140625" style="3"/>
    <col min="13570" max="13570" width="9.7109375" style="3" customWidth="1"/>
    <col min="13571" max="13571" width="34" style="3" customWidth="1"/>
    <col min="13572" max="13575" width="15.5703125" style="3" customWidth="1"/>
    <col min="13576" max="13576" width="9.140625" style="3"/>
    <col min="13577" max="13579" width="27.85546875" style="3" customWidth="1"/>
    <col min="13580" max="13825" width="9.140625" style="3"/>
    <col min="13826" max="13826" width="9.7109375" style="3" customWidth="1"/>
    <col min="13827" max="13827" width="34" style="3" customWidth="1"/>
    <col min="13828" max="13831" width="15.5703125" style="3" customWidth="1"/>
    <col min="13832" max="13832" width="9.140625" style="3"/>
    <col min="13833" max="13835" width="27.85546875" style="3" customWidth="1"/>
    <col min="13836" max="14081" width="9.140625" style="3"/>
    <col min="14082" max="14082" width="9.7109375" style="3" customWidth="1"/>
    <col min="14083" max="14083" width="34" style="3" customWidth="1"/>
    <col min="14084" max="14087" width="15.5703125" style="3" customWidth="1"/>
    <col min="14088" max="14088" width="9.140625" style="3"/>
    <col min="14089" max="14091" width="27.85546875" style="3" customWidth="1"/>
    <col min="14092" max="14337" width="9.140625" style="3"/>
    <col min="14338" max="14338" width="9.7109375" style="3" customWidth="1"/>
    <col min="14339" max="14339" width="34" style="3" customWidth="1"/>
    <col min="14340" max="14343" width="15.5703125" style="3" customWidth="1"/>
    <col min="14344" max="14344" width="9.140625" style="3"/>
    <col min="14345" max="14347" width="27.85546875" style="3" customWidth="1"/>
    <col min="14348" max="14593" width="9.140625" style="3"/>
    <col min="14594" max="14594" width="9.7109375" style="3" customWidth="1"/>
    <col min="14595" max="14595" width="34" style="3" customWidth="1"/>
    <col min="14596" max="14599" width="15.5703125" style="3" customWidth="1"/>
    <col min="14600" max="14600" width="9.140625" style="3"/>
    <col min="14601" max="14603" width="27.85546875" style="3" customWidth="1"/>
    <col min="14604" max="14849" width="9.140625" style="3"/>
    <col min="14850" max="14850" width="9.7109375" style="3" customWidth="1"/>
    <col min="14851" max="14851" width="34" style="3" customWidth="1"/>
    <col min="14852" max="14855" width="15.5703125" style="3" customWidth="1"/>
    <col min="14856" max="14856" width="9.140625" style="3"/>
    <col min="14857" max="14859" width="27.85546875" style="3" customWidth="1"/>
    <col min="14860" max="15105" width="9.140625" style="3"/>
    <col min="15106" max="15106" width="9.7109375" style="3" customWidth="1"/>
    <col min="15107" max="15107" width="34" style="3" customWidth="1"/>
    <col min="15108" max="15111" width="15.5703125" style="3" customWidth="1"/>
    <col min="15112" max="15112" width="9.140625" style="3"/>
    <col min="15113" max="15115" width="27.85546875" style="3" customWidth="1"/>
    <col min="15116" max="15361" width="9.140625" style="3"/>
    <col min="15362" max="15362" width="9.7109375" style="3" customWidth="1"/>
    <col min="15363" max="15363" width="34" style="3" customWidth="1"/>
    <col min="15364" max="15367" width="15.5703125" style="3" customWidth="1"/>
    <col min="15368" max="15368" width="9.140625" style="3"/>
    <col min="15369" max="15371" width="27.85546875" style="3" customWidth="1"/>
    <col min="15372" max="15617" width="9.140625" style="3"/>
    <col min="15618" max="15618" width="9.7109375" style="3" customWidth="1"/>
    <col min="15619" max="15619" width="34" style="3" customWidth="1"/>
    <col min="15620" max="15623" width="15.5703125" style="3" customWidth="1"/>
    <col min="15624" max="15624" width="9.140625" style="3"/>
    <col min="15625" max="15627" width="27.85546875" style="3" customWidth="1"/>
    <col min="15628" max="15873" width="9.140625" style="3"/>
    <col min="15874" max="15874" width="9.7109375" style="3" customWidth="1"/>
    <col min="15875" max="15875" width="34" style="3" customWidth="1"/>
    <col min="15876" max="15879" width="15.5703125" style="3" customWidth="1"/>
    <col min="15880" max="15880" width="9.140625" style="3"/>
    <col min="15881" max="15883" width="27.85546875" style="3" customWidth="1"/>
    <col min="15884" max="16129" width="9.140625" style="3"/>
    <col min="16130" max="16130" width="9.7109375" style="3" customWidth="1"/>
    <col min="16131" max="16131" width="34" style="3" customWidth="1"/>
    <col min="16132" max="16135" width="15.5703125" style="3" customWidth="1"/>
    <col min="16136" max="16136" width="9.140625" style="3"/>
    <col min="16137" max="16139" width="27.85546875" style="3" customWidth="1"/>
    <col min="16140" max="16384" width="9.140625" style="3"/>
  </cols>
  <sheetData>
    <row r="1" spans="1:18" ht="15" x14ac:dyDescent="0.2">
      <c r="A1" s="1"/>
      <c r="B1" s="2"/>
      <c r="C1" s="39"/>
      <c r="D1" s="39"/>
      <c r="E1" s="39"/>
      <c r="F1" s="39"/>
      <c r="G1" s="39"/>
      <c r="H1" s="39"/>
      <c r="I1" s="39"/>
      <c r="J1" s="39"/>
      <c r="K1" s="39"/>
      <c r="L1" s="241" t="s">
        <v>63</v>
      </c>
      <c r="M1" s="241"/>
    </row>
    <row r="2" spans="1:18" ht="13.5" x14ac:dyDescent="0.25">
      <c r="A2" s="4" t="s">
        <v>95</v>
      </c>
      <c r="C2" s="15"/>
      <c r="D2" s="15"/>
      <c r="F2" s="15"/>
      <c r="G2" s="15"/>
      <c r="I2" s="40"/>
      <c r="J2" s="40"/>
      <c r="K2" s="40"/>
      <c r="L2" s="40"/>
      <c r="M2" s="40"/>
    </row>
    <row r="3" spans="1:18" x14ac:dyDescent="0.2">
      <c r="B3" s="41"/>
      <c r="C3" s="242"/>
      <c r="D3" s="242"/>
      <c r="E3" s="242"/>
      <c r="F3" s="242"/>
      <c r="G3" s="242"/>
      <c r="H3" s="41"/>
      <c r="I3" s="42"/>
      <c r="J3" s="42"/>
      <c r="K3" s="42"/>
      <c r="L3" s="42"/>
      <c r="M3" s="42"/>
    </row>
    <row r="4" spans="1:18" ht="109.5" customHeight="1" x14ac:dyDescent="0.2">
      <c r="B4" s="41"/>
      <c r="C4" s="243" t="s">
        <v>70</v>
      </c>
      <c r="D4" s="243"/>
      <c r="E4" s="163"/>
      <c r="F4" s="243" t="s">
        <v>71</v>
      </c>
      <c r="G4" s="243"/>
      <c r="H4" s="163"/>
      <c r="I4" s="244" t="s">
        <v>106</v>
      </c>
      <c r="J4" s="244"/>
      <c r="K4" s="163"/>
      <c r="L4" s="244" t="s">
        <v>107</v>
      </c>
      <c r="M4" s="244"/>
    </row>
    <row r="5" spans="1:18" ht="112.5" customHeight="1" x14ac:dyDescent="0.2">
      <c r="A5" s="5" t="s">
        <v>6</v>
      </c>
      <c r="B5" s="6"/>
      <c r="C5" s="202" t="s">
        <v>41</v>
      </c>
      <c r="D5" s="203" t="s">
        <v>42</v>
      </c>
      <c r="E5" s="204"/>
      <c r="F5" s="202" t="s">
        <v>41</v>
      </c>
      <c r="G5" s="203" t="s">
        <v>42</v>
      </c>
      <c r="H5" s="204"/>
      <c r="I5" s="202" t="s">
        <v>41</v>
      </c>
      <c r="J5" s="203" t="s">
        <v>42</v>
      </c>
      <c r="K5" s="204"/>
      <c r="L5" s="202" t="s">
        <v>41</v>
      </c>
      <c r="M5" s="203" t="s">
        <v>42</v>
      </c>
    </row>
    <row r="6" spans="1:18" x14ac:dyDescent="0.2">
      <c r="A6" s="7"/>
      <c r="B6" s="8" t="s">
        <v>0</v>
      </c>
      <c r="C6" s="122">
        <v>2601.81</v>
      </c>
      <c r="D6" s="122">
        <v>3254.74</v>
      </c>
      <c r="E6" s="123"/>
      <c r="F6" s="122">
        <v>2819.45</v>
      </c>
      <c r="G6" s="122">
        <v>3537.6600000000003</v>
      </c>
      <c r="H6" s="123"/>
      <c r="I6" s="122">
        <v>2724.3131163200001</v>
      </c>
      <c r="J6" s="122">
        <v>3414</v>
      </c>
      <c r="K6" s="123"/>
      <c r="L6" s="122">
        <v>2954.2014279519999</v>
      </c>
      <c r="M6" s="122">
        <v>3712.8500000000004</v>
      </c>
      <c r="N6" s="63"/>
      <c r="O6" s="63"/>
      <c r="Q6" s="63"/>
      <c r="R6" s="63"/>
    </row>
    <row r="7" spans="1:18" x14ac:dyDescent="0.2">
      <c r="A7" s="9" t="s">
        <v>4</v>
      </c>
      <c r="B7" s="10" t="s">
        <v>7</v>
      </c>
      <c r="C7" s="124">
        <v>108.14</v>
      </c>
      <c r="D7" s="124">
        <v>108.14</v>
      </c>
      <c r="E7" s="123"/>
      <c r="F7" s="124">
        <v>108.14</v>
      </c>
      <c r="G7" s="124">
        <v>108.14</v>
      </c>
      <c r="H7" s="123"/>
      <c r="I7" s="124">
        <v>108.14</v>
      </c>
      <c r="J7" s="124">
        <v>108.14</v>
      </c>
      <c r="K7" s="123"/>
      <c r="L7" s="124">
        <v>108.14</v>
      </c>
      <c r="M7" s="124">
        <v>108.14</v>
      </c>
    </row>
    <row r="8" spans="1:18" x14ac:dyDescent="0.2">
      <c r="A8" s="9" t="s">
        <v>5</v>
      </c>
      <c r="B8" s="10" t="s">
        <v>8</v>
      </c>
      <c r="C8" s="124">
        <v>2493.67</v>
      </c>
      <c r="D8" s="124">
        <v>3146.6</v>
      </c>
      <c r="E8" s="123"/>
      <c r="F8" s="124">
        <v>2711.31</v>
      </c>
      <c r="G8" s="124">
        <v>3429.5200000000004</v>
      </c>
      <c r="H8" s="123"/>
      <c r="I8" s="124">
        <v>2616.1731163200002</v>
      </c>
      <c r="J8" s="124">
        <v>3305.86</v>
      </c>
      <c r="K8" s="123"/>
      <c r="L8" s="124">
        <v>2846.061427952</v>
      </c>
      <c r="M8" s="124">
        <v>3604.7100000000005</v>
      </c>
    </row>
    <row r="9" spans="1:18" x14ac:dyDescent="0.2">
      <c r="A9" s="11" t="s">
        <v>9</v>
      </c>
      <c r="B9" s="12" t="s">
        <v>10</v>
      </c>
      <c r="C9" s="125">
        <v>2176.37</v>
      </c>
      <c r="D9" s="125">
        <v>2829.3</v>
      </c>
      <c r="E9" s="123"/>
      <c r="F9" s="125">
        <v>2394.0100000000002</v>
      </c>
      <c r="G9" s="125">
        <v>3112.2200000000003</v>
      </c>
      <c r="H9" s="123"/>
      <c r="I9" s="125">
        <v>2298.87311632</v>
      </c>
      <c r="J9" s="125">
        <v>2988.56</v>
      </c>
      <c r="K9" s="123"/>
      <c r="L9" s="125">
        <v>2528.7614279519998</v>
      </c>
      <c r="M9" s="125">
        <v>3287.4100000000003</v>
      </c>
      <c r="N9" s="65"/>
      <c r="O9" s="65"/>
    </row>
    <row r="10" spans="1:18" ht="13.5" x14ac:dyDescent="0.2">
      <c r="A10" s="13" t="s">
        <v>11</v>
      </c>
      <c r="B10" s="14" t="s">
        <v>12</v>
      </c>
      <c r="C10" s="126">
        <v>1760.96</v>
      </c>
      <c r="D10" s="126">
        <v>2289.2599999999998</v>
      </c>
      <c r="E10" s="127"/>
      <c r="F10" s="126">
        <v>1937.06</v>
      </c>
      <c r="G10" s="126">
        <v>2518.1800000000003</v>
      </c>
      <c r="H10" s="127"/>
      <c r="I10" s="126">
        <v>1860.0831163199998</v>
      </c>
      <c r="J10" s="126">
        <v>2418.12</v>
      </c>
      <c r="K10" s="127"/>
      <c r="L10" s="126">
        <v>2046.091427952</v>
      </c>
      <c r="M10" s="126">
        <v>2659.9300000000003</v>
      </c>
      <c r="N10" s="65"/>
      <c r="O10" s="65"/>
    </row>
    <row r="11" spans="1:18" s="15" customFormat="1" x14ac:dyDescent="0.2">
      <c r="A11" s="5" t="s">
        <v>13</v>
      </c>
      <c r="B11" s="16" t="s">
        <v>14</v>
      </c>
      <c r="C11" s="128">
        <v>1492.34</v>
      </c>
      <c r="D11" s="128">
        <v>1940.05</v>
      </c>
      <c r="E11" s="129"/>
      <c r="F11" s="128">
        <v>1641.58</v>
      </c>
      <c r="G11" s="128">
        <v>2134.0500000000002</v>
      </c>
      <c r="H11" s="129"/>
      <c r="I11" s="128">
        <v>1576.3416239999999</v>
      </c>
      <c r="J11" s="128">
        <v>2049.25</v>
      </c>
      <c r="K11" s="129"/>
      <c r="L11" s="128">
        <v>1733.9757864000001</v>
      </c>
      <c r="M11" s="128">
        <v>2254.17</v>
      </c>
      <c r="N11" s="65"/>
      <c r="O11" s="65"/>
      <c r="P11" s="3"/>
      <c r="Q11" s="3"/>
    </row>
    <row r="12" spans="1:18" ht="76.5" x14ac:dyDescent="0.2">
      <c r="A12" s="5" t="s">
        <v>15</v>
      </c>
      <c r="B12" s="16" t="s">
        <v>16</v>
      </c>
      <c r="C12" s="128">
        <v>268.62</v>
      </c>
      <c r="D12" s="128">
        <v>349.21</v>
      </c>
      <c r="E12" s="130"/>
      <c r="F12" s="128">
        <v>295.48</v>
      </c>
      <c r="G12" s="128">
        <v>384.13</v>
      </c>
      <c r="H12" s="130"/>
      <c r="I12" s="128">
        <v>283.74149231999996</v>
      </c>
      <c r="J12" s="128">
        <v>368.87</v>
      </c>
      <c r="K12" s="130"/>
      <c r="L12" s="128">
        <v>312.115641552</v>
      </c>
      <c r="M12" s="128">
        <v>405.76</v>
      </c>
    </row>
    <row r="13" spans="1:18" ht="13.5" x14ac:dyDescent="0.2">
      <c r="A13" s="13" t="s">
        <v>17</v>
      </c>
      <c r="B13" s="14" t="s">
        <v>18</v>
      </c>
      <c r="C13" s="126">
        <v>415.41</v>
      </c>
      <c r="D13" s="126">
        <v>540.04</v>
      </c>
      <c r="E13" s="127"/>
      <c r="F13" s="126">
        <v>456.95</v>
      </c>
      <c r="G13" s="126">
        <v>594.04</v>
      </c>
      <c r="H13" s="127"/>
      <c r="I13" s="126">
        <v>438.79</v>
      </c>
      <c r="J13" s="126">
        <v>570.44000000000005</v>
      </c>
      <c r="K13" s="127"/>
      <c r="L13" s="126">
        <v>482.67</v>
      </c>
      <c r="M13" s="126">
        <v>627.48</v>
      </c>
    </row>
    <row r="14" spans="1:18" ht="38.25" x14ac:dyDescent="0.2">
      <c r="A14" s="11" t="s">
        <v>19</v>
      </c>
      <c r="B14" s="12" t="s">
        <v>20</v>
      </c>
      <c r="C14" s="125">
        <v>317.3</v>
      </c>
      <c r="D14" s="125">
        <v>317.3</v>
      </c>
      <c r="E14" s="123"/>
      <c r="F14" s="125">
        <v>317.3</v>
      </c>
      <c r="G14" s="125">
        <v>317.3</v>
      </c>
      <c r="H14" s="123"/>
      <c r="I14" s="125">
        <v>317.3</v>
      </c>
      <c r="J14" s="125">
        <v>317.3</v>
      </c>
      <c r="K14" s="123"/>
      <c r="L14" s="125">
        <v>317.3</v>
      </c>
      <c r="M14" s="125">
        <v>317.3</v>
      </c>
    </row>
    <row r="15" spans="1:18" ht="27" x14ac:dyDescent="0.2">
      <c r="A15" s="13" t="s">
        <v>21</v>
      </c>
      <c r="B15" s="14" t="s">
        <v>22</v>
      </c>
      <c r="C15" s="126">
        <v>286</v>
      </c>
      <c r="D15" s="126">
        <v>286</v>
      </c>
      <c r="E15" s="127"/>
      <c r="F15" s="126">
        <v>286</v>
      </c>
      <c r="G15" s="126">
        <v>286</v>
      </c>
      <c r="H15" s="127"/>
      <c r="I15" s="126">
        <v>286</v>
      </c>
      <c r="J15" s="126">
        <v>286</v>
      </c>
      <c r="K15" s="127"/>
      <c r="L15" s="126">
        <v>286</v>
      </c>
      <c r="M15" s="126">
        <v>286</v>
      </c>
    </row>
    <row r="16" spans="1:18" ht="38.25" x14ac:dyDescent="0.2">
      <c r="A16" s="5" t="s">
        <v>23</v>
      </c>
      <c r="B16" s="16" t="s">
        <v>24</v>
      </c>
      <c r="C16" s="17">
        <v>254.69</v>
      </c>
      <c r="D16" s="17">
        <v>254.69</v>
      </c>
      <c r="E16" s="131"/>
      <c r="F16" s="17">
        <v>254.69</v>
      </c>
      <c r="G16" s="17">
        <v>254.69</v>
      </c>
      <c r="H16" s="131"/>
      <c r="I16" s="17">
        <v>254.69</v>
      </c>
      <c r="J16" s="17">
        <v>254.69</v>
      </c>
      <c r="K16" s="131"/>
      <c r="L16" s="17">
        <v>254.69</v>
      </c>
      <c r="M16" s="17">
        <v>254.69</v>
      </c>
    </row>
    <row r="17" spans="1:13" x14ac:dyDescent="0.2">
      <c r="A17" s="5" t="s">
        <v>25</v>
      </c>
      <c r="B17" s="16" t="s">
        <v>26</v>
      </c>
      <c r="C17" s="17">
        <v>206.08</v>
      </c>
      <c r="D17" s="17">
        <v>206.08</v>
      </c>
      <c r="E17" s="131"/>
      <c r="F17" s="17">
        <v>206.08</v>
      </c>
      <c r="G17" s="17">
        <v>206.08</v>
      </c>
      <c r="H17" s="131"/>
      <c r="I17" s="17">
        <v>206.08</v>
      </c>
      <c r="J17" s="17">
        <v>206.08</v>
      </c>
      <c r="K17" s="131"/>
      <c r="L17" s="17">
        <v>206.08</v>
      </c>
      <c r="M17" s="17">
        <v>206.08</v>
      </c>
    </row>
    <row r="18" spans="1:13" x14ac:dyDescent="0.2">
      <c r="A18" s="5" t="s">
        <v>27</v>
      </c>
      <c r="B18" s="16" t="s">
        <v>28</v>
      </c>
      <c r="C18" s="17">
        <v>48.61</v>
      </c>
      <c r="D18" s="17">
        <v>48.61</v>
      </c>
      <c r="E18" s="131"/>
      <c r="F18" s="17">
        <v>48.61</v>
      </c>
      <c r="G18" s="17">
        <v>48.61</v>
      </c>
      <c r="H18" s="131"/>
      <c r="I18" s="17">
        <v>48.61</v>
      </c>
      <c r="J18" s="17">
        <v>48.61</v>
      </c>
      <c r="K18" s="131"/>
      <c r="L18" s="17">
        <v>48.61</v>
      </c>
      <c r="M18" s="17">
        <v>48.61</v>
      </c>
    </row>
    <row r="19" spans="1:13" ht="38.25" x14ac:dyDescent="0.2">
      <c r="A19" s="5" t="s">
        <v>29</v>
      </c>
      <c r="B19" s="16" t="s">
        <v>30</v>
      </c>
      <c r="C19" s="17">
        <v>31.310000000000002</v>
      </c>
      <c r="D19" s="17">
        <v>31.310000000000002</v>
      </c>
      <c r="E19" s="131"/>
      <c r="F19" s="17">
        <v>31.310000000000002</v>
      </c>
      <c r="G19" s="17">
        <v>31.310000000000002</v>
      </c>
      <c r="H19" s="131"/>
      <c r="I19" s="17">
        <v>31.310000000000002</v>
      </c>
      <c r="J19" s="17">
        <v>31.310000000000002</v>
      </c>
      <c r="K19" s="131"/>
      <c r="L19" s="17">
        <v>31.310000000000002</v>
      </c>
      <c r="M19" s="17">
        <v>31.310000000000002</v>
      </c>
    </row>
    <row r="20" spans="1:13" x14ac:dyDescent="0.2">
      <c r="A20" s="5" t="s">
        <v>31</v>
      </c>
      <c r="B20" s="16" t="s">
        <v>26</v>
      </c>
      <c r="C20" s="17">
        <v>25.330000000000002</v>
      </c>
      <c r="D20" s="17">
        <v>25.330000000000002</v>
      </c>
      <c r="E20" s="131"/>
      <c r="F20" s="17">
        <v>25.330000000000002</v>
      </c>
      <c r="G20" s="17">
        <v>25.330000000000002</v>
      </c>
      <c r="H20" s="131"/>
      <c r="I20" s="17">
        <v>25.330000000000002</v>
      </c>
      <c r="J20" s="17">
        <v>25.330000000000002</v>
      </c>
      <c r="K20" s="131"/>
      <c r="L20" s="17">
        <v>25.330000000000002</v>
      </c>
      <c r="M20" s="17">
        <v>25.330000000000002</v>
      </c>
    </row>
    <row r="21" spans="1:13" x14ac:dyDescent="0.2">
      <c r="A21" s="5" t="s">
        <v>32</v>
      </c>
      <c r="B21" s="16" t="s">
        <v>28</v>
      </c>
      <c r="C21" s="17">
        <v>5.98</v>
      </c>
      <c r="D21" s="17">
        <v>5.98</v>
      </c>
      <c r="E21" s="131"/>
      <c r="F21" s="17">
        <v>5.98</v>
      </c>
      <c r="G21" s="17">
        <v>5.98</v>
      </c>
      <c r="H21" s="131"/>
      <c r="I21" s="17">
        <v>5.98</v>
      </c>
      <c r="J21" s="17">
        <v>5.98</v>
      </c>
      <c r="K21" s="131"/>
      <c r="L21" s="17">
        <v>5.98</v>
      </c>
      <c r="M21" s="17">
        <v>5.98</v>
      </c>
    </row>
    <row r="22" spans="1:13" ht="27" x14ac:dyDescent="0.2">
      <c r="A22" s="13" t="s">
        <v>33</v>
      </c>
      <c r="B22" s="14" t="s">
        <v>34</v>
      </c>
      <c r="C22" s="126">
        <v>31.3</v>
      </c>
      <c r="D22" s="126">
        <v>31.3</v>
      </c>
      <c r="E22" s="127"/>
      <c r="F22" s="126">
        <v>31.3</v>
      </c>
      <c r="G22" s="126">
        <v>31.3</v>
      </c>
      <c r="H22" s="127"/>
      <c r="I22" s="126">
        <v>31.3</v>
      </c>
      <c r="J22" s="126">
        <v>31.3</v>
      </c>
      <c r="K22" s="127"/>
      <c r="L22" s="126">
        <v>31.3</v>
      </c>
      <c r="M22" s="126">
        <v>31.3</v>
      </c>
    </row>
    <row r="23" spans="1:13" ht="76.5" x14ac:dyDescent="0.2">
      <c r="A23" s="5" t="s">
        <v>35</v>
      </c>
      <c r="B23" s="16" t="s">
        <v>36</v>
      </c>
      <c r="C23" s="17">
        <v>15.65</v>
      </c>
      <c r="D23" s="17">
        <v>15.65</v>
      </c>
      <c r="E23" s="131"/>
      <c r="F23" s="17">
        <v>15.65</v>
      </c>
      <c r="G23" s="17">
        <v>15.65</v>
      </c>
      <c r="H23" s="131"/>
      <c r="I23" s="17">
        <v>15.65</v>
      </c>
      <c r="J23" s="17">
        <v>15.65</v>
      </c>
      <c r="K23" s="131"/>
      <c r="L23" s="17">
        <v>15.65</v>
      </c>
      <c r="M23" s="17">
        <v>15.65</v>
      </c>
    </row>
    <row r="24" spans="1:13" ht="114.75" x14ac:dyDescent="0.2">
      <c r="A24" s="5" t="s">
        <v>37</v>
      </c>
      <c r="B24" s="16" t="s">
        <v>38</v>
      </c>
      <c r="C24" s="17">
        <v>15.65</v>
      </c>
      <c r="D24" s="17">
        <v>15.65</v>
      </c>
      <c r="E24" s="131"/>
      <c r="F24" s="17">
        <v>15.65</v>
      </c>
      <c r="G24" s="17">
        <v>15.65</v>
      </c>
      <c r="H24" s="131"/>
      <c r="I24" s="17">
        <v>15.65</v>
      </c>
      <c r="J24" s="17">
        <v>15.65</v>
      </c>
      <c r="K24" s="131"/>
      <c r="L24" s="17">
        <v>15.65</v>
      </c>
      <c r="M24" s="17">
        <v>15.65</v>
      </c>
    </row>
    <row r="25" spans="1:13" x14ac:dyDescent="0.2">
      <c r="A25" s="45"/>
      <c r="B25" s="120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</row>
    <row r="26" spans="1:13" x14ac:dyDescent="0.2">
      <c r="B26" s="119" t="s">
        <v>67</v>
      </c>
      <c r="C26" s="65">
        <f t="shared" ref="C26:D28" si="0">C7*12</f>
        <v>1297.68</v>
      </c>
      <c r="D26" s="65">
        <f t="shared" si="0"/>
        <v>1297.68</v>
      </c>
      <c r="E26" s="65"/>
      <c r="F26" s="65">
        <f t="shared" ref="F26:G28" si="1">F7*12</f>
        <v>1297.68</v>
      </c>
      <c r="G26" s="65">
        <f t="shared" si="1"/>
        <v>1297.68</v>
      </c>
      <c r="H26" s="65"/>
      <c r="I26" s="65">
        <f t="shared" ref="I26:J28" si="2">I7*12</f>
        <v>1297.68</v>
      </c>
      <c r="J26" s="65">
        <f t="shared" si="2"/>
        <v>1297.68</v>
      </c>
      <c r="K26" s="65"/>
      <c r="L26" s="65">
        <f t="shared" ref="L26:M28" si="3">L7*12</f>
        <v>1297.68</v>
      </c>
      <c r="M26" s="65">
        <f t="shared" si="3"/>
        <v>1297.68</v>
      </c>
    </row>
    <row r="27" spans="1:13" x14ac:dyDescent="0.2">
      <c r="B27" s="119" t="s">
        <v>69</v>
      </c>
      <c r="C27" s="65">
        <f t="shared" si="0"/>
        <v>29924.04</v>
      </c>
      <c r="D27" s="65">
        <f t="shared" si="0"/>
        <v>37759.199999999997</v>
      </c>
      <c r="E27" s="65"/>
      <c r="F27" s="65">
        <f t="shared" si="1"/>
        <v>32535.72</v>
      </c>
      <c r="G27" s="65">
        <f t="shared" si="1"/>
        <v>41154.240000000005</v>
      </c>
      <c r="H27" s="65"/>
      <c r="I27" s="65">
        <f t="shared" si="2"/>
        <v>31394.077395840002</v>
      </c>
      <c r="J27" s="65">
        <f t="shared" si="2"/>
        <v>39670.32</v>
      </c>
      <c r="K27" s="65"/>
      <c r="L27" s="65">
        <f t="shared" si="3"/>
        <v>34152.737135424002</v>
      </c>
      <c r="M27" s="65">
        <f t="shared" si="3"/>
        <v>43256.520000000004</v>
      </c>
    </row>
    <row r="28" spans="1:13" x14ac:dyDescent="0.2">
      <c r="B28" s="119" t="s">
        <v>68</v>
      </c>
      <c r="C28" s="65">
        <f t="shared" si="0"/>
        <v>26116.44</v>
      </c>
      <c r="D28" s="65">
        <f t="shared" si="0"/>
        <v>33951.600000000006</v>
      </c>
      <c r="E28" s="65"/>
      <c r="F28" s="65">
        <f t="shared" si="1"/>
        <v>28728.120000000003</v>
      </c>
      <c r="G28" s="65">
        <f t="shared" si="1"/>
        <v>37346.639999999999</v>
      </c>
      <c r="H28" s="65"/>
      <c r="I28" s="65">
        <f t="shared" si="2"/>
        <v>27586.47739584</v>
      </c>
      <c r="J28" s="65">
        <f t="shared" si="2"/>
        <v>35862.720000000001</v>
      </c>
      <c r="K28" s="65"/>
      <c r="L28" s="65">
        <f t="shared" si="3"/>
        <v>30345.137135423996</v>
      </c>
      <c r="M28" s="65">
        <f t="shared" si="3"/>
        <v>39448.920000000006</v>
      </c>
    </row>
    <row r="31" spans="1:13" ht="15.75" x14ac:dyDescent="0.25">
      <c r="B31" s="132" t="s">
        <v>72</v>
      </c>
      <c r="C31"/>
      <c r="D31"/>
      <c r="E31"/>
    </row>
    <row r="32" spans="1:13" ht="15.75" x14ac:dyDescent="0.25">
      <c r="B32" s="133"/>
      <c r="C32"/>
      <c r="D32"/>
      <c r="E32"/>
    </row>
    <row r="33" spans="2:7" ht="43.5" customHeight="1" x14ac:dyDescent="0.25">
      <c r="B33" s="134"/>
      <c r="C33" s="134" t="s">
        <v>73</v>
      </c>
      <c r="D33" s="134" t="s">
        <v>74</v>
      </c>
      <c r="E33" s="239" t="s">
        <v>81</v>
      </c>
      <c r="F33" s="245"/>
    </row>
    <row r="34" spans="2:7" ht="51" x14ac:dyDescent="0.25">
      <c r="B34" s="135" t="s">
        <v>75</v>
      </c>
      <c r="C34" s="136">
        <v>1940.05</v>
      </c>
      <c r="D34" s="136">
        <v>2049.25</v>
      </c>
      <c r="E34" s="246">
        <f>D34/C34-1</f>
        <v>5.6287209092549251E-2</v>
      </c>
      <c r="F34" s="247"/>
      <c r="G34" s="65"/>
    </row>
    <row r="35" spans="2:7" ht="25.5" x14ac:dyDescent="0.2">
      <c r="B35" s="137" t="s">
        <v>76</v>
      </c>
      <c r="C35" s="239">
        <v>1492.34</v>
      </c>
      <c r="D35" s="240">
        <v>1576.34</v>
      </c>
      <c r="E35" s="248">
        <f>D35/C35-1</f>
        <v>5.6287441199726507E-2</v>
      </c>
      <c r="F35" s="247"/>
      <c r="G35" s="65"/>
    </row>
    <row r="36" spans="2:7" ht="25.5" x14ac:dyDescent="0.2">
      <c r="B36" s="138" t="s">
        <v>77</v>
      </c>
      <c r="C36" s="239"/>
      <c r="D36" s="239"/>
      <c r="E36" s="249"/>
      <c r="F36" s="247"/>
      <c r="G36" s="65"/>
    </row>
    <row r="37" spans="2:7" ht="76.5" x14ac:dyDescent="0.25">
      <c r="B37" s="135" t="s">
        <v>78</v>
      </c>
      <c r="C37" s="134">
        <v>2134.0500000000002</v>
      </c>
      <c r="D37" s="136">
        <v>2254.17</v>
      </c>
      <c r="E37" s="248">
        <f>D37/C37-1</f>
        <v>5.628734097139243E-2</v>
      </c>
      <c r="F37" s="247"/>
      <c r="G37" s="65"/>
    </row>
    <row r="38" spans="2:7" ht="51" x14ac:dyDescent="0.2">
      <c r="B38" s="137" t="s">
        <v>79</v>
      </c>
      <c r="C38" s="239">
        <v>1641.58</v>
      </c>
      <c r="D38" s="240">
        <v>1733.98</v>
      </c>
      <c r="E38" s="248">
        <f>D38/C38-1</f>
        <v>5.6287235468268415E-2</v>
      </c>
      <c r="F38" s="247"/>
      <c r="G38" s="65"/>
    </row>
    <row r="39" spans="2:7" ht="25.5" x14ac:dyDescent="0.2">
      <c r="B39" s="138" t="s">
        <v>80</v>
      </c>
      <c r="C39" s="239"/>
      <c r="D39" s="239"/>
      <c r="E39" s="249"/>
      <c r="F39" s="247"/>
      <c r="G39" s="65"/>
    </row>
  </sheetData>
  <mergeCells count="15">
    <mergeCell ref="C35:C36"/>
    <mergeCell ref="D35:D36"/>
    <mergeCell ref="C38:C39"/>
    <mergeCell ref="D38:D39"/>
    <mergeCell ref="L1:M1"/>
    <mergeCell ref="C3:G3"/>
    <mergeCell ref="C4:D4"/>
    <mergeCell ref="F4:G4"/>
    <mergeCell ref="I4:J4"/>
    <mergeCell ref="L4:M4"/>
    <mergeCell ref="E33:F33"/>
    <mergeCell ref="E34:F34"/>
    <mergeCell ref="E35:F36"/>
    <mergeCell ref="E37:F37"/>
    <mergeCell ref="E38:F3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F4842-DCE4-4072-A98F-702BFD4203C9}">
  <sheetPr>
    <tabColor theme="9" tint="0.59999389629810485"/>
  </sheetPr>
  <dimension ref="A1:Q35"/>
  <sheetViews>
    <sheetView zoomScale="80" zoomScaleNormal="80" workbookViewId="0">
      <selection activeCell="U8" sqref="U8"/>
    </sheetView>
  </sheetViews>
  <sheetFormatPr defaultRowHeight="15" x14ac:dyDescent="0.25"/>
  <cols>
    <col min="1" max="1" width="9.140625" style="66"/>
    <col min="2" max="2" width="9.140625" style="67"/>
    <col min="3" max="3" width="34.28515625" style="67" customWidth="1"/>
    <col min="4" max="4" width="14" style="67" customWidth="1"/>
    <col min="5" max="5" width="15.28515625" style="67" customWidth="1"/>
    <col min="6" max="6" width="13.85546875" style="67" customWidth="1"/>
    <col min="7" max="7" width="13" style="67" customWidth="1"/>
    <col min="8" max="8" width="15.7109375" style="67" customWidth="1"/>
    <col min="9" max="9" width="20" style="67" customWidth="1"/>
    <col min="10" max="10" width="5.42578125" style="67" customWidth="1"/>
    <col min="11" max="14" width="19" style="67" customWidth="1"/>
    <col min="15" max="16" width="9.140625" style="66"/>
    <col min="17" max="17" width="10.28515625" style="66" customWidth="1"/>
    <col min="18" max="204" width="9.140625" style="66"/>
    <col min="205" max="205" width="2.85546875" style="66" customWidth="1"/>
    <col min="206" max="206" width="9.140625" style="66"/>
    <col min="207" max="207" width="11.140625" style="66" customWidth="1"/>
    <col min="208" max="208" width="13.85546875" style="66" customWidth="1"/>
    <col min="209" max="209" width="12.28515625" style="66" customWidth="1"/>
    <col min="210" max="210" width="11.42578125" style="66" customWidth="1"/>
    <col min="211" max="211" width="2.5703125" style="66" customWidth="1"/>
    <col min="212" max="214" width="0" style="66" hidden="1" customWidth="1"/>
    <col min="215" max="215" width="9.140625" style="66"/>
    <col min="216" max="216" width="34.28515625" style="66" customWidth="1"/>
    <col min="217" max="221" width="24.85546875" style="66" customWidth="1"/>
    <col min="222" max="222" width="11.42578125" style="66" customWidth="1"/>
    <col min="223" max="223" width="12.85546875" style="66" customWidth="1"/>
    <col min="224" max="224" width="23.5703125" style="66" customWidth="1"/>
    <col min="225" max="225" width="9.140625" style="66"/>
    <col min="226" max="226" width="15.7109375" style="66" customWidth="1"/>
    <col min="227" max="227" width="9.140625" style="66"/>
    <col min="228" max="228" width="14.85546875" style="66" customWidth="1"/>
    <col min="229" max="231" width="19.28515625" style="66" customWidth="1"/>
    <col min="232" max="460" width="9.140625" style="66"/>
    <col min="461" max="461" width="2.85546875" style="66" customWidth="1"/>
    <col min="462" max="462" width="9.140625" style="66"/>
    <col min="463" max="463" width="11.140625" style="66" customWidth="1"/>
    <col min="464" max="464" width="13.85546875" style="66" customWidth="1"/>
    <col min="465" max="465" width="12.28515625" style="66" customWidth="1"/>
    <col min="466" max="466" width="11.42578125" style="66" customWidth="1"/>
    <col min="467" max="467" width="2.5703125" style="66" customWidth="1"/>
    <col min="468" max="470" width="0" style="66" hidden="1" customWidth="1"/>
    <col min="471" max="471" width="9.140625" style="66"/>
    <col min="472" max="472" width="34.28515625" style="66" customWidth="1"/>
    <col min="473" max="477" width="24.85546875" style="66" customWidth="1"/>
    <col min="478" max="478" width="11.42578125" style="66" customWidth="1"/>
    <col min="479" max="479" width="12.85546875" style="66" customWidth="1"/>
    <col min="480" max="480" width="23.5703125" style="66" customWidth="1"/>
    <col min="481" max="481" width="9.140625" style="66"/>
    <col min="482" max="482" width="15.7109375" style="66" customWidth="1"/>
    <col min="483" max="483" width="9.140625" style="66"/>
    <col min="484" max="484" width="14.85546875" style="66" customWidth="1"/>
    <col min="485" max="487" width="19.28515625" style="66" customWidth="1"/>
    <col min="488" max="716" width="9.140625" style="66"/>
    <col min="717" max="717" width="2.85546875" style="66" customWidth="1"/>
    <col min="718" max="718" width="9.140625" style="66"/>
    <col min="719" max="719" width="11.140625" style="66" customWidth="1"/>
    <col min="720" max="720" width="13.85546875" style="66" customWidth="1"/>
    <col min="721" max="721" width="12.28515625" style="66" customWidth="1"/>
    <col min="722" max="722" width="11.42578125" style="66" customWidth="1"/>
    <col min="723" max="723" width="2.5703125" style="66" customWidth="1"/>
    <col min="724" max="726" width="0" style="66" hidden="1" customWidth="1"/>
    <col min="727" max="727" width="9.140625" style="66"/>
    <col min="728" max="728" width="34.28515625" style="66" customWidth="1"/>
    <col min="729" max="733" width="24.85546875" style="66" customWidth="1"/>
    <col min="734" max="734" width="11.42578125" style="66" customWidth="1"/>
    <col min="735" max="735" width="12.85546875" style="66" customWidth="1"/>
    <col min="736" max="736" width="23.5703125" style="66" customWidth="1"/>
    <col min="737" max="737" width="9.140625" style="66"/>
    <col min="738" max="738" width="15.7109375" style="66" customWidth="1"/>
    <col min="739" max="739" width="9.140625" style="66"/>
    <col min="740" max="740" width="14.85546875" style="66" customWidth="1"/>
    <col min="741" max="743" width="19.28515625" style="66" customWidth="1"/>
    <col min="744" max="972" width="9.140625" style="66"/>
    <col min="973" max="973" width="2.85546875" style="66" customWidth="1"/>
    <col min="974" max="974" width="9.140625" style="66"/>
    <col min="975" max="975" width="11.140625" style="66" customWidth="1"/>
    <col min="976" max="976" width="13.85546875" style="66" customWidth="1"/>
    <col min="977" max="977" width="12.28515625" style="66" customWidth="1"/>
    <col min="978" max="978" width="11.42578125" style="66" customWidth="1"/>
    <col min="979" max="979" width="2.5703125" style="66" customWidth="1"/>
    <col min="980" max="982" width="0" style="66" hidden="1" customWidth="1"/>
    <col min="983" max="983" width="9.140625" style="66"/>
    <col min="984" max="984" width="34.28515625" style="66" customWidth="1"/>
    <col min="985" max="989" width="24.85546875" style="66" customWidth="1"/>
    <col min="990" max="990" width="11.42578125" style="66" customWidth="1"/>
    <col min="991" max="991" width="12.85546875" style="66" customWidth="1"/>
    <col min="992" max="992" width="23.5703125" style="66" customWidth="1"/>
    <col min="993" max="993" width="9.140625" style="66"/>
    <col min="994" max="994" width="15.7109375" style="66" customWidth="1"/>
    <col min="995" max="995" width="9.140625" style="66"/>
    <col min="996" max="996" width="14.85546875" style="66" customWidth="1"/>
    <col min="997" max="999" width="19.28515625" style="66" customWidth="1"/>
    <col min="1000" max="1228" width="9.140625" style="66"/>
    <col min="1229" max="1229" width="2.85546875" style="66" customWidth="1"/>
    <col min="1230" max="1230" width="9.140625" style="66"/>
    <col min="1231" max="1231" width="11.140625" style="66" customWidth="1"/>
    <col min="1232" max="1232" width="13.85546875" style="66" customWidth="1"/>
    <col min="1233" max="1233" width="12.28515625" style="66" customWidth="1"/>
    <col min="1234" max="1234" width="11.42578125" style="66" customWidth="1"/>
    <col min="1235" max="1235" width="2.5703125" style="66" customWidth="1"/>
    <col min="1236" max="1238" width="0" style="66" hidden="1" customWidth="1"/>
    <col min="1239" max="1239" width="9.140625" style="66"/>
    <col min="1240" max="1240" width="34.28515625" style="66" customWidth="1"/>
    <col min="1241" max="1245" width="24.85546875" style="66" customWidth="1"/>
    <col min="1246" max="1246" width="11.42578125" style="66" customWidth="1"/>
    <col min="1247" max="1247" width="12.85546875" style="66" customWidth="1"/>
    <col min="1248" max="1248" width="23.5703125" style="66" customWidth="1"/>
    <col min="1249" max="1249" width="9.140625" style="66"/>
    <col min="1250" max="1250" width="15.7109375" style="66" customWidth="1"/>
    <col min="1251" max="1251" width="9.140625" style="66"/>
    <col min="1252" max="1252" width="14.85546875" style="66" customWidth="1"/>
    <col min="1253" max="1255" width="19.28515625" style="66" customWidth="1"/>
    <col min="1256" max="1484" width="9.140625" style="66"/>
    <col min="1485" max="1485" width="2.85546875" style="66" customWidth="1"/>
    <col min="1486" max="1486" width="9.140625" style="66"/>
    <col min="1487" max="1487" width="11.140625" style="66" customWidth="1"/>
    <col min="1488" max="1488" width="13.85546875" style="66" customWidth="1"/>
    <col min="1489" max="1489" width="12.28515625" style="66" customWidth="1"/>
    <col min="1490" max="1490" width="11.42578125" style="66" customWidth="1"/>
    <col min="1491" max="1491" width="2.5703125" style="66" customWidth="1"/>
    <col min="1492" max="1494" width="0" style="66" hidden="1" customWidth="1"/>
    <col min="1495" max="1495" width="9.140625" style="66"/>
    <col min="1496" max="1496" width="34.28515625" style="66" customWidth="1"/>
    <col min="1497" max="1501" width="24.85546875" style="66" customWidth="1"/>
    <col min="1502" max="1502" width="11.42578125" style="66" customWidth="1"/>
    <col min="1503" max="1503" width="12.85546875" style="66" customWidth="1"/>
    <col min="1504" max="1504" width="23.5703125" style="66" customWidth="1"/>
    <col min="1505" max="1505" width="9.140625" style="66"/>
    <col min="1506" max="1506" width="15.7109375" style="66" customWidth="1"/>
    <col min="1507" max="1507" width="9.140625" style="66"/>
    <col min="1508" max="1508" width="14.85546875" style="66" customWidth="1"/>
    <col min="1509" max="1511" width="19.28515625" style="66" customWidth="1"/>
    <col min="1512" max="1740" width="9.140625" style="66"/>
    <col min="1741" max="1741" width="2.85546875" style="66" customWidth="1"/>
    <col min="1742" max="1742" width="9.140625" style="66"/>
    <col min="1743" max="1743" width="11.140625" style="66" customWidth="1"/>
    <col min="1744" max="1744" width="13.85546875" style="66" customWidth="1"/>
    <col min="1745" max="1745" width="12.28515625" style="66" customWidth="1"/>
    <col min="1746" max="1746" width="11.42578125" style="66" customWidth="1"/>
    <col min="1747" max="1747" width="2.5703125" style="66" customWidth="1"/>
    <col min="1748" max="1750" width="0" style="66" hidden="1" customWidth="1"/>
    <col min="1751" max="1751" width="9.140625" style="66"/>
    <col min="1752" max="1752" width="34.28515625" style="66" customWidth="1"/>
    <col min="1753" max="1757" width="24.85546875" style="66" customWidth="1"/>
    <col min="1758" max="1758" width="11.42578125" style="66" customWidth="1"/>
    <col min="1759" max="1759" width="12.85546875" style="66" customWidth="1"/>
    <col min="1760" max="1760" width="23.5703125" style="66" customWidth="1"/>
    <col min="1761" max="1761" width="9.140625" style="66"/>
    <col min="1762" max="1762" width="15.7109375" style="66" customWidth="1"/>
    <col min="1763" max="1763" width="9.140625" style="66"/>
    <col min="1764" max="1764" width="14.85546875" style="66" customWidth="1"/>
    <col min="1765" max="1767" width="19.28515625" style="66" customWidth="1"/>
    <col min="1768" max="1996" width="9.140625" style="66"/>
    <col min="1997" max="1997" width="2.85546875" style="66" customWidth="1"/>
    <col min="1998" max="1998" width="9.140625" style="66"/>
    <col min="1999" max="1999" width="11.140625" style="66" customWidth="1"/>
    <col min="2000" max="2000" width="13.85546875" style="66" customWidth="1"/>
    <col min="2001" max="2001" width="12.28515625" style="66" customWidth="1"/>
    <col min="2002" max="2002" width="11.42578125" style="66" customWidth="1"/>
    <col min="2003" max="2003" width="2.5703125" style="66" customWidth="1"/>
    <col min="2004" max="2006" width="0" style="66" hidden="1" customWidth="1"/>
    <col min="2007" max="2007" width="9.140625" style="66"/>
    <col min="2008" max="2008" width="34.28515625" style="66" customWidth="1"/>
    <col min="2009" max="2013" width="24.85546875" style="66" customWidth="1"/>
    <col min="2014" max="2014" width="11.42578125" style="66" customWidth="1"/>
    <col min="2015" max="2015" width="12.85546875" style="66" customWidth="1"/>
    <col min="2016" max="2016" width="23.5703125" style="66" customWidth="1"/>
    <col min="2017" max="2017" width="9.140625" style="66"/>
    <col min="2018" max="2018" width="15.7109375" style="66" customWidth="1"/>
    <col min="2019" max="2019" width="9.140625" style="66"/>
    <col min="2020" max="2020" width="14.85546875" style="66" customWidth="1"/>
    <col min="2021" max="2023" width="19.28515625" style="66" customWidth="1"/>
    <col min="2024" max="2252" width="9.140625" style="66"/>
    <col min="2253" max="2253" width="2.85546875" style="66" customWidth="1"/>
    <col min="2254" max="2254" width="9.140625" style="66"/>
    <col min="2255" max="2255" width="11.140625" style="66" customWidth="1"/>
    <col min="2256" max="2256" width="13.85546875" style="66" customWidth="1"/>
    <col min="2257" max="2257" width="12.28515625" style="66" customWidth="1"/>
    <col min="2258" max="2258" width="11.42578125" style="66" customWidth="1"/>
    <col min="2259" max="2259" width="2.5703125" style="66" customWidth="1"/>
    <col min="2260" max="2262" width="0" style="66" hidden="1" customWidth="1"/>
    <col min="2263" max="2263" width="9.140625" style="66"/>
    <col min="2264" max="2264" width="34.28515625" style="66" customWidth="1"/>
    <col min="2265" max="2269" width="24.85546875" style="66" customWidth="1"/>
    <col min="2270" max="2270" width="11.42578125" style="66" customWidth="1"/>
    <col min="2271" max="2271" width="12.85546875" style="66" customWidth="1"/>
    <col min="2272" max="2272" width="23.5703125" style="66" customWidth="1"/>
    <col min="2273" max="2273" width="9.140625" style="66"/>
    <col min="2274" max="2274" width="15.7109375" style="66" customWidth="1"/>
    <col min="2275" max="2275" width="9.140625" style="66"/>
    <col min="2276" max="2276" width="14.85546875" style="66" customWidth="1"/>
    <col min="2277" max="2279" width="19.28515625" style="66" customWidth="1"/>
    <col min="2280" max="2508" width="9.140625" style="66"/>
    <col min="2509" max="2509" width="2.85546875" style="66" customWidth="1"/>
    <col min="2510" max="2510" width="9.140625" style="66"/>
    <col min="2511" max="2511" width="11.140625" style="66" customWidth="1"/>
    <col min="2512" max="2512" width="13.85546875" style="66" customWidth="1"/>
    <col min="2513" max="2513" width="12.28515625" style="66" customWidth="1"/>
    <col min="2514" max="2514" width="11.42578125" style="66" customWidth="1"/>
    <col min="2515" max="2515" width="2.5703125" style="66" customWidth="1"/>
    <col min="2516" max="2518" width="0" style="66" hidden="1" customWidth="1"/>
    <col min="2519" max="2519" width="9.140625" style="66"/>
    <col min="2520" max="2520" width="34.28515625" style="66" customWidth="1"/>
    <col min="2521" max="2525" width="24.85546875" style="66" customWidth="1"/>
    <col min="2526" max="2526" width="11.42578125" style="66" customWidth="1"/>
    <col min="2527" max="2527" width="12.85546875" style="66" customWidth="1"/>
    <col min="2528" max="2528" width="23.5703125" style="66" customWidth="1"/>
    <col min="2529" max="2529" width="9.140625" style="66"/>
    <col min="2530" max="2530" width="15.7109375" style="66" customWidth="1"/>
    <col min="2531" max="2531" width="9.140625" style="66"/>
    <col min="2532" max="2532" width="14.85546875" style="66" customWidth="1"/>
    <col min="2533" max="2535" width="19.28515625" style="66" customWidth="1"/>
    <col min="2536" max="2764" width="9.140625" style="66"/>
    <col min="2765" max="2765" width="2.85546875" style="66" customWidth="1"/>
    <col min="2766" max="2766" width="9.140625" style="66"/>
    <col min="2767" max="2767" width="11.140625" style="66" customWidth="1"/>
    <col min="2768" max="2768" width="13.85546875" style="66" customWidth="1"/>
    <col min="2769" max="2769" width="12.28515625" style="66" customWidth="1"/>
    <col min="2770" max="2770" width="11.42578125" style="66" customWidth="1"/>
    <col min="2771" max="2771" width="2.5703125" style="66" customWidth="1"/>
    <col min="2772" max="2774" width="0" style="66" hidden="1" customWidth="1"/>
    <col min="2775" max="2775" width="9.140625" style="66"/>
    <col min="2776" max="2776" width="34.28515625" style="66" customWidth="1"/>
    <col min="2777" max="2781" width="24.85546875" style="66" customWidth="1"/>
    <col min="2782" max="2782" width="11.42578125" style="66" customWidth="1"/>
    <col min="2783" max="2783" width="12.85546875" style="66" customWidth="1"/>
    <col min="2784" max="2784" width="23.5703125" style="66" customWidth="1"/>
    <col min="2785" max="2785" width="9.140625" style="66"/>
    <col min="2786" max="2786" width="15.7109375" style="66" customWidth="1"/>
    <col min="2787" max="2787" width="9.140625" style="66"/>
    <col min="2788" max="2788" width="14.85546875" style="66" customWidth="1"/>
    <col min="2789" max="2791" width="19.28515625" style="66" customWidth="1"/>
    <col min="2792" max="3020" width="9.140625" style="66"/>
    <col min="3021" max="3021" width="2.85546875" style="66" customWidth="1"/>
    <col min="3022" max="3022" width="9.140625" style="66"/>
    <col min="3023" max="3023" width="11.140625" style="66" customWidth="1"/>
    <col min="3024" max="3024" width="13.85546875" style="66" customWidth="1"/>
    <col min="3025" max="3025" width="12.28515625" style="66" customWidth="1"/>
    <col min="3026" max="3026" width="11.42578125" style="66" customWidth="1"/>
    <col min="3027" max="3027" width="2.5703125" style="66" customWidth="1"/>
    <col min="3028" max="3030" width="0" style="66" hidden="1" customWidth="1"/>
    <col min="3031" max="3031" width="9.140625" style="66"/>
    <col min="3032" max="3032" width="34.28515625" style="66" customWidth="1"/>
    <col min="3033" max="3037" width="24.85546875" style="66" customWidth="1"/>
    <col min="3038" max="3038" width="11.42578125" style="66" customWidth="1"/>
    <col min="3039" max="3039" width="12.85546875" style="66" customWidth="1"/>
    <col min="3040" max="3040" width="23.5703125" style="66" customWidth="1"/>
    <col min="3041" max="3041" width="9.140625" style="66"/>
    <col min="3042" max="3042" width="15.7109375" style="66" customWidth="1"/>
    <col min="3043" max="3043" width="9.140625" style="66"/>
    <col min="3044" max="3044" width="14.85546875" style="66" customWidth="1"/>
    <col min="3045" max="3047" width="19.28515625" style="66" customWidth="1"/>
    <col min="3048" max="3276" width="9.140625" style="66"/>
    <col min="3277" max="3277" width="2.85546875" style="66" customWidth="1"/>
    <col min="3278" max="3278" width="9.140625" style="66"/>
    <col min="3279" max="3279" width="11.140625" style="66" customWidth="1"/>
    <col min="3280" max="3280" width="13.85546875" style="66" customWidth="1"/>
    <col min="3281" max="3281" width="12.28515625" style="66" customWidth="1"/>
    <col min="3282" max="3282" width="11.42578125" style="66" customWidth="1"/>
    <col min="3283" max="3283" width="2.5703125" style="66" customWidth="1"/>
    <col min="3284" max="3286" width="0" style="66" hidden="1" customWidth="1"/>
    <col min="3287" max="3287" width="9.140625" style="66"/>
    <col min="3288" max="3288" width="34.28515625" style="66" customWidth="1"/>
    <col min="3289" max="3293" width="24.85546875" style="66" customWidth="1"/>
    <col min="3294" max="3294" width="11.42578125" style="66" customWidth="1"/>
    <col min="3295" max="3295" width="12.85546875" style="66" customWidth="1"/>
    <col min="3296" max="3296" width="23.5703125" style="66" customWidth="1"/>
    <col min="3297" max="3297" width="9.140625" style="66"/>
    <col min="3298" max="3298" width="15.7109375" style="66" customWidth="1"/>
    <col min="3299" max="3299" width="9.140625" style="66"/>
    <col min="3300" max="3300" width="14.85546875" style="66" customWidth="1"/>
    <col min="3301" max="3303" width="19.28515625" style="66" customWidth="1"/>
    <col min="3304" max="3532" width="9.140625" style="66"/>
    <col min="3533" max="3533" width="2.85546875" style="66" customWidth="1"/>
    <col min="3534" max="3534" width="9.140625" style="66"/>
    <col min="3535" max="3535" width="11.140625" style="66" customWidth="1"/>
    <col min="3536" max="3536" width="13.85546875" style="66" customWidth="1"/>
    <col min="3537" max="3537" width="12.28515625" style="66" customWidth="1"/>
    <col min="3538" max="3538" width="11.42578125" style="66" customWidth="1"/>
    <col min="3539" max="3539" width="2.5703125" style="66" customWidth="1"/>
    <col min="3540" max="3542" width="0" style="66" hidden="1" customWidth="1"/>
    <col min="3543" max="3543" width="9.140625" style="66"/>
    <col min="3544" max="3544" width="34.28515625" style="66" customWidth="1"/>
    <col min="3545" max="3549" width="24.85546875" style="66" customWidth="1"/>
    <col min="3550" max="3550" width="11.42578125" style="66" customWidth="1"/>
    <col min="3551" max="3551" width="12.85546875" style="66" customWidth="1"/>
    <col min="3552" max="3552" width="23.5703125" style="66" customWidth="1"/>
    <col min="3553" max="3553" width="9.140625" style="66"/>
    <col min="3554" max="3554" width="15.7109375" style="66" customWidth="1"/>
    <col min="3555" max="3555" width="9.140625" style="66"/>
    <col min="3556" max="3556" width="14.85546875" style="66" customWidth="1"/>
    <col min="3557" max="3559" width="19.28515625" style="66" customWidth="1"/>
    <col min="3560" max="3788" width="9.140625" style="66"/>
    <col min="3789" max="3789" width="2.85546875" style="66" customWidth="1"/>
    <col min="3790" max="3790" width="9.140625" style="66"/>
    <col min="3791" max="3791" width="11.140625" style="66" customWidth="1"/>
    <col min="3792" max="3792" width="13.85546875" style="66" customWidth="1"/>
    <col min="3793" max="3793" width="12.28515625" style="66" customWidth="1"/>
    <col min="3794" max="3794" width="11.42578125" style="66" customWidth="1"/>
    <col min="3795" max="3795" width="2.5703125" style="66" customWidth="1"/>
    <col min="3796" max="3798" width="0" style="66" hidden="1" customWidth="1"/>
    <col min="3799" max="3799" width="9.140625" style="66"/>
    <col min="3800" max="3800" width="34.28515625" style="66" customWidth="1"/>
    <col min="3801" max="3805" width="24.85546875" style="66" customWidth="1"/>
    <col min="3806" max="3806" width="11.42578125" style="66" customWidth="1"/>
    <col min="3807" max="3807" width="12.85546875" style="66" customWidth="1"/>
    <col min="3808" max="3808" width="23.5703125" style="66" customWidth="1"/>
    <col min="3809" max="3809" width="9.140625" style="66"/>
    <col min="3810" max="3810" width="15.7109375" style="66" customWidth="1"/>
    <col min="3811" max="3811" width="9.140625" style="66"/>
    <col min="3812" max="3812" width="14.85546875" style="66" customWidth="1"/>
    <col min="3813" max="3815" width="19.28515625" style="66" customWidth="1"/>
    <col min="3816" max="4044" width="9.140625" style="66"/>
    <col min="4045" max="4045" width="2.85546875" style="66" customWidth="1"/>
    <col min="4046" max="4046" width="9.140625" style="66"/>
    <col min="4047" max="4047" width="11.140625" style="66" customWidth="1"/>
    <col min="4048" max="4048" width="13.85546875" style="66" customWidth="1"/>
    <col min="4049" max="4049" width="12.28515625" style="66" customWidth="1"/>
    <col min="4050" max="4050" width="11.42578125" style="66" customWidth="1"/>
    <col min="4051" max="4051" width="2.5703125" style="66" customWidth="1"/>
    <col min="4052" max="4054" width="0" style="66" hidden="1" customWidth="1"/>
    <col min="4055" max="4055" width="9.140625" style="66"/>
    <col min="4056" max="4056" width="34.28515625" style="66" customWidth="1"/>
    <col min="4057" max="4061" width="24.85546875" style="66" customWidth="1"/>
    <col min="4062" max="4062" width="11.42578125" style="66" customWidth="1"/>
    <col min="4063" max="4063" width="12.85546875" style="66" customWidth="1"/>
    <col min="4064" max="4064" width="23.5703125" style="66" customWidth="1"/>
    <col min="4065" max="4065" width="9.140625" style="66"/>
    <col min="4066" max="4066" width="15.7109375" style="66" customWidth="1"/>
    <col min="4067" max="4067" width="9.140625" style="66"/>
    <col min="4068" max="4068" width="14.85546875" style="66" customWidth="1"/>
    <col min="4069" max="4071" width="19.28515625" style="66" customWidth="1"/>
    <col min="4072" max="4300" width="9.140625" style="66"/>
    <col min="4301" max="4301" width="2.85546875" style="66" customWidth="1"/>
    <col min="4302" max="4302" width="9.140625" style="66"/>
    <col min="4303" max="4303" width="11.140625" style="66" customWidth="1"/>
    <col min="4304" max="4304" width="13.85546875" style="66" customWidth="1"/>
    <col min="4305" max="4305" width="12.28515625" style="66" customWidth="1"/>
    <col min="4306" max="4306" width="11.42578125" style="66" customWidth="1"/>
    <col min="4307" max="4307" width="2.5703125" style="66" customWidth="1"/>
    <col min="4308" max="4310" width="0" style="66" hidden="1" customWidth="1"/>
    <col min="4311" max="4311" width="9.140625" style="66"/>
    <col min="4312" max="4312" width="34.28515625" style="66" customWidth="1"/>
    <col min="4313" max="4317" width="24.85546875" style="66" customWidth="1"/>
    <col min="4318" max="4318" width="11.42578125" style="66" customWidth="1"/>
    <col min="4319" max="4319" width="12.85546875" style="66" customWidth="1"/>
    <col min="4320" max="4320" width="23.5703125" style="66" customWidth="1"/>
    <col min="4321" max="4321" width="9.140625" style="66"/>
    <col min="4322" max="4322" width="15.7109375" style="66" customWidth="1"/>
    <col min="4323" max="4323" width="9.140625" style="66"/>
    <col min="4324" max="4324" width="14.85546875" style="66" customWidth="1"/>
    <col min="4325" max="4327" width="19.28515625" style="66" customWidth="1"/>
    <col min="4328" max="4556" width="9.140625" style="66"/>
    <col min="4557" max="4557" width="2.85546875" style="66" customWidth="1"/>
    <col min="4558" max="4558" width="9.140625" style="66"/>
    <col min="4559" max="4559" width="11.140625" style="66" customWidth="1"/>
    <col min="4560" max="4560" width="13.85546875" style="66" customWidth="1"/>
    <col min="4561" max="4561" width="12.28515625" style="66" customWidth="1"/>
    <col min="4562" max="4562" width="11.42578125" style="66" customWidth="1"/>
    <col min="4563" max="4563" width="2.5703125" style="66" customWidth="1"/>
    <col min="4564" max="4566" width="0" style="66" hidden="1" customWidth="1"/>
    <col min="4567" max="4567" width="9.140625" style="66"/>
    <col min="4568" max="4568" width="34.28515625" style="66" customWidth="1"/>
    <col min="4569" max="4573" width="24.85546875" style="66" customWidth="1"/>
    <col min="4574" max="4574" width="11.42578125" style="66" customWidth="1"/>
    <col min="4575" max="4575" width="12.85546875" style="66" customWidth="1"/>
    <col min="4576" max="4576" width="23.5703125" style="66" customWidth="1"/>
    <col min="4577" max="4577" width="9.140625" style="66"/>
    <col min="4578" max="4578" width="15.7109375" style="66" customWidth="1"/>
    <col min="4579" max="4579" width="9.140625" style="66"/>
    <col min="4580" max="4580" width="14.85546875" style="66" customWidth="1"/>
    <col min="4581" max="4583" width="19.28515625" style="66" customWidth="1"/>
    <col min="4584" max="4812" width="9.140625" style="66"/>
    <col min="4813" max="4813" width="2.85546875" style="66" customWidth="1"/>
    <col min="4814" max="4814" width="9.140625" style="66"/>
    <col min="4815" max="4815" width="11.140625" style="66" customWidth="1"/>
    <col min="4816" max="4816" width="13.85546875" style="66" customWidth="1"/>
    <col min="4817" max="4817" width="12.28515625" style="66" customWidth="1"/>
    <col min="4818" max="4818" width="11.42578125" style="66" customWidth="1"/>
    <col min="4819" max="4819" width="2.5703125" style="66" customWidth="1"/>
    <col min="4820" max="4822" width="0" style="66" hidden="1" customWidth="1"/>
    <col min="4823" max="4823" width="9.140625" style="66"/>
    <col min="4824" max="4824" width="34.28515625" style="66" customWidth="1"/>
    <col min="4825" max="4829" width="24.85546875" style="66" customWidth="1"/>
    <col min="4830" max="4830" width="11.42578125" style="66" customWidth="1"/>
    <col min="4831" max="4831" width="12.85546875" style="66" customWidth="1"/>
    <col min="4832" max="4832" width="23.5703125" style="66" customWidth="1"/>
    <col min="4833" max="4833" width="9.140625" style="66"/>
    <col min="4834" max="4834" width="15.7109375" style="66" customWidth="1"/>
    <col min="4835" max="4835" width="9.140625" style="66"/>
    <col min="4836" max="4836" width="14.85546875" style="66" customWidth="1"/>
    <col min="4837" max="4839" width="19.28515625" style="66" customWidth="1"/>
    <col min="4840" max="5068" width="9.140625" style="66"/>
    <col min="5069" max="5069" width="2.85546875" style="66" customWidth="1"/>
    <col min="5070" max="5070" width="9.140625" style="66"/>
    <col min="5071" max="5071" width="11.140625" style="66" customWidth="1"/>
    <col min="5072" max="5072" width="13.85546875" style="66" customWidth="1"/>
    <col min="5073" max="5073" width="12.28515625" style="66" customWidth="1"/>
    <col min="5074" max="5074" width="11.42578125" style="66" customWidth="1"/>
    <col min="5075" max="5075" width="2.5703125" style="66" customWidth="1"/>
    <col min="5076" max="5078" width="0" style="66" hidden="1" customWidth="1"/>
    <col min="5079" max="5079" width="9.140625" style="66"/>
    <col min="5080" max="5080" width="34.28515625" style="66" customWidth="1"/>
    <col min="5081" max="5085" width="24.85546875" style="66" customWidth="1"/>
    <col min="5086" max="5086" width="11.42578125" style="66" customWidth="1"/>
    <col min="5087" max="5087" width="12.85546875" style="66" customWidth="1"/>
    <col min="5088" max="5088" width="23.5703125" style="66" customWidth="1"/>
    <col min="5089" max="5089" width="9.140625" style="66"/>
    <col min="5090" max="5090" width="15.7109375" style="66" customWidth="1"/>
    <col min="5091" max="5091" width="9.140625" style="66"/>
    <col min="5092" max="5092" width="14.85546875" style="66" customWidth="1"/>
    <col min="5093" max="5095" width="19.28515625" style="66" customWidth="1"/>
    <col min="5096" max="5324" width="9.140625" style="66"/>
    <col min="5325" max="5325" width="2.85546875" style="66" customWidth="1"/>
    <col min="5326" max="5326" width="9.140625" style="66"/>
    <col min="5327" max="5327" width="11.140625" style="66" customWidth="1"/>
    <col min="5328" max="5328" width="13.85546875" style="66" customWidth="1"/>
    <col min="5329" max="5329" width="12.28515625" style="66" customWidth="1"/>
    <col min="5330" max="5330" width="11.42578125" style="66" customWidth="1"/>
    <col min="5331" max="5331" width="2.5703125" style="66" customWidth="1"/>
    <col min="5332" max="5334" width="0" style="66" hidden="1" customWidth="1"/>
    <col min="5335" max="5335" width="9.140625" style="66"/>
    <col min="5336" max="5336" width="34.28515625" style="66" customWidth="1"/>
    <col min="5337" max="5341" width="24.85546875" style="66" customWidth="1"/>
    <col min="5342" max="5342" width="11.42578125" style="66" customWidth="1"/>
    <col min="5343" max="5343" width="12.85546875" style="66" customWidth="1"/>
    <col min="5344" max="5344" width="23.5703125" style="66" customWidth="1"/>
    <col min="5345" max="5345" width="9.140625" style="66"/>
    <col min="5346" max="5346" width="15.7109375" style="66" customWidth="1"/>
    <col min="5347" max="5347" width="9.140625" style="66"/>
    <col min="5348" max="5348" width="14.85546875" style="66" customWidth="1"/>
    <col min="5349" max="5351" width="19.28515625" style="66" customWidth="1"/>
    <col min="5352" max="5580" width="9.140625" style="66"/>
    <col min="5581" max="5581" width="2.85546875" style="66" customWidth="1"/>
    <col min="5582" max="5582" width="9.140625" style="66"/>
    <col min="5583" max="5583" width="11.140625" style="66" customWidth="1"/>
    <col min="5584" max="5584" width="13.85546875" style="66" customWidth="1"/>
    <col min="5585" max="5585" width="12.28515625" style="66" customWidth="1"/>
    <col min="5586" max="5586" width="11.42578125" style="66" customWidth="1"/>
    <col min="5587" max="5587" width="2.5703125" style="66" customWidth="1"/>
    <col min="5588" max="5590" width="0" style="66" hidden="1" customWidth="1"/>
    <col min="5591" max="5591" width="9.140625" style="66"/>
    <col min="5592" max="5592" width="34.28515625" style="66" customWidth="1"/>
    <col min="5593" max="5597" width="24.85546875" style="66" customWidth="1"/>
    <col min="5598" max="5598" width="11.42578125" style="66" customWidth="1"/>
    <col min="5599" max="5599" width="12.85546875" style="66" customWidth="1"/>
    <col min="5600" max="5600" width="23.5703125" style="66" customWidth="1"/>
    <col min="5601" max="5601" width="9.140625" style="66"/>
    <col min="5602" max="5602" width="15.7109375" style="66" customWidth="1"/>
    <col min="5603" max="5603" width="9.140625" style="66"/>
    <col min="5604" max="5604" width="14.85546875" style="66" customWidth="1"/>
    <col min="5605" max="5607" width="19.28515625" style="66" customWidth="1"/>
    <col min="5608" max="5836" width="9.140625" style="66"/>
    <col min="5837" max="5837" width="2.85546875" style="66" customWidth="1"/>
    <col min="5838" max="5838" width="9.140625" style="66"/>
    <col min="5839" max="5839" width="11.140625" style="66" customWidth="1"/>
    <col min="5840" max="5840" width="13.85546875" style="66" customWidth="1"/>
    <col min="5841" max="5841" width="12.28515625" style="66" customWidth="1"/>
    <col min="5842" max="5842" width="11.42578125" style="66" customWidth="1"/>
    <col min="5843" max="5843" width="2.5703125" style="66" customWidth="1"/>
    <col min="5844" max="5846" width="0" style="66" hidden="1" customWidth="1"/>
    <col min="5847" max="5847" width="9.140625" style="66"/>
    <col min="5848" max="5848" width="34.28515625" style="66" customWidth="1"/>
    <col min="5849" max="5853" width="24.85546875" style="66" customWidth="1"/>
    <col min="5854" max="5854" width="11.42578125" style="66" customWidth="1"/>
    <col min="5855" max="5855" width="12.85546875" style="66" customWidth="1"/>
    <col min="5856" max="5856" width="23.5703125" style="66" customWidth="1"/>
    <col min="5857" max="5857" width="9.140625" style="66"/>
    <col min="5858" max="5858" width="15.7109375" style="66" customWidth="1"/>
    <col min="5859" max="5859" width="9.140625" style="66"/>
    <col min="5860" max="5860" width="14.85546875" style="66" customWidth="1"/>
    <col min="5861" max="5863" width="19.28515625" style="66" customWidth="1"/>
    <col min="5864" max="6092" width="9.140625" style="66"/>
    <col min="6093" max="6093" width="2.85546875" style="66" customWidth="1"/>
    <col min="6094" max="6094" width="9.140625" style="66"/>
    <col min="6095" max="6095" width="11.140625" style="66" customWidth="1"/>
    <col min="6096" max="6096" width="13.85546875" style="66" customWidth="1"/>
    <col min="6097" max="6097" width="12.28515625" style="66" customWidth="1"/>
    <col min="6098" max="6098" width="11.42578125" style="66" customWidth="1"/>
    <col min="6099" max="6099" width="2.5703125" style="66" customWidth="1"/>
    <col min="6100" max="6102" width="0" style="66" hidden="1" customWidth="1"/>
    <col min="6103" max="6103" width="9.140625" style="66"/>
    <col min="6104" max="6104" width="34.28515625" style="66" customWidth="1"/>
    <col min="6105" max="6109" width="24.85546875" style="66" customWidth="1"/>
    <col min="6110" max="6110" width="11.42578125" style="66" customWidth="1"/>
    <col min="6111" max="6111" width="12.85546875" style="66" customWidth="1"/>
    <col min="6112" max="6112" width="23.5703125" style="66" customWidth="1"/>
    <col min="6113" max="6113" width="9.140625" style="66"/>
    <col min="6114" max="6114" width="15.7109375" style="66" customWidth="1"/>
    <col min="6115" max="6115" width="9.140625" style="66"/>
    <col min="6116" max="6116" width="14.85546875" style="66" customWidth="1"/>
    <col min="6117" max="6119" width="19.28515625" style="66" customWidth="1"/>
    <col min="6120" max="6348" width="9.140625" style="66"/>
    <col min="6349" max="6349" width="2.85546875" style="66" customWidth="1"/>
    <col min="6350" max="6350" width="9.140625" style="66"/>
    <col min="6351" max="6351" width="11.140625" style="66" customWidth="1"/>
    <col min="6352" max="6352" width="13.85546875" style="66" customWidth="1"/>
    <col min="6353" max="6353" width="12.28515625" style="66" customWidth="1"/>
    <col min="6354" max="6354" width="11.42578125" style="66" customWidth="1"/>
    <col min="6355" max="6355" width="2.5703125" style="66" customWidth="1"/>
    <col min="6356" max="6358" width="0" style="66" hidden="1" customWidth="1"/>
    <col min="6359" max="6359" width="9.140625" style="66"/>
    <col min="6360" max="6360" width="34.28515625" style="66" customWidth="1"/>
    <col min="6361" max="6365" width="24.85546875" style="66" customWidth="1"/>
    <col min="6366" max="6366" width="11.42578125" style="66" customWidth="1"/>
    <col min="6367" max="6367" width="12.85546875" style="66" customWidth="1"/>
    <col min="6368" max="6368" width="23.5703125" style="66" customWidth="1"/>
    <col min="6369" max="6369" width="9.140625" style="66"/>
    <col min="6370" max="6370" width="15.7109375" style="66" customWidth="1"/>
    <col min="6371" max="6371" width="9.140625" style="66"/>
    <col min="6372" max="6372" width="14.85546875" style="66" customWidth="1"/>
    <col min="6373" max="6375" width="19.28515625" style="66" customWidth="1"/>
    <col min="6376" max="6604" width="9.140625" style="66"/>
    <col min="6605" max="6605" width="2.85546875" style="66" customWidth="1"/>
    <col min="6606" max="6606" width="9.140625" style="66"/>
    <col min="6607" max="6607" width="11.140625" style="66" customWidth="1"/>
    <col min="6608" max="6608" width="13.85546875" style="66" customWidth="1"/>
    <col min="6609" max="6609" width="12.28515625" style="66" customWidth="1"/>
    <col min="6610" max="6610" width="11.42578125" style="66" customWidth="1"/>
    <col min="6611" max="6611" width="2.5703125" style="66" customWidth="1"/>
    <col min="6612" max="6614" width="0" style="66" hidden="1" customWidth="1"/>
    <col min="6615" max="6615" width="9.140625" style="66"/>
    <col min="6616" max="6616" width="34.28515625" style="66" customWidth="1"/>
    <col min="6617" max="6621" width="24.85546875" style="66" customWidth="1"/>
    <col min="6622" max="6622" width="11.42578125" style="66" customWidth="1"/>
    <col min="6623" max="6623" width="12.85546875" style="66" customWidth="1"/>
    <col min="6624" max="6624" width="23.5703125" style="66" customWidth="1"/>
    <col min="6625" max="6625" width="9.140625" style="66"/>
    <col min="6626" max="6626" width="15.7109375" style="66" customWidth="1"/>
    <col min="6627" max="6627" width="9.140625" style="66"/>
    <col min="6628" max="6628" width="14.85546875" style="66" customWidth="1"/>
    <col min="6629" max="6631" width="19.28515625" style="66" customWidth="1"/>
    <col min="6632" max="6860" width="9.140625" style="66"/>
    <col min="6861" max="6861" width="2.85546875" style="66" customWidth="1"/>
    <col min="6862" max="6862" width="9.140625" style="66"/>
    <col min="6863" max="6863" width="11.140625" style="66" customWidth="1"/>
    <col min="6864" max="6864" width="13.85546875" style="66" customWidth="1"/>
    <col min="6865" max="6865" width="12.28515625" style="66" customWidth="1"/>
    <col min="6866" max="6866" width="11.42578125" style="66" customWidth="1"/>
    <col min="6867" max="6867" width="2.5703125" style="66" customWidth="1"/>
    <col min="6868" max="6870" width="0" style="66" hidden="1" customWidth="1"/>
    <col min="6871" max="6871" width="9.140625" style="66"/>
    <col min="6872" max="6872" width="34.28515625" style="66" customWidth="1"/>
    <col min="6873" max="6877" width="24.85546875" style="66" customWidth="1"/>
    <col min="6878" max="6878" width="11.42578125" style="66" customWidth="1"/>
    <col min="6879" max="6879" width="12.85546875" style="66" customWidth="1"/>
    <col min="6880" max="6880" width="23.5703125" style="66" customWidth="1"/>
    <col min="6881" max="6881" width="9.140625" style="66"/>
    <col min="6882" max="6882" width="15.7109375" style="66" customWidth="1"/>
    <col min="6883" max="6883" width="9.140625" style="66"/>
    <col min="6884" max="6884" width="14.85546875" style="66" customWidth="1"/>
    <col min="6885" max="6887" width="19.28515625" style="66" customWidth="1"/>
    <col min="6888" max="7116" width="9.140625" style="66"/>
    <col min="7117" max="7117" width="2.85546875" style="66" customWidth="1"/>
    <col min="7118" max="7118" width="9.140625" style="66"/>
    <col min="7119" max="7119" width="11.140625" style="66" customWidth="1"/>
    <col min="7120" max="7120" width="13.85546875" style="66" customWidth="1"/>
    <col min="7121" max="7121" width="12.28515625" style="66" customWidth="1"/>
    <col min="7122" max="7122" width="11.42578125" style="66" customWidth="1"/>
    <col min="7123" max="7123" width="2.5703125" style="66" customWidth="1"/>
    <col min="7124" max="7126" width="0" style="66" hidden="1" customWidth="1"/>
    <col min="7127" max="7127" width="9.140625" style="66"/>
    <col min="7128" max="7128" width="34.28515625" style="66" customWidth="1"/>
    <col min="7129" max="7133" width="24.85546875" style="66" customWidth="1"/>
    <col min="7134" max="7134" width="11.42578125" style="66" customWidth="1"/>
    <col min="7135" max="7135" width="12.85546875" style="66" customWidth="1"/>
    <col min="7136" max="7136" width="23.5703125" style="66" customWidth="1"/>
    <col min="7137" max="7137" width="9.140625" style="66"/>
    <col min="7138" max="7138" width="15.7109375" style="66" customWidth="1"/>
    <col min="7139" max="7139" width="9.140625" style="66"/>
    <col min="7140" max="7140" width="14.85546875" style="66" customWidth="1"/>
    <col min="7141" max="7143" width="19.28515625" style="66" customWidth="1"/>
    <col min="7144" max="7372" width="9.140625" style="66"/>
    <col min="7373" max="7373" width="2.85546875" style="66" customWidth="1"/>
    <col min="7374" max="7374" width="9.140625" style="66"/>
    <col min="7375" max="7375" width="11.140625" style="66" customWidth="1"/>
    <col min="7376" max="7376" width="13.85546875" style="66" customWidth="1"/>
    <col min="7377" max="7377" width="12.28515625" style="66" customWidth="1"/>
    <col min="7378" max="7378" width="11.42578125" style="66" customWidth="1"/>
    <col min="7379" max="7379" width="2.5703125" style="66" customWidth="1"/>
    <col min="7380" max="7382" width="0" style="66" hidden="1" customWidth="1"/>
    <col min="7383" max="7383" width="9.140625" style="66"/>
    <col min="7384" max="7384" width="34.28515625" style="66" customWidth="1"/>
    <col min="7385" max="7389" width="24.85546875" style="66" customWidth="1"/>
    <col min="7390" max="7390" width="11.42578125" style="66" customWidth="1"/>
    <col min="7391" max="7391" width="12.85546875" style="66" customWidth="1"/>
    <col min="7392" max="7392" width="23.5703125" style="66" customWidth="1"/>
    <col min="7393" max="7393" width="9.140625" style="66"/>
    <col min="7394" max="7394" width="15.7109375" style="66" customWidth="1"/>
    <col min="7395" max="7395" width="9.140625" style="66"/>
    <col min="7396" max="7396" width="14.85546875" style="66" customWidth="1"/>
    <col min="7397" max="7399" width="19.28515625" style="66" customWidth="1"/>
    <col min="7400" max="7628" width="9.140625" style="66"/>
    <col min="7629" max="7629" width="2.85546875" style="66" customWidth="1"/>
    <col min="7630" max="7630" width="9.140625" style="66"/>
    <col min="7631" max="7631" width="11.140625" style="66" customWidth="1"/>
    <col min="7632" max="7632" width="13.85546875" style="66" customWidth="1"/>
    <col min="7633" max="7633" width="12.28515625" style="66" customWidth="1"/>
    <col min="7634" max="7634" width="11.42578125" style="66" customWidth="1"/>
    <col min="7635" max="7635" width="2.5703125" style="66" customWidth="1"/>
    <col min="7636" max="7638" width="0" style="66" hidden="1" customWidth="1"/>
    <col min="7639" max="7639" width="9.140625" style="66"/>
    <col min="7640" max="7640" width="34.28515625" style="66" customWidth="1"/>
    <col min="7641" max="7645" width="24.85546875" style="66" customWidth="1"/>
    <col min="7646" max="7646" width="11.42578125" style="66" customWidth="1"/>
    <col min="7647" max="7647" width="12.85546875" style="66" customWidth="1"/>
    <col min="7648" max="7648" width="23.5703125" style="66" customWidth="1"/>
    <col min="7649" max="7649" width="9.140625" style="66"/>
    <col min="7650" max="7650" width="15.7109375" style="66" customWidth="1"/>
    <col min="7651" max="7651" width="9.140625" style="66"/>
    <col min="7652" max="7652" width="14.85546875" style="66" customWidth="1"/>
    <col min="7653" max="7655" width="19.28515625" style="66" customWidth="1"/>
    <col min="7656" max="7884" width="9.140625" style="66"/>
    <col min="7885" max="7885" width="2.85546875" style="66" customWidth="1"/>
    <col min="7886" max="7886" width="9.140625" style="66"/>
    <col min="7887" max="7887" width="11.140625" style="66" customWidth="1"/>
    <col min="7888" max="7888" width="13.85546875" style="66" customWidth="1"/>
    <col min="7889" max="7889" width="12.28515625" style="66" customWidth="1"/>
    <col min="7890" max="7890" width="11.42578125" style="66" customWidth="1"/>
    <col min="7891" max="7891" width="2.5703125" style="66" customWidth="1"/>
    <col min="7892" max="7894" width="0" style="66" hidden="1" customWidth="1"/>
    <col min="7895" max="7895" width="9.140625" style="66"/>
    <col min="7896" max="7896" width="34.28515625" style="66" customWidth="1"/>
    <col min="7897" max="7901" width="24.85546875" style="66" customWidth="1"/>
    <col min="7902" max="7902" width="11.42578125" style="66" customWidth="1"/>
    <col min="7903" max="7903" width="12.85546875" style="66" customWidth="1"/>
    <col min="7904" max="7904" width="23.5703125" style="66" customWidth="1"/>
    <col min="7905" max="7905" width="9.140625" style="66"/>
    <col min="7906" max="7906" width="15.7109375" style="66" customWidth="1"/>
    <col min="7907" max="7907" width="9.140625" style="66"/>
    <col min="7908" max="7908" width="14.85546875" style="66" customWidth="1"/>
    <col min="7909" max="7911" width="19.28515625" style="66" customWidth="1"/>
    <col min="7912" max="8140" width="9.140625" style="66"/>
    <col min="8141" max="8141" width="2.85546875" style="66" customWidth="1"/>
    <col min="8142" max="8142" width="9.140625" style="66"/>
    <col min="8143" max="8143" width="11.140625" style="66" customWidth="1"/>
    <col min="8144" max="8144" width="13.85546875" style="66" customWidth="1"/>
    <col min="8145" max="8145" width="12.28515625" style="66" customWidth="1"/>
    <col min="8146" max="8146" width="11.42578125" style="66" customWidth="1"/>
    <col min="8147" max="8147" width="2.5703125" style="66" customWidth="1"/>
    <col min="8148" max="8150" width="0" style="66" hidden="1" customWidth="1"/>
    <col min="8151" max="8151" width="9.140625" style="66"/>
    <col min="8152" max="8152" width="34.28515625" style="66" customWidth="1"/>
    <col min="8153" max="8157" width="24.85546875" style="66" customWidth="1"/>
    <col min="8158" max="8158" width="11.42578125" style="66" customWidth="1"/>
    <col min="8159" max="8159" width="12.85546875" style="66" customWidth="1"/>
    <col min="8160" max="8160" width="23.5703125" style="66" customWidth="1"/>
    <col min="8161" max="8161" width="9.140625" style="66"/>
    <col min="8162" max="8162" width="15.7109375" style="66" customWidth="1"/>
    <col min="8163" max="8163" width="9.140625" style="66"/>
    <col min="8164" max="8164" width="14.85546875" style="66" customWidth="1"/>
    <col min="8165" max="8167" width="19.28515625" style="66" customWidth="1"/>
    <col min="8168" max="8396" width="9.140625" style="66"/>
    <col min="8397" max="8397" width="2.85546875" style="66" customWidth="1"/>
    <col min="8398" max="8398" width="9.140625" style="66"/>
    <col min="8399" max="8399" width="11.140625" style="66" customWidth="1"/>
    <col min="8400" max="8400" width="13.85546875" style="66" customWidth="1"/>
    <col min="8401" max="8401" width="12.28515625" style="66" customWidth="1"/>
    <col min="8402" max="8402" width="11.42578125" style="66" customWidth="1"/>
    <col min="8403" max="8403" width="2.5703125" style="66" customWidth="1"/>
    <col min="8404" max="8406" width="0" style="66" hidden="1" customWidth="1"/>
    <col min="8407" max="8407" width="9.140625" style="66"/>
    <col min="8408" max="8408" width="34.28515625" style="66" customWidth="1"/>
    <col min="8409" max="8413" width="24.85546875" style="66" customWidth="1"/>
    <col min="8414" max="8414" width="11.42578125" style="66" customWidth="1"/>
    <col min="8415" max="8415" width="12.85546875" style="66" customWidth="1"/>
    <col min="8416" max="8416" width="23.5703125" style="66" customWidth="1"/>
    <col min="8417" max="8417" width="9.140625" style="66"/>
    <col min="8418" max="8418" width="15.7109375" style="66" customWidth="1"/>
    <col min="8419" max="8419" width="9.140625" style="66"/>
    <col min="8420" max="8420" width="14.85546875" style="66" customWidth="1"/>
    <col min="8421" max="8423" width="19.28515625" style="66" customWidth="1"/>
    <col min="8424" max="8652" width="9.140625" style="66"/>
    <col min="8653" max="8653" width="2.85546875" style="66" customWidth="1"/>
    <col min="8654" max="8654" width="9.140625" style="66"/>
    <col min="8655" max="8655" width="11.140625" style="66" customWidth="1"/>
    <col min="8656" max="8656" width="13.85546875" style="66" customWidth="1"/>
    <col min="8657" max="8657" width="12.28515625" style="66" customWidth="1"/>
    <col min="8658" max="8658" width="11.42578125" style="66" customWidth="1"/>
    <col min="8659" max="8659" width="2.5703125" style="66" customWidth="1"/>
    <col min="8660" max="8662" width="0" style="66" hidden="1" customWidth="1"/>
    <col min="8663" max="8663" width="9.140625" style="66"/>
    <col min="8664" max="8664" width="34.28515625" style="66" customWidth="1"/>
    <col min="8665" max="8669" width="24.85546875" style="66" customWidth="1"/>
    <col min="8670" max="8670" width="11.42578125" style="66" customWidth="1"/>
    <col min="8671" max="8671" width="12.85546875" style="66" customWidth="1"/>
    <col min="8672" max="8672" width="23.5703125" style="66" customWidth="1"/>
    <col min="8673" max="8673" width="9.140625" style="66"/>
    <col min="8674" max="8674" width="15.7109375" style="66" customWidth="1"/>
    <col min="8675" max="8675" width="9.140625" style="66"/>
    <col min="8676" max="8676" width="14.85546875" style="66" customWidth="1"/>
    <col min="8677" max="8679" width="19.28515625" style="66" customWidth="1"/>
    <col min="8680" max="8908" width="9.140625" style="66"/>
    <col min="8909" max="8909" width="2.85546875" style="66" customWidth="1"/>
    <col min="8910" max="8910" width="9.140625" style="66"/>
    <col min="8911" max="8911" width="11.140625" style="66" customWidth="1"/>
    <col min="8912" max="8912" width="13.85546875" style="66" customWidth="1"/>
    <col min="8913" max="8913" width="12.28515625" style="66" customWidth="1"/>
    <col min="8914" max="8914" width="11.42578125" style="66" customWidth="1"/>
    <col min="8915" max="8915" width="2.5703125" style="66" customWidth="1"/>
    <col min="8916" max="8918" width="0" style="66" hidden="1" customWidth="1"/>
    <col min="8919" max="8919" width="9.140625" style="66"/>
    <col min="8920" max="8920" width="34.28515625" style="66" customWidth="1"/>
    <col min="8921" max="8925" width="24.85546875" style="66" customWidth="1"/>
    <col min="8926" max="8926" width="11.42578125" style="66" customWidth="1"/>
    <col min="8927" max="8927" width="12.85546875" style="66" customWidth="1"/>
    <col min="8928" max="8928" width="23.5703125" style="66" customWidth="1"/>
    <col min="8929" max="8929" width="9.140625" style="66"/>
    <col min="8930" max="8930" width="15.7109375" style="66" customWidth="1"/>
    <col min="8931" max="8931" width="9.140625" style="66"/>
    <col min="8932" max="8932" width="14.85546875" style="66" customWidth="1"/>
    <col min="8933" max="8935" width="19.28515625" style="66" customWidth="1"/>
    <col min="8936" max="9164" width="9.140625" style="66"/>
    <col min="9165" max="9165" width="2.85546875" style="66" customWidth="1"/>
    <col min="9166" max="9166" width="9.140625" style="66"/>
    <col min="9167" max="9167" width="11.140625" style="66" customWidth="1"/>
    <col min="9168" max="9168" width="13.85546875" style="66" customWidth="1"/>
    <col min="9169" max="9169" width="12.28515625" style="66" customWidth="1"/>
    <col min="9170" max="9170" width="11.42578125" style="66" customWidth="1"/>
    <col min="9171" max="9171" width="2.5703125" style="66" customWidth="1"/>
    <col min="9172" max="9174" width="0" style="66" hidden="1" customWidth="1"/>
    <col min="9175" max="9175" width="9.140625" style="66"/>
    <col min="9176" max="9176" width="34.28515625" style="66" customWidth="1"/>
    <col min="9177" max="9181" width="24.85546875" style="66" customWidth="1"/>
    <col min="9182" max="9182" width="11.42578125" style="66" customWidth="1"/>
    <col min="9183" max="9183" width="12.85546875" style="66" customWidth="1"/>
    <col min="9184" max="9184" width="23.5703125" style="66" customWidth="1"/>
    <col min="9185" max="9185" width="9.140625" style="66"/>
    <col min="9186" max="9186" width="15.7109375" style="66" customWidth="1"/>
    <col min="9187" max="9187" width="9.140625" style="66"/>
    <col min="9188" max="9188" width="14.85546875" style="66" customWidth="1"/>
    <col min="9189" max="9191" width="19.28515625" style="66" customWidth="1"/>
    <col min="9192" max="9420" width="9.140625" style="66"/>
    <col min="9421" max="9421" width="2.85546875" style="66" customWidth="1"/>
    <col min="9422" max="9422" width="9.140625" style="66"/>
    <col min="9423" max="9423" width="11.140625" style="66" customWidth="1"/>
    <col min="9424" max="9424" width="13.85546875" style="66" customWidth="1"/>
    <col min="9425" max="9425" width="12.28515625" style="66" customWidth="1"/>
    <col min="9426" max="9426" width="11.42578125" style="66" customWidth="1"/>
    <col min="9427" max="9427" width="2.5703125" style="66" customWidth="1"/>
    <col min="9428" max="9430" width="0" style="66" hidden="1" customWidth="1"/>
    <col min="9431" max="9431" width="9.140625" style="66"/>
    <col min="9432" max="9432" width="34.28515625" style="66" customWidth="1"/>
    <col min="9433" max="9437" width="24.85546875" style="66" customWidth="1"/>
    <col min="9438" max="9438" width="11.42578125" style="66" customWidth="1"/>
    <col min="9439" max="9439" width="12.85546875" style="66" customWidth="1"/>
    <col min="9440" max="9440" width="23.5703125" style="66" customWidth="1"/>
    <col min="9441" max="9441" width="9.140625" style="66"/>
    <col min="9442" max="9442" width="15.7109375" style="66" customWidth="1"/>
    <col min="9443" max="9443" width="9.140625" style="66"/>
    <col min="9444" max="9444" width="14.85546875" style="66" customWidth="1"/>
    <col min="9445" max="9447" width="19.28515625" style="66" customWidth="1"/>
    <col min="9448" max="9676" width="9.140625" style="66"/>
    <col min="9677" max="9677" width="2.85546875" style="66" customWidth="1"/>
    <col min="9678" max="9678" width="9.140625" style="66"/>
    <col min="9679" max="9679" width="11.140625" style="66" customWidth="1"/>
    <col min="9680" max="9680" width="13.85546875" style="66" customWidth="1"/>
    <col min="9681" max="9681" width="12.28515625" style="66" customWidth="1"/>
    <col min="9682" max="9682" width="11.42578125" style="66" customWidth="1"/>
    <col min="9683" max="9683" width="2.5703125" style="66" customWidth="1"/>
    <col min="9684" max="9686" width="0" style="66" hidden="1" customWidth="1"/>
    <col min="9687" max="9687" width="9.140625" style="66"/>
    <col min="9688" max="9688" width="34.28515625" style="66" customWidth="1"/>
    <col min="9689" max="9693" width="24.85546875" style="66" customWidth="1"/>
    <col min="9694" max="9694" width="11.42578125" style="66" customWidth="1"/>
    <col min="9695" max="9695" width="12.85546875" style="66" customWidth="1"/>
    <col min="9696" max="9696" width="23.5703125" style="66" customWidth="1"/>
    <col min="9697" max="9697" width="9.140625" style="66"/>
    <col min="9698" max="9698" width="15.7109375" style="66" customWidth="1"/>
    <col min="9699" max="9699" width="9.140625" style="66"/>
    <col min="9700" max="9700" width="14.85546875" style="66" customWidth="1"/>
    <col min="9701" max="9703" width="19.28515625" style="66" customWidth="1"/>
    <col min="9704" max="9932" width="9.140625" style="66"/>
    <col min="9933" max="9933" width="2.85546875" style="66" customWidth="1"/>
    <col min="9934" max="9934" width="9.140625" style="66"/>
    <col min="9935" max="9935" width="11.140625" style="66" customWidth="1"/>
    <col min="9936" max="9936" width="13.85546875" style="66" customWidth="1"/>
    <col min="9937" max="9937" width="12.28515625" style="66" customWidth="1"/>
    <col min="9938" max="9938" width="11.42578125" style="66" customWidth="1"/>
    <col min="9939" max="9939" width="2.5703125" style="66" customWidth="1"/>
    <col min="9940" max="9942" width="0" style="66" hidden="1" customWidth="1"/>
    <col min="9943" max="9943" width="9.140625" style="66"/>
    <col min="9944" max="9944" width="34.28515625" style="66" customWidth="1"/>
    <col min="9945" max="9949" width="24.85546875" style="66" customWidth="1"/>
    <col min="9950" max="9950" width="11.42578125" style="66" customWidth="1"/>
    <col min="9951" max="9951" width="12.85546875" style="66" customWidth="1"/>
    <col min="9952" max="9952" width="23.5703125" style="66" customWidth="1"/>
    <col min="9953" max="9953" width="9.140625" style="66"/>
    <col min="9954" max="9954" width="15.7109375" style="66" customWidth="1"/>
    <col min="9955" max="9955" width="9.140625" style="66"/>
    <col min="9956" max="9956" width="14.85546875" style="66" customWidth="1"/>
    <col min="9957" max="9959" width="19.28515625" style="66" customWidth="1"/>
    <col min="9960" max="10188" width="9.140625" style="66"/>
    <col min="10189" max="10189" width="2.85546875" style="66" customWidth="1"/>
    <col min="10190" max="10190" width="9.140625" style="66"/>
    <col min="10191" max="10191" width="11.140625" style="66" customWidth="1"/>
    <col min="10192" max="10192" width="13.85546875" style="66" customWidth="1"/>
    <col min="10193" max="10193" width="12.28515625" style="66" customWidth="1"/>
    <col min="10194" max="10194" width="11.42578125" style="66" customWidth="1"/>
    <col min="10195" max="10195" width="2.5703125" style="66" customWidth="1"/>
    <col min="10196" max="10198" width="0" style="66" hidden="1" customWidth="1"/>
    <col min="10199" max="10199" width="9.140625" style="66"/>
    <col min="10200" max="10200" width="34.28515625" style="66" customWidth="1"/>
    <col min="10201" max="10205" width="24.85546875" style="66" customWidth="1"/>
    <col min="10206" max="10206" width="11.42578125" style="66" customWidth="1"/>
    <col min="10207" max="10207" width="12.85546875" style="66" customWidth="1"/>
    <col min="10208" max="10208" width="23.5703125" style="66" customWidth="1"/>
    <col min="10209" max="10209" width="9.140625" style="66"/>
    <col min="10210" max="10210" width="15.7109375" style="66" customWidth="1"/>
    <col min="10211" max="10211" width="9.140625" style="66"/>
    <col min="10212" max="10212" width="14.85546875" style="66" customWidth="1"/>
    <col min="10213" max="10215" width="19.28515625" style="66" customWidth="1"/>
    <col min="10216" max="10444" width="9.140625" style="66"/>
    <col min="10445" max="10445" width="2.85546875" style="66" customWidth="1"/>
    <col min="10446" max="10446" width="9.140625" style="66"/>
    <col min="10447" max="10447" width="11.140625" style="66" customWidth="1"/>
    <col min="10448" max="10448" width="13.85546875" style="66" customWidth="1"/>
    <col min="10449" max="10449" width="12.28515625" style="66" customWidth="1"/>
    <col min="10450" max="10450" width="11.42578125" style="66" customWidth="1"/>
    <col min="10451" max="10451" width="2.5703125" style="66" customWidth="1"/>
    <col min="10452" max="10454" width="0" style="66" hidden="1" customWidth="1"/>
    <col min="10455" max="10455" width="9.140625" style="66"/>
    <col min="10456" max="10456" width="34.28515625" style="66" customWidth="1"/>
    <col min="10457" max="10461" width="24.85546875" style="66" customWidth="1"/>
    <col min="10462" max="10462" width="11.42578125" style="66" customWidth="1"/>
    <col min="10463" max="10463" width="12.85546875" style="66" customWidth="1"/>
    <col min="10464" max="10464" width="23.5703125" style="66" customWidth="1"/>
    <col min="10465" max="10465" width="9.140625" style="66"/>
    <col min="10466" max="10466" width="15.7109375" style="66" customWidth="1"/>
    <col min="10467" max="10467" width="9.140625" style="66"/>
    <col min="10468" max="10468" width="14.85546875" style="66" customWidth="1"/>
    <col min="10469" max="10471" width="19.28515625" style="66" customWidth="1"/>
    <col min="10472" max="10700" width="9.140625" style="66"/>
    <col min="10701" max="10701" width="2.85546875" style="66" customWidth="1"/>
    <col min="10702" max="10702" width="9.140625" style="66"/>
    <col min="10703" max="10703" width="11.140625" style="66" customWidth="1"/>
    <col min="10704" max="10704" width="13.85546875" style="66" customWidth="1"/>
    <col min="10705" max="10705" width="12.28515625" style="66" customWidth="1"/>
    <col min="10706" max="10706" width="11.42578125" style="66" customWidth="1"/>
    <col min="10707" max="10707" width="2.5703125" style="66" customWidth="1"/>
    <col min="10708" max="10710" width="0" style="66" hidden="1" customWidth="1"/>
    <col min="10711" max="10711" width="9.140625" style="66"/>
    <col min="10712" max="10712" width="34.28515625" style="66" customWidth="1"/>
    <col min="10713" max="10717" width="24.85546875" style="66" customWidth="1"/>
    <col min="10718" max="10718" width="11.42578125" style="66" customWidth="1"/>
    <col min="10719" max="10719" width="12.85546875" style="66" customWidth="1"/>
    <col min="10720" max="10720" width="23.5703125" style="66" customWidth="1"/>
    <col min="10721" max="10721" width="9.140625" style="66"/>
    <col min="10722" max="10722" width="15.7109375" style="66" customWidth="1"/>
    <col min="10723" max="10723" width="9.140625" style="66"/>
    <col min="10724" max="10724" width="14.85546875" style="66" customWidth="1"/>
    <col min="10725" max="10727" width="19.28515625" style="66" customWidth="1"/>
    <col min="10728" max="10956" width="9.140625" style="66"/>
    <col min="10957" max="10957" width="2.85546875" style="66" customWidth="1"/>
    <col min="10958" max="10958" width="9.140625" style="66"/>
    <col min="10959" max="10959" width="11.140625" style="66" customWidth="1"/>
    <col min="10960" max="10960" width="13.85546875" style="66" customWidth="1"/>
    <col min="10961" max="10961" width="12.28515625" style="66" customWidth="1"/>
    <col min="10962" max="10962" width="11.42578125" style="66" customWidth="1"/>
    <col min="10963" max="10963" width="2.5703125" style="66" customWidth="1"/>
    <col min="10964" max="10966" width="0" style="66" hidden="1" customWidth="1"/>
    <col min="10967" max="10967" width="9.140625" style="66"/>
    <col min="10968" max="10968" width="34.28515625" style="66" customWidth="1"/>
    <col min="10969" max="10973" width="24.85546875" style="66" customWidth="1"/>
    <col min="10974" max="10974" width="11.42578125" style="66" customWidth="1"/>
    <col min="10975" max="10975" width="12.85546875" style="66" customWidth="1"/>
    <col min="10976" max="10976" width="23.5703125" style="66" customWidth="1"/>
    <col min="10977" max="10977" width="9.140625" style="66"/>
    <col min="10978" max="10978" width="15.7109375" style="66" customWidth="1"/>
    <col min="10979" max="10979" width="9.140625" style="66"/>
    <col min="10980" max="10980" width="14.85546875" style="66" customWidth="1"/>
    <col min="10981" max="10983" width="19.28515625" style="66" customWidth="1"/>
    <col min="10984" max="11212" width="9.140625" style="66"/>
    <col min="11213" max="11213" width="2.85546875" style="66" customWidth="1"/>
    <col min="11214" max="11214" width="9.140625" style="66"/>
    <col min="11215" max="11215" width="11.140625" style="66" customWidth="1"/>
    <col min="11216" max="11216" width="13.85546875" style="66" customWidth="1"/>
    <col min="11217" max="11217" width="12.28515625" style="66" customWidth="1"/>
    <col min="11218" max="11218" width="11.42578125" style="66" customWidth="1"/>
    <col min="11219" max="11219" width="2.5703125" style="66" customWidth="1"/>
    <col min="11220" max="11222" width="0" style="66" hidden="1" customWidth="1"/>
    <col min="11223" max="11223" width="9.140625" style="66"/>
    <col min="11224" max="11224" width="34.28515625" style="66" customWidth="1"/>
    <col min="11225" max="11229" width="24.85546875" style="66" customWidth="1"/>
    <col min="11230" max="11230" width="11.42578125" style="66" customWidth="1"/>
    <col min="11231" max="11231" width="12.85546875" style="66" customWidth="1"/>
    <col min="11232" max="11232" width="23.5703125" style="66" customWidth="1"/>
    <col min="11233" max="11233" width="9.140625" style="66"/>
    <col min="11234" max="11234" width="15.7109375" style="66" customWidth="1"/>
    <col min="11235" max="11235" width="9.140625" style="66"/>
    <col min="11236" max="11236" width="14.85546875" style="66" customWidth="1"/>
    <col min="11237" max="11239" width="19.28515625" style="66" customWidth="1"/>
    <col min="11240" max="11468" width="9.140625" style="66"/>
    <col min="11469" max="11469" width="2.85546875" style="66" customWidth="1"/>
    <col min="11470" max="11470" width="9.140625" style="66"/>
    <col min="11471" max="11471" width="11.140625" style="66" customWidth="1"/>
    <col min="11472" max="11472" width="13.85546875" style="66" customWidth="1"/>
    <col min="11473" max="11473" width="12.28515625" style="66" customWidth="1"/>
    <col min="11474" max="11474" width="11.42578125" style="66" customWidth="1"/>
    <col min="11475" max="11475" width="2.5703125" style="66" customWidth="1"/>
    <col min="11476" max="11478" width="0" style="66" hidden="1" customWidth="1"/>
    <col min="11479" max="11479" width="9.140625" style="66"/>
    <col min="11480" max="11480" width="34.28515625" style="66" customWidth="1"/>
    <col min="11481" max="11485" width="24.85546875" style="66" customWidth="1"/>
    <col min="11486" max="11486" width="11.42578125" style="66" customWidth="1"/>
    <col min="11487" max="11487" width="12.85546875" style="66" customWidth="1"/>
    <col min="11488" max="11488" width="23.5703125" style="66" customWidth="1"/>
    <col min="11489" max="11489" width="9.140625" style="66"/>
    <col min="11490" max="11490" width="15.7109375" style="66" customWidth="1"/>
    <col min="11491" max="11491" width="9.140625" style="66"/>
    <col min="11492" max="11492" width="14.85546875" style="66" customWidth="1"/>
    <col min="11493" max="11495" width="19.28515625" style="66" customWidth="1"/>
    <col min="11496" max="11724" width="9.140625" style="66"/>
    <col min="11725" max="11725" width="2.85546875" style="66" customWidth="1"/>
    <col min="11726" max="11726" width="9.140625" style="66"/>
    <col min="11727" max="11727" width="11.140625" style="66" customWidth="1"/>
    <col min="11728" max="11728" width="13.85546875" style="66" customWidth="1"/>
    <col min="11729" max="11729" width="12.28515625" style="66" customWidth="1"/>
    <col min="11730" max="11730" width="11.42578125" style="66" customWidth="1"/>
    <col min="11731" max="11731" width="2.5703125" style="66" customWidth="1"/>
    <col min="11732" max="11734" width="0" style="66" hidden="1" customWidth="1"/>
    <col min="11735" max="11735" width="9.140625" style="66"/>
    <col min="11736" max="11736" width="34.28515625" style="66" customWidth="1"/>
    <col min="11737" max="11741" width="24.85546875" style="66" customWidth="1"/>
    <col min="11742" max="11742" width="11.42578125" style="66" customWidth="1"/>
    <col min="11743" max="11743" width="12.85546875" style="66" customWidth="1"/>
    <col min="11744" max="11744" width="23.5703125" style="66" customWidth="1"/>
    <col min="11745" max="11745" width="9.140625" style="66"/>
    <col min="11746" max="11746" width="15.7109375" style="66" customWidth="1"/>
    <col min="11747" max="11747" width="9.140625" style="66"/>
    <col min="11748" max="11748" width="14.85546875" style="66" customWidth="1"/>
    <col min="11749" max="11751" width="19.28515625" style="66" customWidth="1"/>
    <col min="11752" max="11980" width="9.140625" style="66"/>
    <col min="11981" max="11981" width="2.85546875" style="66" customWidth="1"/>
    <col min="11982" max="11982" width="9.140625" style="66"/>
    <col min="11983" max="11983" width="11.140625" style="66" customWidth="1"/>
    <col min="11984" max="11984" width="13.85546875" style="66" customWidth="1"/>
    <col min="11985" max="11985" width="12.28515625" style="66" customWidth="1"/>
    <col min="11986" max="11986" width="11.42578125" style="66" customWidth="1"/>
    <col min="11987" max="11987" width="2.5703125" style="66" customWidth="1"/>
    <col min="11988" max="11990" width="0" style="66" hidden="1" customWidth="1"/>
    <col min="11991" max="11991" width="9.140625" style="66"/>
    <col min="11992" max="11992" width="34.28515625" style="66" customWidth="1"/>
    <col min="11993" max="11997" width="24.85546875" style="66" customWidth="1"/>
    <col min="11998" max="11998" width="11.42578125" style="66" customWidth="1"/>
    <col min="11999" max="11999" width="12.85546875" style="66" customWidth="1"/>
    <col min="12000" max="12000" width="23.5703125" style="66" customWidth="1"/>
    <col min="12001" max="12001" width="9.140625" style="66"/>
    <col min="12002" max="12002" width="15.7109375" style="66" customWidth="1"/>
    <col min="12003" max="12003" width="9.140625" style="66"/>
    <col min="12004" max="12004" width="14.85546875" style="66" customWidth="1"/>
    <col min="12005" max="12007" width="19.28515625" style="66" customWidth="1"/>
    <col min="12008" max="12236" width="9.140625" style="66"/>
    <col min="12237" max="12237" width="2.85546875" style="66" customWidth="1"/>
    <col min="12238" max="12238" width="9.140625" style="66"/>
    <col min="12239" max="12239" width="11.140625" style="66" customWidth="1"/>
    <col min="12240" max="12240" width="13.85546875" style="66" customWidth="1"/>
    <col min="12241" max="12241" width="12.28515625" style="66" customWidth="1"/>
    <col min="12242" max="12242" width="11.42578125" style="66" customWidth="1"/>
    <col min="12243" max="12243" width="2.5703125" style="66" customWidth="1"/>
    <col min="12244" max="12246" width="0" style="66" hidden="1" customWidth="1"/>
    <col min="12247" max="12247" width="9.140625" style="66"/>
    <col min="12248" max="12248" width="34.28515625" style="66" customWidth="1"/>
    <col min="12249" max="12253" width="24.85546875" style="66" customWidth="1"/>
    <col min="12254" max="12254" width="11.42578125" style="66" customWidth="1"/>
    <col min="12255" max="12255" width="12.85546875" style="66" customWidth="1"/>
    <col min="12256" max="12256" width="23.5703125" style="66" customWidth="1"/>
    <col min="12257" max="12257" width="9.140625" style="66"/>
    <col min="12258" max="12258" width="15.7109375" style="66" customWidth="1"/>
    <col min="12259" max="12259" width="9.140625" style="66"/>
    <col min="12260" max="12260" width="14.85546875" style="66" customWidth="1"/>
    <col min="12261" max="12263" width="19.28515625" style="66" customWidth="1"/>
    <col min="12264" max="12492" width="9.140625" style="66"/>
    <col min="12493" max="12493" width="2.85546875" style="66" customWidth="1"/>
    <col min="12494" max="12494" width="9.140625" style="66"/>
    <col min="12495" max="12495" width="11.140625" style="66" customWidth="1"/>
    <col min="12496" max="12496" width="13.85546875" style="66" customWidth="1"/>
    <col min="12497" max="12497" width="12.28515625" style="66" customWidth="1"/>
    <col min="12498" max="12498" width="11.42578125" style="66" customWidth="1"/>
    <col min="12499" max="12499" width="2.5703125" style="66" customWidth="1"/>
    <col min="12500" max="12502" width="0" style="66" hidden="1" customWidth="1"/>
    <col min="12503" max="12503" width="9.140625" style="66"/>
    <col min="12504" max="12504" width="34.28515625" style="66" customWidth="1"/>
    <col min="12505" max="12509" width="24.85546875" style="66" customWidth="1"/>
    <col min="12510" max="12510" width="11.42578125" style="66" customWidth="1"/>
    <col min="12511" max="12511" width="12.85546875" style="66" customWidth="1"/>
    <col min="12512" max="12512" width="23.5703125" style="66" customWidth="1"/>
    <col min="12513" max="12513" width="9.140625" style="66"/>
    <col min="12514" max="12514" width="15.7109375" style="66" customWidth="1"/>
    <col min="12515" max="12515" width="9.140625" style="66"/>
    <col min="12516" max="12516" width="14.85546875" style="66" customWidth="1"/>
    <col min="12517" max="12519" width="19.28515625" style="66" customWidth="1"/>
    <col min="12520" max="12748" width="9.140625" style="66"/>
    <col min="12749" max="12749" width="2.85546875" style="66" customWidth="1"/>
    <col min="12750" max="12750" width="9.140625" style="66"/>
    <col min="12751" max="12751" width="11.140625" style="66" customWidth="1"/>
    <col min="12752" max="12752" width="13.85546875" style="66" customWidth="1"/>
    <col min="12753" max="12753" width="12.28515625" style="66" customWidth="1"/>
    <col min="12754" max="12754" width="11.42578125" style="66" customWidth="1"/>
    <col min="12755" max="12755" width="2.5703125" style="66" customWidth="1"/>
    <col min="12756" max="12758" width="0" style="66" hidden="1" customWidth="1"/>
    <col min="12759" max="12759" width="9.140625" style="66"/>
    <col min="12760" max="12760" width="34.28515625" style="66" customWidth="1"/>
    <col min="12761" max="12765" width="24.85546875" style="66" customWidth="1"/>
    <col min="12766" max="12766" width="11.42578125" style="66" customWidth="1"/>
    <col min="12767" max="12767" width="12.85546875" style="66" customWidth="1"/>
    <col min="12768" max="12768" width="23.5703125" style="66" customWidth="1"/>
    <col min="12769" max="12769" width="9.140625" style="66"/>
    <col min="12770" max="12770" width="15.7109375" style="66" customWidth="1"/>
    <col min="12771" max="12771" width="9.140625" style="66"/>
    <col min="12772" max="12772" width="14.85546875" style="66" customWidth="1"/>
    <col min="12773" max="12775" width="19.28515625" style="66" customWidth="1"/>
    <col min="12776" max="13004" width="9.140625" style="66"/>
    <col min="13005" max="13005" width="2.85546875" style="66" customWidth="1"/>
    <col min="13006" max="13006" width="9.140625" style="66"/>
    <col min="13007" max="13007" width="11.140625" style="66" customWidth="1"/>
    <col min="13008" max="13008" width="13.85546875" style="66" customWidth="1"/>
    <col min="13009" max="13009" width="12.28515625" style="66" customWidth="1"/>
    <col min="13010" max="13010" width="11.42578125" style="66" customWidth="1"/>
    <col min="13011" max="13011" width="2.5703125" style="66" customWidth="1"/>
    <col min="13012" max="13014" width="0" style="66" hidden="1" customWidth="1"/>
    <col min="13015" max="13015" width="9.140625" style="66"/>
    <col min="13016" max="13016" width="34.28515625" style="66" customWidth="1"/>
    <col min="13017" max="13021" width="24.85546875" style="66" customWidth="1"/>
    <col min="13022" max="13022" width="11.42578125" style="66" customWidth="1"/>
    <col min="13023" max="13023" width="12.85546875" style="66" customWidth="1"/>
    <col min="13024" max="13024" width="23.5703125" style="66" customWidth="1"/>
    <col min="13025" max="13025" width="9.140625" style="66"/>
    <col min="13026" max="13026" width="15.7109375" style="66" customWidth="1"/>
    <col min="13027" max="13027" width="9.140625" style="66"/>
    <col min="13028" max="13028" width="14.85546875" style="66" customWidth="1"/>
    <col min="13029" max="13031" width="19.28515625" style="66" customWidth="1"/>
    <col min="13032" max="13260" width="9.140625" style="66"/>
    <col min="13261" max="13261" width="2.85546875" style="66" customWidth="1"/>
    <col min="13262" max="13262" width="9.140625" style="66"/>
    <col min="13263" max="13263" width="11.140625" style="66" customWidth="1"/>
    <col min="13264" max="13264" width="13.85546875" style="66" customWidth="1"/>
    <col min="13265" max="13265" width="12.28515625" style="66" customWidth="1"/>
    <col min="13266" max="13266" width="11.42578125" style="66" customWidth="1"/>
    <col min="13267" max="13267" width="2.5703125" style="66" customWidth="1"/>
    <col min="13268" max="13270" width="0" style="66" hidden="1" customWidth="1"/>
    <col min="13271" max="13271" width="9.140625" style="66"/>
    <col min="13272" max="13272" width="34.28515625" style="66" customWidth="1"/>
    <col min="13273" max="13277" width="24.85546875" style="66" customWidth="1"/>
    <col min="13278" max="13278" width="11.42578125" style="66" customWidth="1"/>
    <col min="13279" max="13279" width="12.85546875" style="66" customWidth="1"/>
    <col min="13280" max="13280" width="23.5703125" style="66" customWidth="1"/>
    <col min="13281" max="13281" width="9.140625" style="66"/>
    <col min="13282" max="13282" width="15.7109375" style="66" customWidth="1"/>
    <col min="13283" max="13283" width="9.140625" style="66"/>
    <col min="13284" max="13284" width="14.85546875" style="66" customWidth="1"/>
    <col min="13285" max="13287" width="19.28515625" style="66" customWidth="1"/>
    <col min="13288" max="13516" width="9.140625" style="66"/>
    <col min="13517" max="13517" width="2.85546875" style="66" customWidth="1"/>
    <col min="13518" max="13518" width="9.140625" style="66"/>
    <col min="13519" max="13519" width="11.140625" style="66" customWidth="1"/>
    <col min="13520" max="13520" width="13.85546875" style="66" customWidth="1"/>
    <col min="13521" max="13521" width="12.28515625" style="66" customWidth="1"/>
    <col min="13522" max="13522" width="11.42578125" style="66" customWidth="1"/>
    <col min="13523" max="13523" width="2.5703125" style="66" customWidth="1"/>
    <col min="13524" max="13526" width="0" style="66" hidden="1" customWidth="1"/>
    <col min="13527" max="13527" width="9.140625" style="66"/>
    <col min="13528" max="13528" width="34.28515625" style="66" customWidth="1"/>
    <col min="13529" max="13533" width="24.85546875" style="66" customWidth="1"/>
    <col min="13534" max="13534" width="11.42578125" style="66" customWidth="1"/>
    <col min="13535" max="13535" width="12.85546875" style="66" customWidth="1"/>
    <col min="13536" max="13536" width="23.5703125" style="66" customWidth="1"/>
    <col min="13537" max="13537" width="9.140625" style="66"/>
    <col min="13538" max="13538" width="15.7109375" style="66" customWidth="1"/>
    <col min="13539" max="13539" width="9.140625" style="66"/>
    <col min="13540" max="13540" width="14.85546875" style="66" customWidth="1"/>
    <col min="13541" max="13543" width="19.28515625" style="66" customWidth="1"/>
    <col min="13544" max="13772" width="9.140625" style="66"/>
    <col min="13773" max="13773" width="2.85546875" style="66" customWidth="1"/>
    <col min="13774" max="13774" width="9.140625" style="66"/>
    <col min="13775" max="13775" width="11.140625" style="66" customWidth="1"/>
    <col min="13776" max="13776" width="13.85546875" style="66" customWidth="1"/>
    <col min="13777" max="13777" width="12.28515625" style="66" customWidth="1"/>
    <col min="13778" max="13778" width="11.42578125" style="66" customWidth="1"/>
    <col min="13779" max="13779" width="2.5703125" style="66" customWidth="1"/>
    <col min="13780" max="13782" width="0" style="66" hidden="1" customWidth="1"/>
    <col min="13783" max="13783" width="9.140625" style="66"/>
    <col min="13784" max="13784" width="34.28515625" style="66" customWidth="1"/>
    <col min="13785" max="13789" width="24.85546875" style="66" customWidth="1"/>
    <col min="13790" max="13790" width="11.42578125" style="66" customWidth="1"/>
    <col min="13791" max="13791" width="12.85546875" style="66" customWidth="1"/>
    <col min="13792" max="13792" width="23.5703125" style="66" customWidth="1"/>
    <col min="13793" max="13793" width="9.140625" style="66"/>
    <col min="13794" max="13794" width="15.7109375" style="66" customWidth="1"/>
    <col min="13795" max="13795" width="9.140625" style="66"/>
    <col min="13796" max="13796" width="14.85546875" style="66" customWidth="1"/>
    <col min="13797" max="13799" width="19.28515625" style="66" customWidth="1"/>
    <col min="13800" max="14028" width="9.140625" style="66"/>
    <col min="14029" max="14029" width="2.85546875" style="66" customWidth="1"/>
    <col min="14030" max="14030" width="9.140625" style="66"/>
    <col min="14031" max="14031" width="11.140625" style="66" customWidth="1"/>
    <col min="14032" max="14032" width="13.85546875" style="66" customWidth="1"/>
    <col min="14033" max="14033" width="12.28515625" style="66" customWidth="1"/>
    <col min="14034" max="14034" width="11.42578125" style="66" customWidth="1"/>
    <col min="14035" max="14035" width="2.5703125" style="66" customWidth="1"/>
    <col min="14036" max="14038" width="0" style="66" hidden="1" customWidth="1"/>
    <col min="14039" max="14039" width="9.140625" style="66"/>
    <col min="14040" max="14040" width="34.28515625" style="66" customWidth="1"/>
    <col min="14041" max="14045" width="24.85546875" style="66" customWidth="1"/>
    <col min="14046" max="14046" width="11.42578125" style="66" customWidth="1"/>
    <col min="14047" max="14047" width="12.85546875" style="66" customWidth="1"/>
    <col min="14048" max="14048" width="23.5703125" style="66" customWidth="1"/>
    <col min="14049" max="14049" width="9.140625" style="66"/>
    <col min="14050" max="14050" width="15.7109375" style="66" customWidth="1"/>
    <col min="14051" max="14051" width="9.140625" style="66"/>
    <col min="14052" max="14052" width="14.85546875" style="66" customWidth="1"/>
    <col min="14053" max="14055" width="19.28515625" style="66" customWidth="1"/>
    <col min="14056" max="14284" width="9.140625" style="66"/>
    <col min="14285" max="14285" width="2.85546875" style="66" customWidth="1"/>
    <col min="14286" max="14286" width="9.140625" style="66"/>
    <col min="14287" max="14287" width="11.140625" style="66" customWidth="1"/>
    <col min="14288" max="14288" width="13.85546875" style="66" customWidth="1"/>
    <col min="14289" max="14289" width="12.28515625" style="66" customWidth="1"/>
    <col min="14290" max="14290" width="11.42578125" style="66" customWidth="1"/>
    <col min="14291" max="14291" width="2.5703125" style="66" customWidth="1"/>
    <col min="14292" max="14294" width="0" style="66" hidden="1" customWidth="1"/>
    <col min="14295" max="14295" width="9.140625" style="66"/>
    <col min="14296" max="14296" width="34.28515625" style="66" customWidth="1"/>
    <col min="14297" max="14301" width="24.85546875" style="66" customWidth="1"/>
    <col min="14302" max="14302" width="11.42578125" style="66" customWidth="1"/>
    <col min="14303" max="14303" width="12.85546875" style="66" customWidth="1"/>
    <col min="14304" max="14304" width="23.5703125" style="66" customWidth="1"/>
    <col min="14305" max="14305" width="9.140625" style="66"/>
    <col min="14306" max="14306" width="15.7109375" style="66" customWidth="1"/>
    <col min="14307" max="14307" width="9.140625" style="66"/>
    <col min="14308" max="14308" width="14.85546875" style="66" customWidth="1"/>
    <col min="14309" max="14311" width="19.28515625" style="66" customWidth="1"/>
    <col min="14312" max="14540" width="9.140625" style="66"/>
    <col min="14541" max="14541" width="2.85546875" style="66" customWidth="1"/>
    <col min="14542" max="14542" width="9.140625" style="66"/>
    <col min="14543" max="14543" width="11.140625" style="66" customWidth="1"/>
    <col min="14544" max="14544" width="13.85546875" style="66" customWidth="1"/>
    <col min="14545" max="14545" width="12.28515625" style="66" customWidth="1"/>
    <col min="14546" max="14546" width="11.42578125" style="66" customWidth="1"/>
    <col min="14547" max="14547" width="2.5703125" style="66" customWidth="1"/>
    <col min="14548" max="14550" width="0" style="66" hidden="1" customWidth="1"/>
    <col min="14551" max="14551" width="9.140625" style="66"/>
    <col min="14552" max="14552" width="34.28515625" style="66" customWidth="1"/>
    <col min="14553" max="14557" width="24.85546875" style="66" customWidth="1"/>
    <col min="14558" max="14558" width="11.42578125" style="66" customWidth="1"/>
    <col min="14559" max="14559" width="12.85546875" style="66" customWidth="1"/>
    <col min="14560" max="14560" width="23.5703125" style="66" customWidth="1"/>
    <col min="14561" max="14561" width="9.140625" style="66"/>
    <col min="14562" max="14562" width="15.7109375" style="66" customWidth="1"/>
    <col min="14563" max="14563" width="9.140625" style="66"/>
    <col min="14564" max="14564" width="14.85546875" style="66" customWidth="1"/>
    <col min="14565" max="14567" width="19.28515625" style="66" customWidth="1"/>
    <col min="14568" max="14796" width="9.140625" style="66"/>
    <col min="14797" max="14797" width="2.85546875" style="66" customWidth="1"/>
    <col min="14798" max="14798" width="9.140625" style="66"/>
    <col min="14799" max="14799" width="11.140625" style="66" customWidth="1"/>
    <col min="14800" max="14800" width="13.85546875" style="66" customWidth="1"/>
    <col min="14801" max="14801" width="12.28515625" style="66" customWidth="1"/>
    <col min="14802" max="14802" width="11.42578125" style="66" customWidth="1"/>
    <col min="14803" max="14803" width="2.5703125" style="66" customWidth="1"/>
    <col min="14804" max="14806" width="0" style="66" hidden="1" customWidth="1"/>
    <col min="14807" max="14807" width="9.140625" style="66"/>
    <col min="14808" max="14808" width="34.28515625" style="66" customWidth="1"/>
    <col min="14809" max="14813" width="24.85546875" style="66" customWidth="1"/>
    <col min="14814" max="14814" width="11.42578125" style="66" customWidth="1"/>
    <col min="14815" max="14815" width="12.85546875" style="66" customWidth="1"/>
    <col min="14816" max="14816" width="23.5703125" style="66" customWidth="1"/>
    <col min="14817" max="14817" width="9.140625" style="66"/>
    <col min="14818" max="14818" width="15.7109375" style="66" customWidth="1"/>
    <col min="14819" max="14819" width="9.140625" style="66"/>
    <col min="14820" max="14820" width="14.85546875" style="66" customWidth="1"/>
    <col min="14821" max="14823" width="19.28515625" style="66" customWidth="1"/>
    <col min="14824" max="15052" width="9.140625" style="66"/>
    <col min="15053" max="15053" width="2.85546875" style="66" customWidth="1"/>
    <col min="15054" max="15054" width="9.140625" style="66"/>
    <col min="15055" max="15055" width="11.140625" style="66" customWidth="1"/>
    <col min="15056" max="15056" width="13.85546875" style="66" customWidth="1"/>
    <col min="15057" max="15057" width="12.28515625" style="66" customWidth="1"/>
    <col min="15058" max="15058" width="11.42578125" style="66" customWidth="1"/>
    <col min="15059" max="15059" width="2.5703125" style="66" customWidth="1"/>
    <col min="15060" max="15062" width="0" style="66" hidden="1" customWidth="1"/>
    <col min="15063" max="15063" width="9.140625" style="66"/>
    <col min="15064" max="15064" width="34.28515625" style="66" customWidth="1"/>
    <col min="15065" max="15069" width="24.85546875" style="66" customWidth="1"/>
    <col min="15070" max="15070" width="11.42578125" style="66" customWidth="1"/>
    <col min="15071" max="15071" width="12.85546875" style="66" customWidth="1"/>
    <col min="15072" max="15072" width="23.5703125" style="66" customWidth="1"/>
    <col min="15073" max="15073" width="9.140625" style="66"/>
    <col min="15074" max="15074" width="15.7109375" style="66" customWidth="1"/>
    <col min="15075" max="15075" width="9.140625" style="66"/>
    <col min="15076" max="15076" width="14.85546875" style="66" customWidth="1"/>
    <col min="15077" max="15079" width="19.28515625" style="66" customWidth="1"/>
    <col min="15080" max="15308" width="9.140625" style="66"/>
    <col min="15309" max="15309" width="2.85546875" style="66" customWidth="1"/>
    <col min="15310" max="15310" width="9.140625" style="66"/>
    <col min="15311" max="15311" width="11.140625" style="66" customWidth="1"/>
    <col min="15312" max="15312" width="13.85546875" style="66" customWidth="1"/>
    <col min="15313" max="15313" width="12.28515625" style="66" customWidth="1"/>
    <col min="15314" max="15314" width="11.42578125" style="66" customWidth="1"/>
    <col min="15315" max="15315" width="2.5703125" style="66" customWidth="1"/>
    <col min="15316" max="15318" width="0" style="66" hidden="1" customWidth="1"/>
    <col min="15319" max="15319" width="9.140625" style="66"/>
    <col min="15320" max="15320" width="34.28515625" style="66" customWidth="1"/>
    <col min="15321" max="15325" width="24.85546875" style="66" customWidth="1"/>
    <col min="15326" max="15326" width="11.42578125" style="66" customWidth="1"/>
    <col min="15327" max="15327" width="12.85546875" style="66" customWidth="1"/>
    <col min="15328" max="15328" width="23.5703125" style="66" customWidth="1"/>
    <col min="15329" max="15329" width="9.140625" style="66"/>
    <col min="15330" max="15330" width="15.7109375" style="66" customWidth="1"/>
    <col min="15331" max="15331" width="9.140625" style="66"/>
    <col min="15332" max="15332" width="14.85546875" style="66" customWidth="1"/>
    <col min="15333" max="15335" width="19.28515625" style="66" customWidth="1"/>
    <col min="15336" max="15564" width="9.140625" style="66"/>
    <col min="15565" max="15565" width="2.85546875" style="66" customWidth="1"/>
    <col min="15566" max="15566" width="9.140625" style="66"/>
    <col min="15567" max="15567" width="11.140625" style="66" customWidth="1"/>
    <col min="15568" max="15568" width="13.85546875" style="66" customWidth="1"/>
    <col min="15569" max="15569" width="12.28515625" style="66" customWidth="1"/>
    <col min="15570" max="15570" width="11.42578125" style="66" customWidth="1"/>
    <col min="15571" max="15571" width="2.5703125" style="66" customWidth="1"/>
    <col min="15572" max="15574" width="0" style="66" hidden="1" customWidth="1"/>
    <col min="15575" max="15575" width="9.140625" style="66"/>
    <col min="15576" max="15576" width="34.28515625" style="66" customWidth="1"/>
    <col min="15577" max="15581" width="24.85546875" style="66" customWidth="1"/>
    <col min="15582" max="15582" width="11.42578125" style="66" customWidth="1"/>
    <col min="15583" max="15583" width="12.85546875" style="66" customWidth="1"/>
    <col min="15584" max="15584" width="23.5703125" style="66" customWidth="1"/>
    <col min="15585" max="15585" width="9.140625" style="66"/>
    <col min="15586" max="15586" width="15.7109375" style="66" customWidth="1"/>
    <col min="15587" max="15587" width="9.140625" style="66"/>
    <col min="15588" max="15588" width="14.85546875" style="66" customWidth="1"/>
    <col min="15589" max="15591" width="19.28515625" style="66" customWidth="1"/>
    <col min="15592" max="15820" width="9.140625" style="66"/>
    <col min="15821" max="15821" width="2.85546875" style="66" customWidth="1"/>
    <col min="15822" max="15822" width="9.140625" style="66"/>
    <col min="15823" max="15823" width="11.140625" style="66" customWidth="1"/>
    <col min="15824" max="15824" width="13.85546875" style="66" customWidth="1"/>
    <col min="15825" max="15825" width="12.28515625" style="66" customWidth="1"/>
    <col min="15826" max="15826" width="11.42578125" style="66" customWidth="1"/>
    <col min="15827" max="15827" width="2.5703125" style="66" customWidth="1"/>
    <col min="15828" max="15830" width="0" style="66" hidden="1" customWidth="1"/>
    <col min="15831" max="15831" width="9.140625" style="66"/>
    <col min="15832" max="15832" width="34.28515625" style="66" customWidth="1"/>
    <col min="15833" max="15837" width="24.85546875" style="66" customWidth="1"/>
    <col min="15838" max="15838" width="11.42578125" style="66" customWidth="1"/>
    <col min="15839" max="15839" width="12.85546875" style="66" customWidth="1"/>
    <col min="15840" max="15840" width="23.5703125" style="66" customWidth="1"/>
    <col min="15841" max="15841" width="9.140625" style="66"/>
    <col min="15842" max="15842" width="15.7109375" style="66" customWidth="1"/>
    <col min="15843" max="15843" width="9.140625" style="66"/>
    <col min="15844" max="15844" width="14.85546875" style="66" customWidth="1"/>
    <col min="15845" max="15847" width="19.28515625" style="66" customWidth="1"/>
    <col min="15848" max="16076" width="9.140625" style="66"/>
    <col min="16077" max="16077" width="2.85546875" style="66" customWidth="1"/>
    <col min="16078" max="16078" width="9.140625" style="66"/>
    <col min="16079" max="16079" width="11.140625" style="66" customWidth="1"/>
    <col min="16080" max="16080" width="13.85546875" style="66" customWidth="1"/>
    <col min="16081" max="16081" width="12.28515625" style="66" customWidth="1"/>
    <col min="16082" max="16082" width="11.42578125" style="66" customWidth="1"/>
    <col min="16083" max="16083" width="2.5703125" style="66" customWidth="1"/>
    <col min="16084" max="16086" width="0" style="66" hidden="1" customWidth="1"/>
    <col min="16087" max="16087" width="9.140625" style="66"/>
    <col min="16088" max="16088" width="34.28515625" style="66" customWidth="1"/>
    <col min="16089" max="16093" width="24.85546875" style="66" customWidth="1"/>
    <col min="16094" max="16094" width="11.42578125" style="66" customWidth="1"/>
    <col min="16095" max="16095" width="12.85546875" style="66" customWidth="1"/>
    <col min="16096" max="16096" width="23.5703125" style="66" customWidth="1"/>
    <col min="16097" max="16097" width="9.140625" style="66"/>
    <col min="16098" max="16098" width="15.7109375" style="66" customWidth="1"/>
    <col min="16099" max="16099" width="9.140625" style="66"/>
    <col min="16100" max="16100" width="14.85546875" style="66" customWidth="1"/>
    <col min="16101" max="16103" width="19.28515625" style="66" customWidth="1"/>
    <col min="16104" max="16384" width="9.140625" style="66"/>
  </cols>
  <sheetData>
    <row r="1" spans="1:14" x14ac:dyDescent="0.25">
      <c r="M1" s="241" t="s">
        <v>64</v>
      </c>
      <c r="N1" s="241"/>
    </row>
    <row r="2" spans="1:14" ht="43.5" customHeight="1" x14ac:dyDescent="0.25">
      <c r="B2" s="253" t="s">
        <v>82</v>
      </c>
      <c r="C2" s="253"/>
      <c r="D2" s="253"/>
      <c r="E2" s="253"/>
      <c r="F2" s="253"/>
      <c r="G2" s="253"/>
      <c r="H2" s="253"/>
      <c r="I2" s="253"/>
    </row>
    <row r="3" spans="1:14" x14ac:dyDescent="0.25">
      <c r="E3" s="68"/>
      <c r="F3" s="68"/>
    </row>
    <row r="4" spans="1:14" ht="87.75" customHeight="1" x14ac:dyDescent="0.25">
      <c r="B4" s="140" t="s">
        <v>43</v>
      </c>
      <c r="C4" s="140"/>
      <c r="D4" s="140" t="s">
        <v>44</v>
      </c>
      <c r="E4" s="140" t="s">
        <v>83</v>
      </c>
      <c r="F4" s="140" t="s">
        <v>45</v>
      </c>
      <c r="G4" s="140" t="s">
        <v>46</v>
      </c>
      <c r="H4" s="140" t="s">
        <v>84</v>
      </c>
      <c r="I4" s="140" t="s">
        <v>84</v>
      </c>
      <c r="J4" s="46"/>
      <c r="K4" s="152" t="s">
        <v>108</v>
      </c>
      <c r="L4" s="152" t="s">
        <v>105</v>
      </c>
      <c r="M4" s="152" t="s">
        <v>47</v>
      </c>
      <c r="N4" s="153" t="s">
        <v>48</v>
      </c>
    </row>
    <row r="5" spans="1:14" x14ac:dyDescent="0.25">
      <c r="B5" s="141">
        <v>1</v>
      </c>
      <c r="C5" s="141"/>
      <c r="D5" s="141">
        <v>2</v>
      </c>
      <c r="E5" s="141">
        <v>3</v>
      </c>
      <c r="F5" s="141">
        <v>4</v>
      </c>
      <c r="G5" s="141" t="s">
        <v>49</v>
      </c>
      <c r="H5" s="141">
        <v>6</v>
      </c>
      <c r="I5" s="141">
        <v>7</v>
      </c>
      <c r="J5" s="47"/>
      <c r="K5" s="154"/>
      <c r="L5" s="154"/>
      <c r="M5" s="154"/>
      <c r="N5" s="155"/>
    </row>
    <row r="6" spans="1:14" x14ac:dyDescent="0.25">
      <c r="A6" s="69"/>
      <c r="B6" s="250" t="s">
        <v>50</v>
      </c>
      <c r="C6" s="142" t="s">
        <v>51</v>
      </c>
      <c r="D6" s="143">
        <v>857</v>
      </c>
      <c r="E6" s="143">
        <v>241</v>
      </c>
      <c r="F6" s="143">
        <v>244</v>
      </c>
      <c r="G6" s="142">
        <v>860</v>
      </c>
      <c r="H6" s="144">
        <v>859</v>
      </c>
      <c r="I6" s="144">
        <v>942</v>
      </c>
      <c r="J6" s="68"/>
      <c r="K6" s="156"/>
      <c r="L6" s="156"/>
      <c r="M6" s="156"/>
      <c r="N6" s="156"/>
    </row>
    <row r="7" spans="1:14" ht="45" x14ac:dyDescent="0.25">
      <c r="A7" s="69"/>
      <c r="B7" s="250"/>
      <c r="C7" s="145" t="s">
        <v>52</v>
      </c>
      <c r="D7" s="146">
        <v>213</v>
      </c>
      <c r="E7" s="146">
        <v>68</v>
      </c>
      <c r="F7" s="146">
        <v>61</v>
      </c>
      <c r="G7" s="145">
        <v>206</v>
      </c>
      <c r="H7" s="147">
        <v>212</v>
      </c>
      <c r="I7" s="148">
        <v>232</v>
      </c>
      <c r="J7" s="70"/>
      <c r="K7" s="156"/>
      <c r="L7" s="156"/>
      <c r="M7" s="156"/>
      <c r="N7" s="156"/>
    </row>
    <row r="8" spans="1:14" ht="30" x14ac:dyDescent="0.25">
      <c r="A8" s="69"/>
      <c r="B8" s="250"/>
      <c r="C8" s="145" t="s">
        <v>41</v>
      </c>
      <c r="D8" s="146">
        <v>644</v>
      </c>
      <c r="E8" s="146">
        <v>173</v>
      </c>
      <c r="F8" s="146">
        <v>183</v>
      </c>
      <c r="G8" s="145">
        <v>654</v>
      </c>
      <c r="H8" s="147">
        <v>647</v>
      </c>
      <c r="I8" s="148">
        <v>710</v>
      </c>
      <c r="J8" s="70"/>
      <c r="K8" s="156"/>
      <c r="L8" s="156"/>
      <c r="M8" s="156"/>
      <c r="N8" s="156"/>
    </row>
    <row r="9" spans="1:14" ht="42.75" x14ac:dyDescent="0.25">
      <c r="A9" s="69"/>
      <c r="B9" s="250"/>
      <c r="C9" s="143" t="s">
        <v>53</v>
      </c>
      <c r="D9" s="143">
        <v>464</v>
      </c>
      <c r="E9" s="143">
        <v>241</v>
      </c>
      <c r="F9" s="143">
        <v>20</v>
      </c>
      <c r="G9" s="143">
        <v>243</v>
      </c>
      <c r="H9" s="149">
        <v>410</v>
      </c>
      <c r="I9" s="149">
        <v>410</v>
      </c>
      <c r="J9" s="62"/>
      <c r="K9" s="157"/>
      <c r="L9" s="157"/>
      <c r="M9" s="157"/>
      <c r="N9" s="157"/>
    </row>
    <row r="10" spans="1:14" ht="45" x14ac:dyDescent="0.25">
      <c r="A10" s="69"/>
      <c r="B10" s="250"/>
      <c r="C10" s="145" t="s">
        <v>52</v>
      </c>
      <c r="D10" s="146">
        <v>127</v>
      </c>
      <c r="E10" s="146">
        <v>68</v>
      </c>
      <c r="F10" s="146">
        <v>5</v>
      </c>
      <c r="G10" s="146">
        <v>64</v>
      </c>
      <c r="H10" s="148">
        <v>112</v>
      </c>
      <c r="I10" s="148">
        <v>112</v>
      </c>
      <c r="J10" s="71"/>
      <c r="K10" s="158">
        <v>3537.6600000000003</v>
      </c>
      <c r="L10" s="158">
        <v>3712.8500000000004</v>
      </c>
      <c r="M10" s="158">
        <f>L10-K10</f>
        <v>175.19000000000005</v>
      </c>
      <c r="N10" s="157">
        <f>ROUND(I10*M10*12,0)</f>
        <v>235455</v>
      </c>
    </row>
    <row r="11" spans="1:14" ht="30" x14ac:dyDescent="0.25">
      <c r="A11" s="69"/>
      <c r="B11" s="250"/>
      <c r="C11" s="145" t="s">
        <v>41</v>
      </c>
      <c r="D11" s="146">
        <v>337</v>
      </c>
      <c r="E11" s="146">
        <v>173</v>
      </c>
      <c r="F11" s="146">
        <v>15</v>
      </c>
      <c r="G11" s="146">
        <v>179</v>
      </c>
      <c r="H11" s="148">
        <v>298</v>
      </c>
      <c r="I11" s="148">
        <v>298</v>
      </c>
      <c r="J11" s="71"/>
      <c r="K11" s="158">
        <v>2819.449427952</v>
      </c>
      <c r="L11" s="158">
        <v>2954.2014279519999</v>
      </c>
      <c r="M11" s="158">
        <f t="shared" ref="M11" si="0">L11-K11</f>
        <v>134.75199999999995</v>
      </c>
      <c r="N11" s="157">
        <f>ROUND(I11*M11*12,0)</f>
        <v>481873</v>
      </c>
    </row>
    <row r="12" spans="1:14" x14ac:dyDescent="0.25">
      <c r="A12" s="69"/>
      <c r="B12" s="250"/>
      <c r="C12" s="143" t="s">
        <v>54</v>
      </c>
      <c r="D12" s="143">
        <v>393</v>
      </c>
      <c r="E12" s="143">
        <v>0</v>
      </c>
      <c r="F12" s="143">
        <v>224</v>
      </c>
      <c r="G12" s="143">
        <v>617</v>
      </c>
      <c r="H12" s="149">
        <v>449</v>
      </c>
      <c r="I12" s="149">
        <v>532</v>
      </c>
      <c r="J12" s="62"/>
      <c r="K12" s="158"/>
      <c r="L12" s="158"/>
      <c r="M12" s="158"/>
      <c r="N12" s="157"/>
    </row>
    <row r="13" spans="1:14" ht="45" x14ac:dyDescent="0.25">
      <c r="A13" s="69"/>
      <c r="B13" s="250"/>
      <c r="C13" s="145" t="s">
        <v>52</v>
      </c>
      <c r="D13" s="146">
        <v>86</v>
      </c>
      <c r="E13" s="146">
        <v>0</v>
      </c>
      <c r="F13" s="146">
        <v>56</v>
      </c>
      <c r="G13" s="146">
        <v>142</v>
      </c>
      <c r="H13" s="148">
        <v>100</v>
      </c>
      <c r="I13" s="148">
        <v>120</v>
      </c>
      <c r="J13" s="71"/>
      <c r="K13" s="158">
        <v>3254.74</v>
      </c>
      <c r="L13" s="158">
        <v>3414</v>
      </c>
      <c r="M13" s="158">
        <f>L13-K13</f>
        <v>159.26000000000022</v>
      </c>
      <c r="N13" s="157">
        <f>ROUND(I13*M13*12,0)</f>
        <v>229334</v>
      </c>
    </row>
    <row r="14" spans="1:14" ht="30" x14ac:dyDescent="0.25">
      <c r="A14" s="69"/>
      <c r="B14" s="250"/>
      <c r="C14" s="145" t="s">
        <v>41</v>
      </c>
      <c r="D14" s="146">
        <v>307</v>
      </c>
      <c r="E14" s="146">
        <v>0</v>
      </c>
      <c r="F14" s="146">
        <v>168</v>
      </c>
      <c r="G14" s="146">
        <v>475</v>
      </c>
      <c r="H14" s="148">
        <v>349</v>
      </c>
      <c r="I14" s="148">
        <v>412</v>
      </c>
      <c r="J14" s="71"/>
      <c r="K14" s="158">
        <v>2601.8131163200001</v>
      </c>
      <c r="L14" s="158">
        <v>2724.3131163200001</v>
      </c>
      <c r="M14" s="158">
        <f>L14-K14</f>
        <v>122.5</v>
      </c>
      <c r="N14" s="157">
        <f>ROUND(I14*M14*12,0)</f>
        <v>605640</v>
      </c>
    </row>
    <row r="15" spans="1:14" x14ac:dyDescent="0.25">
      <c r="A15" s="69"/>
      <c r="B15" s="251"/>
      <c r="D15" s="60"/>
      <c r="E15" s="60"/>
      <c r="F15" s="60"/>
      <c r="K15" s="159"/>
      <c r="L15" s="159"/>
      <c r="M15" s="159"/>
      <c r="N15" s="156"/>
    </row>
    <row r="16" spans="1:14" x14ac:dyDescent="0.25">
      <c r="A16" s="69"/>
      <c r="B16" s="251"/>
      <c r="C16" s="72"/>
      <c r="D16" s="61"/>
      <c r="E16" s="61"/>
      <c r="F16" s="61"/>
      <c r="G16" s="72"/>
      <c r="H16" s="72"/>
      <c r="I16" s="72"/>
      <c r="J16" s="72"/>
      <c r="K16" s="159"/>
      <c r="L16" s="159"/>
      <c r="M16" s="159"/>
      <c r="N16" s="157">
        <f>SUM(N10:N14)</f>
        <v>1552302</v>
      </c>
    </row>
    <row r="17" spans="1:17" x14ac:dyDescent="0.25">
      <c r="A17" s="69"/>
      <c r="B17" s="251"/>
      <c r="C17" s="72"/>
      <c r="D17" s="61"/>
      <c r="E17" s="61"/>
      <c r="F17" s="61"/>
      <c r="G17" s="72"/>
      <c r="H17" s="72"/>
      <c r="I17" s="72"/>
      <c r="J17" s="72"/>
    </row>
    <row r="18" spans="1:17" ht="47.25" customHeight="1" x14ac:dyDescent="0.25">
      <c r="A18" s="69"/>
      <c r="B18" s="251"/>
      <c r="C18" s="60"/>
      <c r="D18" s="60"/>
      <c r="E18" s="60"/>
      <c r="F18" s="60"/>
      <c r="G18" s="60"/>
      <c r="H18" s="59"/>
      <c r="I18" s="60"/>
      <c r="J18" s="60"/>
      <c r="K18" s="252"/>
      <c r="L18" s="60"/>
      <c r="M18" s="150" t="s">
        <v>85</v>
      </c>
      <c r="N18" s="151">
        <f>ROUND(N16/12*9,0)</f>
        <v>1164227</v>
      </c>
      <c r="Q18" s="69"/>
    </row>
    <row r="19" spans="1:17" x14ac:dyDescent="0.25">
      <c r="A19" s="69"/>
      <c r="B19" s="251"/>
      <c r="C19" s="72"/>
      <c r="D19" s="61"/>
      <c r="E19" s="61"/>
      <c r="F19" s="61"/>
      <c r="G19" s="61"/>
      <c r="H19" s="61"/>
      <c r="I19" s="61"/>
      <c r="J19" s="61"/>
      <c r="K19" s="252"/>
      <c r="L19" s="60"/>
      <c r="M19" s="62"/>
      <c r="N19" s="62"/>
    </row>
    <row r="20" spans="1:17" ht="28.5" x14ac:dyDescent="0.25">
      <c r="A20" s="69"/>
      <c r="B20" s="251"/>
      <c r="C20" s="72"/>
      <c r="D20" s="61"/>
      <c r="E20" s="61"/>
      <c r="F20" s="61"/>
      <c r="G20" s="61"/>
      <c r="H20" s="61"/>
      <c r="I20" s="61"/>
      <c r="J20" s="61"/>
      <c r="K20" s="252"/>
      <c r="L20" s="60"/>
      <c r="M20" s="150" t="s">
        <v>86</v>
      </c>
      <c r="N20" s="151">
        <f>N16</f>
        <v>1552302</v>
      </c>
      <c r="Q20" s="69"/>
    </row>
    <row r="21" spans="1:17" x14ac:dyDescent="0.25">
      <c r="A21" s="69"/>
      <c r="B21" s="251"/>
      <c r="C21" s="60"/>
      <c r="D21" s="60"/>
      <c r="E21" s="60"/>
      <c r="F21" s="60"/>
      <c r="G21" s="60"/>
      <c r="H21" s="60"/>
      <c r="I21" s="60"/>
      <c r="J21" s="60"/>
      <c r="K21" s="252"/>
      <c r="L21" s="60"/>
      <c r="M21" s="60"/>
      <c r="N21" s="60"/>
    </row>
    <row r="22" spans="1:17" x14ac:dyDescent="0.25">
      <c r="A22" s="69"/>
      <c r="B22" s="251"/>
      <c r="C22" s="72"/>
      <c r="D22" s="61"/>
      <c r="E22" s="61"/>
      <c r="F22" s="61"/>
      <c r="G22" s="61"/>
      <c r="H22" s="61"/>
      <c r="I22" s="61"/>
      <c r="J22" s="61"/>
      <c r="K22" s="60"/>
      <c r="L22" s="60"/>
      <c r="M22" s="60"/>
      <c r="N22" s="60"/>
    </row>
    <row r="23" spans="1:17" x14ac:dyDescent="0.25">
      <c r="A23" s="69"/>
      <c r="B23" s="251"/>
      <c r="C23" s="72"/>
      <c r="D23" s="61"/>
      <c r="E23" s="61"/>
      <c r="F23" s="61"/>
      <c r="G23" s="61"/>
      <c r="H23" s="61"/>
      <c r="I23" s="61"/>
      <c r="J23" s="61"/>
      <c r="K23" s="60"/>
      <c r="L23" s="60"/>
      <c r="M23" s="60"/>
      <c r="N23" s="60"/>
    </row>
    <row r="24" spans="1:17" x14ac:dyDescent="0.25">
      <c r="A24" s="69"/>
      <c r="B24" s="66"/>
      <c r="C24" s="66"/>
      <c r="D24" s="66"/>
      <c r="E24" s="66"/>
      <c r="F24" s="66"/>
      <c r="G24" s="66"/>
      <c r="H24" s="66"/>
      <c r="I24" s="66"/>
      <c r="J24" s="66"/>
      <c r="K24" s="69"/>
      <c r="L24" s="66"/>
      <c r="M24" s="66"/>
      <c r="N24" s="66"/>
    </row>
    <row r="25" spans="1:17" ht="53.25" customHeight="1" x14ac:dyDescent="0.25">
      <c r="A25" s="69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</row>
    <row r="26" spans="1:17" x14ac:dyDescent="0.25">
      <c r="A26" s="69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</row>
    <row r="27" spans="1:17" ht="47.25" customHeight="1" x14ac:dyDescent="0.25">
      <c r="A27" s="69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</row>
    <row r="28" spans="1:17" x14ac:dyDescent="0.25">
      <c r="A28" s="69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</row>
    <row r="29" spans="1:17" x14ac:dyDescent="0.25">
      <c r="A29" s="69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</row>
    <row r="30" spans="1:17" x14ac:dyDescent="0.25">
      <c r="A30" s="69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</row>
    <row r="31" spans="1:17" x14ac:dyDescent="0.25">
      <c r="A31" s="69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</row>
    <row r="32" spans="1:17" x14ac:dyDescent="0.25">
      <c r="A32" s="69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</row>
    <row r="33" spans="1:14" x14ac:dyDescent="0.25">
      <c r="A33" s="69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</row>
    <row r="34" spans="1:14" x14ac:dyDescent="0.25">
      <c r="A34" s="69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</row>
    <row r="35" spans="1:14" x14ac:dyDescent="0.25">
      <c r="A35" s="69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</row>
  </sheetData>
  <mergeCells count="5">
    <mergeCell ref="B6:B14"/>
    <mergeCell ref="B15:B23"/>
    <mergeCell ref="K18:K21"/>
    <mergeCell ref="M1:N1"/>
    <mergeCell ref="B2:I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4431-3107-4BF6-B00E-DD5CBBF17676}">
  <sheetPr>
    <tabColor theme="9" tint="0.59999389629810485"/>
  </sheetPr>
  <dimension ref="A1:K31"/>
  <sheetViews>
    <sheetView zoomScale="80" zoomScaleNormal="80" workbookViewId="0">
      <selection activeCell="K9" sqref="K9"/>
    </sheetView>
  </sheetViews>
  <sheetFormatPr defaultRowHeight="12.75" x14ac:dyDescent="0.2"/>
  <cols>
    <col min="1" max="1" width="9.7109375" style="18" customWidth="1"/>
    <col min="2" max="2" width="34" style="3" customWidth="1"/>
    <col min="3" max="3" width="40" style="3" customWidth="1"/>
    <col min="4" max="4" width="1.7109375" style="3" customWidth="1"/>
    <col min="5" max="5" width="45.85546875" style="3" customWidth="1"/>
    <col min="6" max="250" width="9.140625" style="3"/>
    <col min="251" max="251" width="9.7109375" style="3" customWidth="1"/>
    <col min="252" max="252" width="34" style="3" customWidth="1"/>
    <col min="253" max="256" width="15.5703125" style="3" customWidth="1"/>
    <col min="257" max="257" width="9.140625" style="3"/>
    <col min="258" max="260" width="27.85546875" style="3" customWidth="1"/>
    <col min="261" max="506" width="9.140625" style="3"/>
    <col min="507" max="507" width="9.7109375" style="3" customWidth="1"/>
    <col min="508" max="508" width="34" style="3" customWidth="1"/>
    <col min="509" max="512" width="15.5703125" style="3" customWidth="1"/>
    <col min="513" max="513" width="9.140625" style="3"/>
    <col min="514" max="516" width="27.85546875" style="3" customWidth="1"/>
    <col min="517" max="762" width="9.140625" style="3"/>
    <col min="763" max="763" width="9.7109375" style="3" customWidth="1"/>
    <col min="764" max="764" width="34" style="3" customWidth="1"/>
    <col min="765" max="768" width="15.5703125" style="3" customWidth="1"/>
    <col min="769" max="769" width="9.140625" style="3"/>
    <col min="770" max="772" width="27.85546875" style="3" customWidth="1"/>
    <col min="773" max="1018" width="9.140625" style="3"/>
    <col min="1019" max="1019" width="9.7109375" style="3" customWidth="1"/>
    <col min="1020" max="1020" width="34" style="3" customWidth="1"/>
    <col min="1021" max="1024" width="15.5703125" style="3" customWidth="1"/>
    <col min="1025" max="1025" width="9.140625" style="3"/>
    <col min="1026" max="1028" width="27.85546875" style="3" customWidth="1"/>
    <col min="1029" max="1274" width="9.140625" style="3"/>
    <col min="1275" max="1275" width="9.7109375" style="3" customWidth="1"/>
    <col min="1276" max="1276" width="34" style="3" customWidth="1"/>
    <col min="1277" max="1280" width="15.5703125" style="3" customWidth="1"/>
    <col min="1281" max="1281" width="9.140625" style="3"/>
    <col min="1282" max="1284" width="27.85546875" style="3" customWidth="1"/>
    <col min="1285" max="1530" width="9.140625" style="3"/>
    <col min="1531" max="1531" width="9.7109375" style="3" customWidth="1"/>
    <col min="1532" max="1532" width="34" style="3" customWidth="1"/>
    <col min="1533" max="1536" width="15.5703125" style="3" customWidth="1"/>
    <col min="1537" max="1537" width="9.140625" style="3"/>
    <col min="1538" max="1540" width="27.85546875" style="3" customWidth="1"/>
    <col min="1541" max="1786" width="9.140625" style="3"/>
    <col min="1787" max="1787" width="9.7109375" style="3" customWidth="1"/>
    <col min="1788" max="1788" width="34" style="3" customWidth="1"/>
    <col min="1789" max="1792" width="15.5703125" style="3" customWidth="1"/>
    <col min="1793" max="1793" width="9.140625" style="3"/>
    <col min="1794" max="1796" width="27.85546875" style="3" customWidth="1"/>
    <col min="1797" max="2042" width="9.140625" style="3"/>
    <col min="2043" max="2043" width="9.7109375" style="3" customWidth="1"/>
    <col min="2044" max="2044" width="34" style="3" customWidth="1"/>
    <col min="2045" max="2048" width="15.5703125" style="3" customWidth="1"/>
    <col min="2049" max="2049" width="9.140625" style="3"/>
    <col min="2050" max="2052" width="27.85546875" style="3" customWidth="1"/>
    <col min="2053" max="2298" width="9.140625" style="3"/>
    <col min="2299" max="2299" width="9.7109375" style="3" customWidth="1"/>
    <col min="2300" max="2300" width="34" style="3" customWidth="1"/>
    <col min="2301" max="2304" width="15.5703125" style="3" customWidth="1"/>
    <col min="2305" max="2305" width="9.140625" style="3"/>
    <col min="2306" max="2308" width="27.85546875" style="3" customWidth="1"/>
    <col min="2309" max="2554" width="9.140625" style="3"/>
    <col min="2555" max="2555" width="9.7109375" style="3" customWidth="1"/>
    <col min="2556" max="2556" width="34" style="3" customWidth="1"/>
    <col min="2557" max="2560" width="15.5703125" style="3" customWidth="1"/>
    <col min="2561" max="2561" width="9.140625" style="3"/>
    <col min="2562" max="2564" width="27.85546875" style="3" customWidth="1"/>
    <col min="2565" max="2810" width="9.140625" style="3"/>
    <col min="2811" max="2811" width="9.7109375" style="3" customWidth="1"/>
    <col min="2812" max="2812" width="34" style="3" customWidth="1"/>
    <col min="2813" max="2816" width="15.5703125" style="3" customWidth="1"/>
    <col min="2817" max="2817" width="9.140625" style="3"/>
    <col min="2818" max="2820" width="27.85546875" style="3" customWidth="1"/>
    <col min="2821" max="3066" width="9.140625" style="3"/>
    <col min="3067" max="3067" width="9.7109375" style="3" customWidth="1"/>
    <col min="3068" max="3068" width="34" style="3" customWidth="1"/>
    <col min="3069" max="3072" width="15.5703125" style="3" customWidth="1"/>
    <col min="3073" max="3073" width="9.140625" style="3"/>
    <col min="3074" max="3076" width="27.85546875" style="3" customWidth="1"/>
    <col min="3077" max="3322" width="9.140625" style="3"/>
    <col min="3323" max="3323" width="9.7109375" style="3" customWidth="1"/>
    <col min="3324" max="3324" width="34" style="3" customWidth="1"/>
    <col min="3325" max="3328" width="15.5703125" style="3" customWidth="1"/>
    <col min="3329" max="3329" width="9.140625" style="3"/>
    <col min="3330" max="3332" width="27.85546875" style="3" customWidth="1"/>
    <col min="3333" max="3578" width="9.140625" style="3"/>
    <col min="3579" max="3579" width="9.7109375" style="3" customWidth="1"/>
    <col min="3580" max="3580" width="34" style="3" customWidth="1"/>
    <col min="3581" max="3584" width="15.5703125" style="3" customWidth="1"/>
    <col min="3585" max="3585" width="9.140625" style="3"/>
    <col min="3586" max="3588" width="27.85546875" style="3" customWidth="1"/>
    <col min="3589" max="3834" width="9.140625" style="3"/>
    <col min="3835" max="3835" width="9.7109375" style="3" customWidth="1"/>
    <col min="3836" max="3836" width="34" style="3" customWidth="1"/>
    <col min="3837" max="3840" width="15.5703125" style="3" customWidth="1"/>
    <col min="3841" max="3841" width="9.140625" style="3"/>
    <col min="3842" max="3844" width="27.85546875" style="3" customWidth="1"/>
    <col min="3845" max="4090" width="9.140625" style="3"/>
    <col min="4091" max="4091" width="9.7109375" style="3" customWidth="1"/>
    <col min="4092" max="4092" width="34" style="3" customWidth="1"/>
    <col min="4093" max="4096" width="15.5703125" style="3" customWidth="1"/>
    <col min="4097" max="4097" width="9.140625" style="3"/>
    <col min="4098" max="4100" width="27.85546875" style="3" customWidth="1"/>
    <col min="4101" max="4346" width="9.140625" style="3"/>
    <col min="4347" max="4347" width="9.7109375" style="3" customWidth="1"/>
    <col min="4348" max="4348" width="34" style="3" customWidth="1"/>
    <col min="4349" max="4352" width="15.5703125" style="3" customWidth="1"/>
    <col min="4353" max="4353" width="9.140625" style="3"/>
    <col min="4354" max="4356" width="27.85546875" style="3" customWidth="1"/>
    <col min="4357" max="4602" width="9.140625" style="3"/>
    <col min="4603" max="4603" width="9.7109375" style="3" customWidth="1"/>
    <col min="4604" max="4604" width="34" style="3" customWidth="1"/>
    <col min="4605" max="4608" width="15.5703125" style="3" customWidth="1"/>
    <col min="4609" max="4609" width="9.140625" style="3"/>
    <col min="4610" max="4612" width="27.85546875" style="3" customWidth="1"/>
    <col min="4613" max="4858" width="9.140625" style="3"/>
    <col min="4859" max="4859" width="9.7109375" style="3" customWidth="1"/>
    <col min="4860" max="4860" width="34" style="3" customWidth="1"/>
    <col min="4861" max="4864" width="15.5703125" style="3" customWidth="1"/>
    <col min="4865" max="4865" width="9.140625" style="3"/>
    <col min="4866" max="4868" width="27.85546875" style="3" customWidth="1"/>
    <col min="4869" max="5114" width="9.140625" style="3"/>
    <col min="5115" max="5115" width="9.7109375" style="3" customWidth="1"/>
    <col min="5116" max="5116" width="34" style="3" customWidth="1"/>
    <col min="5117" max="5120" width="15.5703125" style="3" customWidth="1"/>
    <col min="5121" max="5121" width="9.140625" style="3"/>
    <col min="5122" max="5124" width="27.85546875" style="3" customWidth="1"/>
    <col min="5125" max="5370" width="9.140625" style="3"/>
    <col min="5371" max="5371" width="9.7109375" style="3" customWidth="1"/>
    <col min="5372" max="5372" width="34" style="3" customWidth="1"/>
    <col min="5373" max="5376" width="15.5703125" style="3" customWidth="1"/>
    <col min="5377" max="5377" width="9.140625" style="3"/>
    <col min="5378" max="5380" width="27.85546875" style="3" customWidth="1"/>
    <col min="5381" max="5626" width="9.140625" style="3"/>
    <col min="5627" max="5627" width="9.7109375" style="3" customWidth="1"/>
    <col min="5628" max="5628" width="34" style="3" customWidth="1"/>
    <col min="5629" max="5632" width="15.5703125" style="3" customWidth="1"/>
    <col min="5633" max="5633" width="9.140625" style="3"/>
    <col min="5634" max="5636" width="27.85546875" style="3" customWidth="1"/>
    <col min="5637" max="5882" width="9.140625" style="3"/>
    <col min="5883" max="5883" width="9.7109375" style="3" customWidth="1"/>
    <col min="5884" max="5884" width="34" style="3" customWidth="1"/>
    <col min="5885" max="5888" width="15.5703125" style="3" customWidth="1"/>
    <col min="5889" max="5889" width="9.140625" style="3"/>
    <col min="5890" max="5892" width="27.85546875" style="3" customWidth="1"/>
    <col min="5893" max="6138" width="9.140625" style="3"/>
    <col min="6139" max="6139" width="9.7109375" style="3" customWidth="1"/>
    <col min="6140" max="6140" width="34" style="3" customWidth="1"/>
    <col min="6141" max="6144" width="15.5703125" style="3" customWidth="1"/>
    <col min="6145" max="6145" width="9.140625" style="3"/>
    <col min="6146" max="6148" width="27.85546875" style="3" customWidth="1"/>
    <col min="6149" max="6394" width="9.140625" style="3"/>
    <col min="6395" max="6395" width="9.7109375" style="3" customWidth="1"/>
    <col min="6396" max="6396" width="34" style="3" customWidth="1"/>
    <col min="6397" max="6400" width="15.5703125" style="3" customWidth="1"/>
    <col min="6401" max="6401" width="9.140625" style="3"/>
    <col min="6402" max="6404" width="27.85546875" style="3" customWidth="1"/>
    <col min="6405" max="6650" width="9.140625" style="3"/>
    <col min="6651" max="6651" width="9.7109375" style="3" customWidth="1"/>
    <col min="6652" max="6652" width="34" style="3" customWidth="1"/>
    <col min="6653" max="6656" width="15.5703125" style="3" customWidth="1"/>
    <col min="6657" max="6657" width="9.140625" style="3"/>
    <col min="6658" max="6660" width="27.85546875" style="3" customWidth="1"/>
    <col min="6661" max="6906" width="9.140625" style="3"/>
    <col min="6907" max="6907" width="9.7109375" style="3" customWidth="1"/>
    <col min="6908" max="6908" width="34" style="3" customWidth="1"/>
    <col min="6909" max="6912" width="15.5703125" style="3" customWidth="1"/>
    <col min="6913" max="6913" width="9.140625" style="3"/>
    <col min="6914" max="6916" width="27.85546875" style="3" customWidth="1"/>
    <col min="6917" max="7162" width="9.140625" style="3"/>
    <col min="7163" max="7163" width="9.7109375" style="3" customWidth="1"/>
    <col min="7164" max="7164" width="34" style="3" customWidth="1"/>
    <col min="7165" max="7168" width="15.5703125" style="3" customWidth="1"/>
    <col min="7169" max="7169" width="9.140625" style="3"/>
    <col min="7170" max="7172" width="27.85546875" style="3" customWidth="1"/>
    <col min="7173" max="7418" width="9.140625" style="3"/>
    <col min="7419" max="7419" width="9.7109375" style="3" customWidth="1"/>
    <col min="7420" max="7420" width="34" style="3" customWidth="1"/>
    <col min="7421" max="7424" width="15.5703125" style="3" customWidth="1"/>
    <col min="7425" max="7425" width="9.140625" style="3"/>
    <col min="7426" max="7428" width="27.85546875" style="3" customWidth="1"/>
    <col min="7429" max="7674" width="9.140625" style="3"/>
    <col min="7675" max="7675" width="9.7109375" style="3" customWidth="1"/>
    <col min="7676" max="7676" width="34" style="3" customWidth="1"/>
    <col min="7677" max="7680" width="15.5703125" style="3" customWidth="1"/>
    <col min="7681" max="7681" width="9.140625" style="3"/>
    <col min="7682" max="7684" width="27.85546875" style="3" customWidth="1"/>
    <col min="7685" max="7930" width="9.140625" style="3"/>
    <col min="7931" max="7931" width="9.7109375" style="3" customWidth="1"/>
    <col min="7932" max="7932" width="34" style="3" customWidth="1"/>
    <col min="7933" max="7936" width="15.5703125" style="3" customWidth="1"/>
    <col min="7937" max="7937" width="9.140625" style="3"/>
    <col min="7938" max="7940" width="27.85546875" style="3" customWidth="1"/>
    <col min="7941" max="8186" width="9.140625" style="3"/>
    <col min="8187" max="8187" width="9.7109375" style="3" customWidth="1"/>
    <col min="8188" max="8188" width="34" style="3" customWidth="1"/>
    <col min="8189" max="8192" width="15.5703125" style="3" customWidth="1"/>
    <col min="8193" max="8193" width="9.140625" style="3"/>
    <col min="8194" max="8196" width="27.85546875" style="3" customWidth="1"/>
    <col min="8197" max="8442" width="9.140625" style="3"/>
    <col min="8443" max="8443" width="9.7109375" style="3" customWidth="1"/>
    <col min="8444" max="8444" width="34" style="3" customWidth="1"/>
    <col min="8445" max="8448" width="15.5703125" style="3" customWidth="1"/>
    <col min="8449" max="8449" width="9.140625" style="3"/>
    <col min="8450" max="8452" width="27.85546875" style="3" customWidth="1"/>
    <col min="8453" max="8698" width="9.140625" style="3"/>
    <col min="8699" max="8699" width="9.7109375" style="3" customWidth="1"/>
    <col min="8700" max="8700" width="34" style="3" customWidth="1"/>
    <col min="8701" max="8704" width="15.5703125" style="3" customWidth="1"/>
    <col min="8705" max="8705" width="9.140625" style="3"/>
    <col min="8706" max="8708" width="27.85546875" style="3" customWidth="1"/>
    <col min="8709" max="8954" width="9.140625" style="3"/>
    <col min="8955" max="8955" width="9.7109375" style="3" customWidth="1"/>
    <col min="8956" max="8956" width="34" style="3" customWidth="1"/>
    <col min="8957" max="8960" width="15.5703125" style="3" customWidth="1"/>
    <col min="8961" max="8961" width="9.140625" style="3"/>
    <col min="8962" max="8964" width="27.85546875" style="3" customWidth="1"/>
    <col min="8965" max="9210" width="9.140625" style="3"/>
    <col min="9211" max="9211" width="9.7109375" style="3" customWidth="1"/>
    <col min="9212" max="9212" width="34" style="3" customWidth="1"/>
    <col min="9213" max="9216" width="15.5703125" style="3" customWidth="1"/>
    <col min="9217" max="9217" width="9.140625" style="3"/>
    <col min="9218" max="9220" width="27.85546875" style="3" customWidth="1"/>
    <col min="9221" max="9466" width="9.140625" style="3"/>
    <col min="9467" max="9467" width="9.7109375" style="3" customWidth="1"/>
    <col min="9468" max="9468" width="34" style="3" customWidth="1"/>
    <col min="9469" max="9472" width="15.5703125" style="3" customWidth="1"/>
    <col min="9473" max="9473" width="9.140625" style="3"/>
    <col min="9474" max="9476" width="27.85546875" style="3" customWidth="1"/>
    <col min="9477" max="9722" width="9.140625" style="3"/>
    <col min="9723" max="9723" width="9.7109375" style="3" customWidth="1"/>
    <col min="9724" max="9724" width="34" style="3" customWidth="1"/>
    <col min="9725" max="9728" width="15.5703125" style="3" customWidth="1"/>
    <col min="9729" max="9729" width="9.140625" style="3"/>
    <col min="9730" max="9732" width="27.85546875" style="3" customWidth="1"/>
    <col min="9733" max="9978" width="9.140625" style="3"/>
    <col min="9979" max="9979" width="9.7109375" style="3" customWidth="1"/>
    <col min="9980" max="9980" width="34" style="3" customWidth="1"/>
    <col min="9981" max="9984" width="15.5703125" style="3" customWidth="1"/>
    <col min="9985" max="9985" width="9.140625" style="3"/>
    <col min="9986" max="9988" width="27.85546875" style="3" customWidth="1"/>
    <col min="9989" max="10234" width="9.140625" style="3"/>
    <col min="10235" max="10235" width="9.7109375" style="3" customWidth="1"/>
    <col min="10236" max="10236" width="34" style="3" customWidth="1"/>
    <col min="10237" max="10240" width="15.5703125" style="3" customWidth="1"/>
    <col min="10241" max="10241" width="9.140625" style="3"/>
    <col min="10242" max="10244" width="27.85546875" style="3" customWidth="1"/>
    <col min="10245" max="10490" width="9.140625" style="3"/>
    <col min="10491" max="10491" width="9.7109375" style="3" customWidth="1"/>
    <col min="10492" max="10492" width="34" style="3" customWidth="1"/>
    <col min="10493" max="10496" width="15.5703125" style="3" customWidth="1"/>
    <col min="10497" max="10497" width="9.140625" style="3"/>
    <col min="10498" max="10500" width="27.85546875" style="3" customWidth="1"/>
    <col min="10501" max="10746" width="9.140625" style="3"/>
    <col min="10747" max="10747" width="9.7109375" style="3" customWidth="1"/>
    <col min="10748" max="10748" width="34" style="3" customWidth="1"/>
    <col min="10749" max="10752" width="15.5703125" style="3" customWidth="1"/>
    <col min="10753" max="10753" width="9.140625" style="3"/>
    <col min="10754" max="10756" width="27.85546875" style="3" customWidth="1"/>
    <col min="10757" max="11002" width="9.140625" style="3"/>
    <col min="11003" max="11003" width="9.7109375" style="3" customWidth="1"/>
    <col min="11004" max="11004" width="34" style="3" customWidth="1"/>
    <col min="11005" max="11008" width="15.5703125" style="3" customWidth="1"/>
    <col min="11009" max="11009" width="9.140625" style="3"/>
    <col min="11010" max="11012" width="27.85546875" style="3" customWidth="1"/>
    <col min="11013" max="11258" width="9.140625" style="3"/>
    <col min="11259" max="11259" width="9.7109375" style="3" customWidth="1"/>
    <col min="11260" max="11260" width="34" style="3" customWidth="1"/>
    <col min="11261" max="11264" width="15.5703125" style="3" customWidth="1"/>
    <col min="11265" max="11265" width="9.140625" style="3"/>
    <col min="11266" max="11268" width="27.85546875" style="3" customWidth="1"/>
    <col min="11269" max="11514" width="9.140625" style="3"/>
    <col min="11515" max="11515" width="9.7109375" style="3" customWidth="1"/>
    <col min="11516" max="11516" width="34" style="3" customWidth="1"/>
    <col min="11517" max="11520" width="15.5703125" style="3" customWidth="1"/>
    <col min="11521" max="11521" width="9.140625" style="3"/>
    <col min="11522" max="11524" width="27.85546875" style="3" customWidth="1"/>
    <col min="11525" max="11770" width="9.140625" style="3"/>
    <col min="11771" max="11771" width="9.7109375" style="3" customWidth="1"/>
    <col min="11772" max="11772" width="34" style="3" customWidth="1"/>
    <col min="11773" max="11776" width="15.5703125" style="3" customWidth="1"/>
    <col min="11777" max="11777" width="9.140625" style="3"/>
    <col min="11778" max="11780" width="27.85546875" style="3" customWidth="1"/>
    <col min="11781" max="12026" width="9.140625" style="3"/>
    <col min="12027" max="12027" width="9.7109375" style="3" customWidth="1"/>
    <col min="12028" max="12028" width="34" style="3" customWidth="1"/>
    <col min="12029" max="12032" width="15.5703125" style="3" customWidth="1"/>
    <col min="12033" max="12033" width="9.140625" style="3"/>
    <col min="12034" max="12036" width="27.85546875" style="3" customWidth="1"/>
    <col min="12037" max="12282" width="9.140625" style="3"/>
    <col min="12283" max="12283" width="9.7109375" style="3" customWidth="1"/>
    <col min="12284" max="12284" width="34" style="3" customWidth="1"/>
    <col min="12285" max="12288" width="15.5703125" style="3" customWidth="1"/>
    <col min="12289" max="12289" width="9.140625" style="3"/>
    <col min="12290" max="12292" width="27.85546875" style="3" customWidth="1"/>
    <col min="12293" max="12538" width="9.140625" style="3"/>
    <col min="12539" max="12539" width="9.7109375" style="3" customWidth="1"/>
    <col min="12540" max="12540" width="34" style="3" customWidth="1"/>
    <col min="12541" max="12544" width="15.5703125" style="3" customWidth="1"/>
    <col min="12545" max="12545" width="9.140625" style="3"/>
    <col min="12546" max="12548" width="27.85546875" style="3" customWidth="1"/>
    <col min="12549" max="12794" width="9.140625" style="3"/>
    <col min="12795" max="12795" width="9.7109375" style="3" customWidth="1"/>
    <col min="12796" max="12796" width="34" style="3" customWidth="1"/>
    <col min="12797" max="12800" width="15.5703125" style="3" customWidth="1"/>
    <col min="12801" max="12801" width="9.140625" style="3"/>
    <col min="12802" max="12804" width="27.85546875" style="3" customWidth="1"/>
    <col min="12805" max="13050" width="9.140625" style="3"/>
    <col min="13051" max="13051" width="9.7109375" style="3" customWidth="1"/>
    <col min="13052" max="13052" width="34" style="3" customWidth="1"/>
    <col min="13053" max="13056" width="15.5703125" style="3" customWidth="1"/>
    <col min="13057" max="13057" width="9.140625" style="3"/>
    <col min="13058" max="13060" width="27.85546875" style="3" customWidth="1"/>
    <col min="13061" max="13306" width="9.140625" style="3"/>
    <col min="13307" max="13307" width="9.7109375" style="3" customWidth="1"/>
    <col min="13308" max="13308" width="34" style="3" customWidth="1"/>
    <col min="13309" max="13312" width="15.5703125" style="3" customWidth="1"/>
    <col min="13313" max="13313" width="9.140625" style="3"/>
    <col min="13314" max="13316" width="27.85546875" style="3" customWidth="1"/>
    <col min="13317" max="13562" width="9.140625" style="3"/>
    <col min="13563" max="13563" width="9.7109375" style="3" customWidth="1"/>
    <col min="13564" max="13564" width="34" style="3" customWidth="1"/>
    <col min="13565" max="13568" width="15.5703125" style="3" customWidth="1"/>
    <col min="13569" max="13569" width="9.140625" style="3"/>
    <col min="13570" max="13572" width="27.85546875" style="3" customWidth="1"/>
    <col min="13573" max="13818" width="9.140625" style="3"/>
    <col min="13819" max="13819" width="9.7109375" style="3" customWidth="1"/>
    <col min="13820" max="13820" width="34" style="3" customWidth="1"/>
    <col min="13821" max="13824" width="15.5703125" style="3" customWidth="1"/>
    <col min="13825" max="13825" width="9.140625" style="3"/>
    <col min="13826" max="13828" width="27.85546875" style="3" customWidth="1"/>
    <col min="13829" max="14074" width="9.140625" style="3"/>
    <col min="14075" max="14075" width="9.7109375" style="3" customWidth="1"/>
    <col min="14076" max="14076" width="34" style="3" customWidth="1"/>
    <col min="14077" max="14080" width="15.5703125" style="3" customWidth="1"/>
    <col min="14081" max="14081" width="9.140625" style="3"/>
    <col min="14082" max="14084" width="27.85546875" style="3" customWidth="1"/>
    <col min="14085" max="14330" width="9.140625" style="3"/>
    <col min="14331" max="14331" width="9.7109375" style="3" customWidth="1"/>
    <col min="14332" max="14332" width="34" style="3" customWidth="1"/>
    <col min="14333" max="14336" width="15.5703125" style="3" customWidth="1"/>
    <col min="14337" max="14337" width="9.140625" style="3"/>
    <col min="14338" max="14340" width="27.85546875" style="3" customWidth="1"/>
    <col min="14341" max="14586" width="9.140625" style="3"/>
    <col min="14587" max="14587" width="9.7109375" style="3" customWidth="1"/>
    <col min="14588" max="14588" width="34" style="3" customWidth="1"/>
    <col min="14589" max="14592" width="15.5703125" style="3" customWidth="1"/>
    <col min="14593" max="14593" width="9.140625" style="3"/>
    <col min="14594" max="14596" width="27.85546875" style="3" customWidth="1"/>
    <col min="14597" max="14842" width="9.140625" style="3"/>
    <col min="14843" max="14843" width="9.7109375" style="3" customWidth="1"/>
    <col min="14844" max="14844" width="34" style="3" customWidth="1"/>
    <col min="14845" max="14848" width="15.5703125" style="3" customWidth="1"/>
    <col min="14849" max="14849" width="9.140625" style="3"/>
    <col min="14850" max="14852" width="27.85546875" style="3" customWidth="1"/>
    <col min="14853" max="15098" width="9.140625" style="3"/>
    <col min="15099" max="15099" width="9.7109375" style="3" customWidth="1"/>
    <col min="15100" max="15100" width="34" style="3" customWidth="1"/>
    <col min="15101" max="15104" width="15.5703125" style="3" customWidth="1"/>
    <col min="15105" max="15105" width="9.140625" style="3"/>
    <col min="15106" max="15108" width="27.85546875" style="3" customWidth="1"/>
    <col min="15109" max="15354" width="9.140625" style="3"/>
    <col min="15355" max="15355" width="9.7109375" style="3" customWidth="1"/>
    <col min="15356" max="15356" width="34" style="3" customWidth="1"/>
    <col min="15357" max="15360" width="15.5703125" style="3" customWidth="1"/>
    <col min="15361" max="15361" width="9.140625" style="3"/>
    <col min="15362" max="15364" width="27.85546875" style="3" customWidth="1"/>
    <col min="15365" max="15610" width="9.140625" style="3"/>
    <col min="15611" max="15611" width="9.7109375" style="3" customWidth="1"/>
    <col min="15612" max="15612" width="34" style="3" customWidth="1"/>
    <col min="15613" max="15616" width="15.5703125" style="3" customWidth="1"/>
    <col min="15617" max="15617" width="9.140625" style="3"/>
    <col min="15618" max="15620" width="27.85546875" style="3" customWidth="1"/>
    <col min="15621" max="15866" width="9.140625" style="3"/>
    <col min="15867" max="15867" width="9.7109375" style="3" customWidth="1"/>
    <col min="15868" max="15868" width="34" style="3" customWidth="1"/>
    <col min="15869" max="15872" width="15.5703125" style="3" customWidth="1"/>
    <col min="15873" max="15873" width="9.140625" style="3"/>
    <col min="15874" max="15876" width="27.85546875" style="3" customWidth="1"/>
    <col min="15877" max="16122" width="9.140625" style="3"/>
    <col min="16123" max="16123" width="9.7109375" style="3" customWidth="1"/>
    <col min="16124" max="16124" width="34" style="3" customWidth="1"/>
    <col min="16125" max="16128" width="15.5703125" style="3" customWidth="1"/>
    <col min="16129" max="16129" width="9.140625" style="3"/>
    <col min="16130" max="16132" width="27.85546875" style="3" customWidth="1"/>
    <col min="16133" max="16384" width="9.140625" style="3"/>
  </cols>
  <sheetData>
    <row r="1" spans="1:11" ht="15" customHeight="1" x14ac:dyDescent="0.2">
      <c r="A1" s="1"/>
      <c r="B1" s="2"/>
      <c r="D1" s="241" t="s">
        <v>65</v>
      </c>
      <c r="E1" s="241"/>
      <c r="F1" s="73"/>
    </row>
    <row r="2" spans="1:11" ht="15" customHeight="1" x14ac:dyDescent="0.2">
      <c r="A2" s="1"/>
      <c r="B2" s="2"/>
      <c r="D2" s="61"/>
      <c r="E2" s="61"/>
      <c r="F2" s="73"/>
    </row>
    <row r="3" spans="1:11" ht="28.5" customHeight="1" x14ac:dyDescent="0.2">
      <c r="A3" s="254" t="s">
        <v>96</v>
      </c>
      <c r="B3" s="254"/>
      <c r="C3" s="254"/>
      <c r="D3" s="254"/>
      <c r="E3" s="254"/>
    </row>
    <row r="4" spans="1:11" x14ac:dyDescent="0.2">
      <c r="B4" s="41"/>
      <c r="C4" s="41"/>
      <c r="D4" s="41"/>
      <c r="E4" s="41"/>
    </row>
    <row r="5" spans="1:11" ht="57.75" customHeight="1" x14ac:dyDescent="0.2">
      <c r="A5" s="160" t="s">
        <v>6</v>
      </c>
      <c r="B5" s="161"/>
      <c r="C5" s="162" t="s">
        <v>87</v>
      </c>
      <c r="D5" s="163"/>
      <c r="E5" s="162" t="s">
        <v>88</v>
      </c>
    </row>
    <row r="6" spans="1:11" x14ac:dyDescent="0.2">
      <c r="A6" s="164"/>
      <c r="B6" s="165" t="s">
        <v>0</v>
      </c>
      <c r="C6" s="166">
        <f>C7</f>
        <v>2176.37</v>
      </c>
      <c r="D6" s="43"/>
      <c r="E6" s="166">
        <f>E7</f>
        <v>2394.0100000000002</v>
      </c>
      <c r="G6" s="63"/>
      <c r="H6" s="63"/>
      <c r="J6" s="63"/>
      <c r="K6" s="63"/>
    </row>
    <row r="7" spans="1:11" x14ac:dyDescent="0.2">
      <c r="A7" s="167">
        <v>1</v>
      </c>
      <c r="B7" s="168" t="s">
        <v>8</v>
      </c>
      <c r="C7" s="169">
        <f>C8</f>
        <v>2176.37</v>
      </c>
      <c r="D7" s="43"/>
      <c r="E7" s="169">
        <f>E8</f>
        <v>2394.0100000000002</v>
      </c>
    </row>
    <row r="8" spans="1:11" x14ac:dyDescent="0.2">
      <c r="A8" s="170" t="s">
        <v>89</v>
      </c>
      <c r="B8" s="171" t="s">
        <v>10</v>
      </c>
      <c r="C8" s="172">
        <v>2176.37</v>
      </c>
      <c r="D8" s="43"/>
      <c r="E8" s="172">
        <v>2394.0100000000002</v>
      </c>
    </row>
    <row r="9" spans="1:11" ht="13.5" x14ac:dyDescent="0.2">
      <c r="A9" s="173" t="s">
        <v>90</v>
      </c>
      <c r="B9" s="174" t="s">
        <v>12</v>
      </c>
      <c r="C9" s="175">
        <v>1760.96</v>
      </c>
      <c r="D9" s="44"/>
      <c r="E9" s="175">
        <v>1937.06</v>
      </c>
    </row>
    <row r="10" spans="1:11" x14ac:dyDescent="0.2">
      <c r="A10" s="160" t="s">
        <v>91</v>
      </c>
      <c r="B10" s="176" t="s">
        <v>14</v>
      </c>
      <c r="C10" s="177">
        <v>1492.34</v>
      </c>
      <c r="D10" s="64"/>
      <c r="E10" s="177">
        <v>1641.58</v>
      </c>
    </row>
    <row r="11" spans="1:11" ht="76.5" x14ac:dyDescent="0.2">
      <c r="A11" s="160" t="s">
        <v>92</v>
      </c>
      <c r="B11" s="176" t="s">
        <v>93</v>
      </c>
      <c r="C11" s="177">
        <v>268.62</v>
      </c>
      <c r="D11" s="64"/>
      <c r="E11" s="177">
        <v>295.48</v>
      </c>
    </row>
    <row r="12" spans="1:11" ht="13.5" x14ac:dyDescent="0.2">
      <c r="A12" s="173" t="s">
        <v>94</v>
      </c>
      <c r="B12" s="174" t="s">
        <v>18</v>
      </c>
      <c r="C12" s="175">
        <v>415.41</v>
      </c>
      <c r="D12" s="44"/>
      <c r="E12" s="175">
        <v>456.95</v>
      </c>
    </row>
    <row r="13" spans="1:11" x14ac:dyDescent="0.2">
      <c r="C13" s="65"/>
      <c r="E13" s="65"/>
    </row>
    <row r="14" spans="1:11" s="39" customFormat="1" x14ac:dyDescent="0.2">
      <c r="A14" s="4"/>
      <c r="B14" s="178" t="s">
        <v>68</v>
      </c>
      <c r="C14" s="179">
        <f>C6*12</f>
        <v>26116.44</v>
      </c>
      <c r="D14" s="180"/>
      <c r="E14" s="179">
        <f>E6*12</f>
        <v>28728.120000000003</v>
      </c>
    </row>
    <row r="16" spans="1:11" ht="61.5" customHeight="1" x14ac:dyDescent="0.2">
      <c r="A16" s="160" t="s">
        <v>6</v>
      </c>
      <c r="B16" s="161"/>
      <c r="C16" s="181" t="s">
        <v>109</v>
      </c>
      <c r="D16" s="163"/>
      <c r="E16" s="181" t="s">
        <v>110</v>
      </c>
    </row>
    <row r="17" spans="1:11" x14ac:dyDescent="0.2">
      <c r="A17" s="164"/>
      <c r="B17" s="165" t="s">
        <v>0</v>
      </c>
      <c r="C17" s="166">
        <f>C18</f>
        <v>2298.87311632</v>
      </c>
      <c r="D17" s="43"/>
      <c r="E17" s="166">
        <f>E18</f>
        <v>2528.7614279519998</v>
      </c>
      <c r="G17" s="63"/>
      <c r="H17" s="63"/>
      <c r="J17" s="63"/>
      <c r="K17" s="63"/>
    </row>
    <row r="18" spans="1:11" x14ac:dyDescent="0.2">
      <c r="A18" s="167">
        <v>1</v>
      </c>
      <c r="B18" s="168" t="s">
        <v>8</v>
      </c>
      <c r="C18" s="169">
        <f>C19</f>
        <v>2298.87311632</v>
      </c>
      <c r="D18" s="43"/>
      <c r="E18" s="169">
        <f>E19</f>
        <v>2528.7614279519998</v>
      </c>
    </row>
    <row r="19" spans="1:11" x14ac:dyDescent="0.2">
      <c r="A19" s="170" t="s">
        <v>89</v>
      </c>
      <c r="B19" s="171" t="s">
        <v>10</v>
      </c>
      <c r="C19" s="172">
        <f>C20+C23</f>
        <v>2298.87311632</v>
      </c>
      <c r="D19" s="43"/>
      <c r="E19" s="172">
        <f>E20+E23</f>
        <v>2528.7614279519998</v>
      </c>
    </row>
    <row r="20" spans="1:11" ht="13.5" x14ac:dyDescent="0.2">
      <c r="A20" s="173" t="s">
        <v>90</v>
      </c>
      <c r="B20" s="174" t="s">
        <v>12</v>
      </c>
      <c r="C20" s="175">
        <f>C21+C22</f>
        <v>1860.0831163199998</v>
      </c>
      <c r="D20" s="44"/>
      <c r="E20" s="175">
        <f>'[2]valsts apmaksātie rezidenti'!R11</f>
        <v>2046.091427952</v>
      </c>
    </row>
    <row r="21" spans="1:11" x14ac:dyDescent="0.2">
      <c r="A21" s="160" t="s">
        <v>91</v>
      </c>
      <c r="B21" s="176" t="s">
        <v>14</v>
      </c>
      <c r="C21" s="177">
        <f>'[2]valsts apmaksātie rezidenti'!O12</f>
        <v>1576.3416239999999</v>
      </c>
      <c r="D21" s="64"/>
      <c r="E21" s="177">
        <f>'[2]valsts apmaksātie rezidenti'!R12</f>
        <v>1733.9757864000001</v>
      </c>
    </row>
    <row r="22" spans="1:11" ht="76.5" x14ac:dyDescent="0.2">
      <c r="A22" s="160" t="s">
        <v>92</v>
      </c>
      <c r="B22" s="176" t="s">
        <v>93</v>
      </c>
      <c r="C22" s="177">
        <f>'[2]valsts apmaksātie rezidenti'!O13</f>
        <v>283.74149231999996</v>
      </c>
      <c r="D22" s="64"/>
      <c r="E22" s="177">
        <f>'[2]valsts apmaksātie rezidenti'!R13</f>
        <v>312.115641552</v>
      </c>
    </row>
    <row r="23" spans="1:11" ht="13.5" x14ac:dyDescent="0.2">
      <c r="A23" s="173" t="s">
        <v>94</v>
      </c>
      <c r="B23" s="174" t="s">
        <v>18</v>
      </c>
      <c r="C23" s="175">
        <f>'[2]valsts apmaksātie rezidenti'!O14</f>
        <v>438.79</v>
      </c>
      <c r="D23" s="44"/>
      <c r="E23" s="175">
        <f>'[2]valsts apmaksātie rezidenti'!R14</f>
        <v>482.67</v>
      </c>
    </row>
    <row r="24" spans="1:11" x14ac:dyDescent="0.2">
      <c r="C24" s="65"/>
      <c r="E24" s="65"/>
    </row>
    <row r="25" spans="1:11" s="39" customFormat="1" x14ac:dyDescent="0.2">
      <c r="A25" s="4"/>
      <c r="B25" s="178" t="s">
        <v>68</v>
      </c>
      <c r="C25" s="179">
        <f>C17*12</f>
        <v>27586.47739584</v>
      </c>
      <c r="D25" s="180"/>
      <c r="E25" s="179">
        <f>E17*12</f>
        <v>30345.137135423996</v>
      </c>
    </row>
    <row r="28" spans="1:11" x14ac:dyDescent="0.2">
      <c r="C28" s="65"/>
      <c r="E28" s="65"/>
    </row>
    <row r="30" spans="1:11" x14ac:dyDescent="0.2">
      <c r="C30" s="65"/>
      <c r="E30" s="65"/>
    </row>
    <row r="31" spans="1:11" x14ac:dyDescent="0.2">
      <c r="C31" s="65"/>
      <c r="E31" s="65"/>
    </row>
  </sheetData>
  <mergeCells count="2">
    <mergeCell ref="D1:E1"/>
    <mergeCell ref="A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FBAAB-308F-4D8D-8BB8-D09AFC4154BF}">
  <sheetPr>
    <tabColor theme="9" tint="0.59999389629810485"/>
  </sheetPr>
  <dimension ref="A1:N36"/>
  <sheetViews>
    <sheetView topLeftCell="C1" zoomScale="80" zoomScaleNormal="80" workbookViewId="0">
      <selection activeCell="P10" sqref="P10"/>
    </sheetView>
  </sheetViews>
  <sheetFormatPr defaultColWidth="8.7109375" defaultRowHeight="15" x14ac:dyDescent="0.25"/>
  <cols>
    <col min="1" max="2" width="8.7109375" style="182"/>
    <col min="3" max="3" width="18.140625" style="182" customWidth="1"/>
    <col min="4" max="5" width="12.42578125" style="182" customWidth="1"/>
    <col min="6" max="6" width="25.28515625" style="182" customWidth="1"/>
    <col min="7" max="9" width="13.140625" style="182" customWidth="1"/>
    <col min="10" max="10" width="14.7109375" style="182" customWidth="1"/>
    <col min="11" max="11" width="17.28515625" style="182" customWidth="1"/>
    <col min="12" max="12" width="10.140625" style="182" customWidth="1"/>
    <col min="13" max="13" width="8.7109375" style="182"/>
    <col min="14" max="14" width="9.85546875" style="182" customWidth="1"/>
    <col min="15" max="256" width="8.7109375" style="182"/>
    <col min="257" max="260" width="12.42578125" style="182" customWidth="1"/>
    <col min="261" max="261" width="11.140625" style="182" customWidth="1"/>
    <col min="262" max="265" width="13.140625" style="182" customWidth="1"/>
    <col min="266" max="266" width="14.7109375" style="182" customWidth="1"/>
    <col min="267" max="267" width="8.7109375" style="182"/>
    <col min="268" max="268" width="10.140625" style="182" customWidth="1"/>
    <col min="269" max="269" width="8.7109375" style="182"/>
    <col min="270" max="270" width="9.85546875" style="182" customWidth="1"/>
    <col min="271" max="512" width="8.7109375" style="182"/>
    <col min="513" max="516" width="12.42578125" style="182" customWidth="1"/>
    <col min="517" max="517" width="11.140625" style="182" customWidth="1"/>
    <col min="518" max="521" width="13.140625" style="182" customWidth="1"/>
    <col min="522" max="522" width="14.7109375" style="182" customWidth="1"/>
    <col min="523" max="523" width="8.7109375" style="182"/>
    <col min="524" max="524" width="10.140625" style="182" customWidth="1"/>
    <col min="525" max="525" width="8.7109375" style="182"/>
    <col min="526" max="526" width="9.85546875" style="182" customWidth="1"/>
    <col min="527" max="768" width="8.7109375" style="182"/>
    <col min="769" max="772" width="12.42578125" style="182" customWidth="1"/>
    <col min="773" max="773" width="11.140625" style="182" customWidth="1"/>
    <col min="774" max="777" width="13.140625" style="182" customWidth="1"/>
    <col min="778" max="778" width="14.7109375" style="182" customWidth="1"/>
    <col min="779" max="779" width="8.7109375" style="182"/>
    <col min="780" max="780" width="10.140625" style="182" customWidth="1"/>
    <col min="781" max="781" width="8.7109375" style="182"/>
    <col min="782" max="782" width="9.85546875" style="182" customWidth="1"/>
    <col min="783" max="1024" width="8.7109375" style="182"/>
    <col min="1025" max="1028" width="12.42578125" style="182" customWidth="1"/>
    <col min="1029" max="1029" width="11.140625" style="182" customWidth="1"/>
    <col min="1030" max="1033" width="13.140625" style="182" customWidth="1"/>
    <col min="1034" max="1034" width="14.7109375" style="182" customWidth="1"/>
    <col min="1035" max="1035" width="8.7109375" style="182"/>
    <col min="1036" max="1036" width="10.140625" style="182" customWidth="1"/>
    <col min="1037" max="1037" width="8.7109375" style="182"/>
    <col min="1038" max="1038" width="9.85546875" style="182" customWidth="1"/>
    <col min="1039" max="1280" width="8.7109375" style="182"/>
    <col min="1281" max="1284" width="12.42578125" style="182" customWidth="1"/>
    <col min="1285" max="1285" width="11.140625" style="182" customWidth="1"/>
    <col min="1286" max="1289" width="13.140625" style="182" customWidth="1"/>
    <col min="1290" max="1290" width="14.7109375" style="182" customWidth="1"/>
    <col min="1291" max="1291" width="8.7109375" style="182"/>
    <col min="1292" max="1292" width="10.140625" style="182" customWidth="1"/>
    <col min="1293" max="1293" width="8.7109375" style="182"/>
    <col min="1294" max="1294" width="9.85546875" style="182" customWidth="1"/>
    <col min="1295" max="1536" width="8.7109375" style="182"/>
    <col min="1537" max="1540" width="12.42578125" style="182" customWidth="1"/>
    <col min="1541" max="1541" width="11.140625" style="182" customWidth="1"/>
    <col min="1542" max="1545" width="13.140625" style="182" customWidth="1"/>
    <col min="1546" max="1546" width="14.7109375" style="182" customWidth="1"/>
    <col min="1547" max="1547" width="8.7109375" style="182"/>
    <col min="1548" max="1548" width="10.140625" style="182" customWidth="1"/>
    <col min="1549" max="1549" width="8.7109375" style="182"/>
    <col min="1550" max="1550" width="9.85546875" style="182" customWidth="1"/>
    <col min="1551" max="1792" width="8.7109375" style="182"/>
    <col min="1793" max="1796" width="12.42578125" style="182" customWidth="1"/>
    <col min="1797" max="1797" width="11.140625" style="182" customWidth="1"/>
    <col min="1798" max="1801" width="13.140625" style="182" customWidth="1"/>
    <col min="1802" max="1802" width="14.7109375" style="182" customWidth="1"/>
    <col min="1803" max="1803" width="8.7109375" style="182"/>
    <col min="1804" max="1804" width="10.140625" style="182" customWidth="1"/>
    <col min="1805" max="1805" width="8.7109375" style="182"/>
    <col min="1806" max="1806" width="9.85546875" style="182" customWidth="1"/>
    <col min="1807" max="2048" width="8.7109375" style="182"/>
    <col min="2049" max="2052" width="12.42578125" style="182" customWidth="1"/>
    <col min="2053" max="2053" width="11.140625" style="182" customWidth="1"/>
    <col min="2054" max="2057" width="13.140625" style="182" customWidth="1"/>
    <col min="2058" max="2058" width="14.7109375" style="182" customWidth="1"/>
    <col min="2059" max="2059" width="8.7109375" style="182"/>
    <col min="2060" max="2060" width="10.140625" style="182" customWidth="1"/>
    <col min="2061" max="2061" width="8.7109375" style="182"/>
    <col min="2062" max="2062" width="9.85546875" style="182" customWidth="1"/>
    <col min="2063" max="2304" width="8.7109375" style="182"/>
    <col min="2305" max="2308" width="12.42578125" style="182" customWidth="1"/>
    <col min="2309" max="2309" width="11.140625" style="182" customWidth="1"/>
    <col min="2310" max="2313" width="13.140625" style="182" customWidth="1"/>
    <col min="2314" max="2314" width="14.7109375" style="182" customWidth="1"/>
    <col min="2315" max="2315" width="8.7109375" style="182"/>
    <col min="2316" max="2316" width="10.140625" style="182" customWidth="1"/>
    <col min="2317" max="2317" width="8.7109375" style="182"/>
    <col min="2318" max="2318" width="9.85546875" style="182" customWidth="1"/>
    <col min="2319" max="2560" width="8.7109375" style="182"/>
    <col min="2561" max="2564" width="12.42578125" style="182" customWidth="1"/>
    <col min="2565" max="2565" width="11.140625" style="182" customWidth="1"/>
    <col min="2566" max="2569" width="13.140625" style="182" customWidth="1"/>
    <col min="2570" max="2570" width="14.7109375" style="182" customWidth="1"/>
    <col min="2571" max="2571" width="8.7109375" style="182"/>
    <col min="2572" max="2572" width="10.140625" style="182" customWidth="1"/>
    <col min="2573" max="2573" width="8.7109375" style="182"/>
    <col min="2574" max="2574" width="9.85546875" style="182" customWidth="1"/>
    <col min="2575" max="2816" width="8.7109375" style="182"/>
    <col min="2817" max="2820" width="12.42578125" style="182" customWidth="1"/>
    <col min="2821" max="2821" width="11.140625" style="182" customWidth="1"/>
    <col min="2822" max="2825" width="13.140625" style="182" customWidth="1"/>
    <col min="2826" max="2826" width="14.7109375" style="182" customWidth="1"/>
    <col min="2827" max="2827" width="8.7109375" style="182"/>
    <col min="2828" max="2828" width="10.140625" style="182" customWidth="1"/>
    <col min="2829" max="2829" width="8.7109375" style="182"/>
    <col min="2830" max="2830" width="9.85546875" style="182" customWidth="1"/>
    <col min="2831" max="3072" width="8.7109375" style="182"/>
    <col min="3073" max="3076" width="12.42578125" style="182" customWidth="1"/>
    <col min="3077" max="3077" width="11.140625" style="182" customWidth="1"/>
    <col min="3078" max="3081" width="13.140625" style="182" customWidth="1"/>
    <col min="3082" max="3082" width="14.7109375" style="182" customWidth="1"/>
    <col min="3083" max="3083" width="8.7109375" style="182"/>
    <col min="3084" max="3084" width="10.140625" style="182" customWidth="1"/>
    <col min="3085" max="3085" width="8.7109375" style="182"/>
    <col min="3086" max="3086" width="9.85546875" style="182" customWidth="1"/>
    <col min="3087" max="3328" width="8.7109375" style="182"/>
    <col min="3329" max="3332" width="12.42578125" style="182" customWidth="1"/>
    <col min="3333" max="3333" width="11.140625" style="182" customWidth="1"/>
    <col min="3334" max="3337" width="13.140625" style="182" customWidth="1"/>
    <col min="3338" max="3338" width="14.7109375" style="182" customWidth="1"/>
    <col min="3339" max="3339" width="8.7109375" style="182"/>
    <col min="3340" max="3340" width="10.140625" style="182" customWidth="1"/>
    <col min="3341" max="3341" width="8.7109375" style="182"/>
    <col min="3342" max="3342" width="9.85546875" style="182" customWidth="1"/>
    <col min="3343" max="3584" width="8.7109375" style="182"/>
    <col min="3585" max="3588" width="12.42578125" style="182" customWidth="1"/>
    <col min="3589" max="3589" width="11.140625" style="182" customWidth="1"/>
    <col min="3590" max="3593" width="13.140625" style="182" customWidth="1"/>
    <col min="3594" max="3594" width="14.7109375" style="182" customWidth="1"/>
    <col min="3595" max="3595" width="8.7109375" style="182"/>
    <col min="3596" max="3596" width="10.140625" style="182" customWidth="1"/>
    <col min="3597" max="3597" width="8.7109375" style="182"/>
    <col min="3598" max="3598" width="9.85546875" style="182" customWidth="1"/>
    <col min="3599" max="3840" width="8.7109375" style="182"/>
    <col min="3841" max="3844" width="12.42578125" style="182" customWidth="1"/>
    <col min="3845" max="3845" width="11.140625" style="182" customWidth="1"/>
    <col min="3846" max="3849" width="13.140625" style="182" customWidth="1"/>
    <col min="3850" max="3850" width="14.7109375" style="182" customWidth="1"/>
    <col min="3851" max="3851" width="8.7109375" style="182"/>
    <col min="3852" max="3852" width="10.140625" style="182" customWidth="1"/>
    <col min="3853" max="3853" width="8.7109375" style="182"/>
    <col min="3854" max="3854" width="9.85546875" style="182" customWidth="1"/>
    <col min="3855" max="4096" width="8.7109375" style="182"/>
    <col min="4097" max="4100" width="12.42578125" style="182" customWidth="1"/>
    <col min="4101" max="4101" width="11.140625" style="182" customWidth="1"/>
    <col min="4102" max="4105" width="13.140625" style="182" customWidth="1"/>
    <col min="4106" max="4106" width="14.7109375" style="182" customWidth="1"/>
    <col min="4107" max="4107" width="8.7109375" style="182"/>
    <col min="4108" max="4108" width="10.140625" style="182" customWidth="1"/>
    <col min="4109" max="4109" width="8.7109375" style="182"/>
    <col min="4110" max="4110" width="9.85546875" style="182" customWidth="1"/>
    <col min="4111" max="4352" width="8.7109375" style="182"/>
    <col min="4353" max="4356" width="12.42578125" style="182" customWidth="1"/>
    <col min="4357" max="4357" width="11.140625" style="182" customWidth="1"/>
    <col min="4358" max="4361" width="13.140625" style="182" customWidth="1"/>
    <col min="4362" max="4362" width="14.7109375" style="182" customWidth="1"/>
    <col min="4363" max="4363" width="8.7109375" style="182"/>
    <col min="4364" max="4364" width="10.140625" style="182" customWidth="1"/>
    <col min="4365" max="4365" width="8.7109375" style="182"/>
    <col min="4366" max="4366" width="9.85546875" style="182" customWidth="1"/>
    <col min="4367" max="4608" width="8.7109375" style="182"/>
    <col min="4609" max="4612" width="12.42578125" style="182" customWidth="1"/>
    <col min="4613" max="4613" width="11.140625" style="182" customWidth="1"/>
    <col min="4614" max="4617" width="13.140625" style="182" customWidth="1"/>
    <col min="4618" max="4618" width="14.7109375" style="182" customWidth="1"/>
    <col min="4619" max="4619" width="8.7109375" style="182"/>
    <col min="4620" max="4620" width="10.140625" style="182" customWidth="1"/>
    <col min="4621" max="4621" width="8.7109375" style="182"/>
    <col min="4622" max="4622" width="9.85546875" style="182" customWidth="1"/>
    <col min="4623" max="4864" width="8.7109375" style="182"/>
    <col min="4865" max="4868" width="12.42578125" style="182" customWidth="1"/>
    <col min="4869" max="4869" width="11.140625" style="182" customWidth="1"/>
    <col min="4870" max="4873" width="13.140625" style="182" customWidth="1"/>
    <col min="4874" max="4874" width="14.7109375" style="182" customWidth="1"/>
    <col min="4875" max="4875" width="8.7109375" style="182"/>
    <col min="4876" max="4876" width="10.140625" style="182" customWidth="1"/>
    <col min="4877" max="4877" width="8.7109375" style="182"/>
    <col min="4878" max="4878" width="9.85546875" style="182" customWidth="1"/>
    <col min="4879" max="5120" width="8.7109375" style="182"/>
    <col min="5121" max="5124" width="12.42578125" style="182" customWidth="1"/>
    <col min="5125" max="5125" width="11.140625" style="182" customWidth="1"/>
    <col min="5126" max="5129" width="13.140625" style="182" customWidth="1"/>
    <col min="5130" max="5130" width="14.7109375" style="182" customWidth="1"/>
    <col min="5131" max="5131" width="8.7109375" style="182"/>
    <col min="5132" max="5132" width="10.140625" style="182" customWidth="1"/>
    <col min="5133" max="5133" width="8.7109375" style="182"/>
    <col min="5134" max="5134" width="9.85546875" style="182" customWidth="1"/>
    <col min="5135" max="5376" width="8.7109375" style="182"/>
    <col min="5377" max="5380" width="12.42578125" style="182" customWidth="1"/>
    <col min="5381" max="5381" width="11.140625" style="182" customWidth="1"/>
    <col min="5382" max="5385" width="13.140625" style="182" customWidth="1"/>
    <col min="5386" max="5386" width="14.7109375" style="182" customWidth="1"/>
    <col min="5387" max="5387" width="8.7109375" style="182"/>
    <col min="5388" max="5388" width="10.140625" style="182" customWidth="1"/>
    <col min="5389" max="5389" width="8.7109375" style="182"/>
    <col min="5390" max="5390" width="9.85546875" style="182" customWidth="1"/>
    <col min="5391" max="5632" width="8.7109375" style="182"/>
    <col min="5633" max="5636" width="12.42578125" style="182" customWidth="1"/>
    <col min="5637" max="5637" width="11.140625" style="182" customWidth="1"/>
    <col min="5638" max="5641" width="13.140625" style="182" customWidth="1"/>
    <col min="5642" max="5642" width="14.7109375" style="182" customWidth="1"/>
    <col min="5643" max="5643" width="8.7109375" style="182"/>
    <col min="5644" max="5644" width="10.140625" style="182" customWidth="1"/>
    <col min="5645" max="5645" width="8.7109375" style="182"/>
    <col min="5646" max="5646" width="9.85546875" style="182" customWidth="1"/>
    <col min="5647" max="5888" width="8.7109375" style="182"/>
    <col min="5889" max="5892" width="12.42578125" style="182" customWidth="1"/>
    <col min="5893" max="5893" width="11.140625" style="182" customWidth="1"/>
    <col min="5894" max="5897" width="13.140625" style="182" customWidth="1"/>
    <col min="5898" max="5898" width="14.7109375" style="182" customWidth="1"/>
    <col min="5899" max="5899" width="8.7109375" style="182"/>
    <col min="5900" max="5900" width="10.140625" style="182" customWidth="1"/>
    <col min="5901" max="5901" width="8.7109375" style="182"/>
    <col min="5902" max="5902" width="9.85546875" style="182" customWidth="1"/>
    <col min="5903" max="6144" width="8.7109375" style="182"/>
    <col min="6145" max="6148" width="12.42578125" style="182" customWidth="1"/>
    <col min="6149" max="6149" width="11.140625" style="182" customWidth="1"/>
    <col min="6150" max="6153" width="13.140625" style="182" customWidth="1"/>
    <col min="6154" max="6154" width="14.7109375" style="182" customWidth="1"/>
    <col min="6155" max="6155" width="8.7109375" style="182"/>
    <col min="6156" max="6156" width="10.140625" style="182" customWidth="1"/>
    <col min="6157" max="6157" width="8.7109375" style="182"/>
    <col min="6158" max="6158" width="9.85546875" style="182" customWidth="1"/>
    <col min="6159" max="6400" width="8.7109375" style="182"/>
    <col min="6401" max="6404" width="12.42578125" style="182" customWidth="1"/>
    <col min="6405" max="6405" width="11.140625" style="182" customWidth="1"/>
    <col min="6406" max="6409" width="13.140625" style="182" customWidth="1"/>
    <col min="6410" max="6410" width="14.7109375" style="182" customWidth="1"/>
    <col min="6411" max="6411" width="8.7109375" style="182"/>
    <col min="6412" max="6412" width="10.140625" style="182" customWidth="1"/>
    <col min="6413" max="6413" width="8.7109375" style="182"/>
    <col min="6414" max="6414" width="9.85546875" style="182" customWidth="1"/>
    <col min="6415" max="6656" width="8.7109375" style="182"/>
    <col min="6657" max="6660" width="12.42578125" style="182" customWidth="1"/>
    <col min="6661" max="6661" width="11.140625" style="182" customWidth="1"/>
    <col min="6662" max="6665" width="13.140625" style="182" customWidth="1"/>
    <col min="6666" max="6666" width="14.7109375" style="182" customWidth="1"/>
    <col min="6667" max="6667" width="8.7109375" style="182"/>
    <col min="6668" max="6668" width="10.140625" style="182" customWidth="1"/>
    <col min="6669" max="6669" width="8.7109375" style="182"/>
    <col min="6670" max="6670" width="9.85546875" style="182" customWidth="1"/>
    <col min="6671" max="6912" width="8.7109375" style="182"/>
    <col min="6913" max="6916" width="12.42578125" style="182" customWidth="1"/>
    <col min="6917" max="6917" width="11.140625" style="182" customWidth="1"/>
    <col min="6918" max="6921" width="13.140625" style="182" customWidth="1"/>
    <col min="6922" max="6922" width="14.7109375" style="182" customWidth="1"/>
    <col min="6923" max="6923" width="8.7109375" style="182"/>
    <col min="6924" max="6924" width="10.140625" style="182" customWidth="1"/>
    <col min="6925" max="6925" width="8.7109375" style="182"/>
    <col min="6926" max="6926" width="9.85546875" style="182" customWidth="1"/>
    <col min="6927" max="7168" width="8.7109375" style="182"/>
    <col min="7169" max="7172" width="12.42578125" style="182" customWidth="1"/>
    <col min="7173" max="7173" width="11.140625" style="182" customWidth="1"/>
    <col min="7174" max="7177" width="13.140625" style="182" customWidth="1"/>
    <col min="7178" max="7178" width="14.7109375" style="182" customWidth="1"/>
    <col min="7179" max="7179" width="8.7109375" style="182"/>
    <col min="7180" max="7180" width="10.140625" style="182" customWidth="1"/>
    <col min="7181" max="7181" width="8.7109375" style="182"/>
    <col min="7182" max="7182" width="9.85546875" style="182" customWidth="1"/>
    <col min="7183" max="7424" width="8.7109375" style="182"/>
    <col min="7425" max="7428" width="12.42578125" style="182" customWidth="1"/>
    <col min="7429" max="7429" width="11.140625" style="182" customWidth="1"/>
    <col min="7430" max="7433" width="13.140625" style="182" customWidth="1"/>
    <col min="7434" max="7434" width="14.7109375" style="182" customWidth="1"/>
    <col min="7435" max="7435" width="8.7109375" style="182"/>
    <col min="7436" max="7436" width="10.140625" style="182" customWidth="1"/>
    <col min="7437" max="7437" width="8.7109375" style="182"/>
    <col min="7438" max="7438" width="9.85546875" style="182" customWidth="1"/>
    <col min="7439" max="7680" width="8.7109375" style="182"/>
    <col min="7681" max="7684" width="12.42578125" style="182" customWidth="1"/>
    <col min="7685" max="7685" width="11.140625" style="182" customWidth="1"/>
    <col min="7686" max="7689" width="13.140625" style="182" customWidth="1"/>
    <col min="7690" max="7690" width="14.7109375" style="182" customWidth="1"/>
    <col min="7691" max="7691" width="8.7109375" style="182"/>
    <col min="7692" max="7692" width="10.140625" style="182" customWidth="1"/>
    <col min="7693" max="7693" width="8.7109375" style="182"/>
    <col min="7694" max="7694" width="9.85546875" style="182" customWidth="1"/>
    <col min="7695" max="7936" width="8.7109375" style="182"/>
    <col min="7937" max="7940" width="12.42578125" style="182" customWidth="1"/>
    <col min="7941" max="7941" width="11.140625" style="182" customWidth="1"/>
    <col min="7942" max="7945" width="13.140625" style="182" customWidth="1"/>
    <col min="7946" max="7946" width="14.7109375" style="182" customWidth="1"/>
    <col min="7947" max="7947" width="8.7109375" style="182"/>
    <col min="7948" max="7948" width="10.140625" style="182" customWidth="1"/>
    <col min="7949" max="7949" width="8.7109375" style="182"/>
    <col min="7950" max="7950" width="9.85546875" style="182" customWidth="1"/>
    <col min="7951" max="8192" width="8.7109375" style="182"/>
    <col min="8193" max="8196" width="12.42578125" style="182" customWidth="1"/>
    <col min="8197" max="8197" width="11.140625" style="182" customWidth="1"/>
    <col min="8198" max="8201" width="13.140625" style="182" customWidth="1"/>
    <col min="8202" max="8202" width="14.7109375" style="182" customWidth="1"/>
    <col min="8203" max="8203" width="8.7109375" style="182"/>
    <col min="8204" max="8204" width="10.140625" style="182" customWidth="1"/>
    <col min="8205" max="8205" width="8.7109375" style="182"/>
    <col min="8206" max="8206" width="9.85546875" style="182" customWidth="1"/>
    <col min="8207" max="8448" width="8.7109375" style="182"/>
    <col min="8449" max="8452" width="12.42578125" style="182" customWidth="1"/>
    <col min="8453" max="8453" width="11.140625" style="182" customWidth="1"/>
    <col min="8454" max="8457" width="13.140625" style="182" customWidth="1"/>
    <col min="8458" max="8458" width="14.7109375" style="182" customWidth="1"/>
    <col min="8459" max="8459" width="8.7109375" style="182"/>
    <col min="8460" max="8460" width="10.140625" style="182" customWidth="1"/>
    <col min="8461" max="8461" width="8.7109375" style="182"/>
    <col min="8462" max="8462" width="9.85546875" style="182" customWidth="1"/>
    <col min="8463" max="8704" width="8.7109375" style="182"/>
    <col min="8705" max="8708" width="12.42578125" style="182" customWidth="1"/>
    <col min="8709" max="8709" width="11.140625" style="182" customWidth="1"/>
    <col min="8710" max="8713" width="13.140625" style="182" customWidth="1"/>
    <col min="8714" max="8714" width="14.7109375" style="182" customWidth="1"/>
    <col min="8715" max="8715" width="8.7109375" style="182"/>
    <col min="8716" max="8716" width="10.140625" style="182" customWidth="1"/>
    <col min="8717" max="8717" width="8.7109375" style="182"/>
    <col min="8718" max="8718" width="9.85546875" style="182" customWidth="1"/>
    <col min="8719" max="8960" width="8.7109375" style="182"/>
    <col min="8961" max="8964" width="12.42578125" style="182" customWidth="1"/>
    <col min="8965" max="8965" width="11.140625" style="182" customWidth="1"/>
    <col min="8966" max="8969" width="13.140625" style="182" customWidth="1"/>
    <col min="8970" max="8970" width="14.7109375" style="182" customWidth="1"/>
    <col min="8971" max="8971" width="8.7109375" style="182"/>
    <col min="8972" max="8972" width="10.140625" style="182" customWidth="1"/>
    <col min="8973" max="8973" width="8.7109375" style="182"/>
    <col min="8974" max="8974" width="9.85546875" style="182" customWidth="1"/>
    <col min="8975" max="9216" width="8.7109375" style="182"/>
    <col min="9217" max="9220" width="12.42578125" style="182" customWidth="1"/>
    <col min="9221" max="9221" width="11.140625" style="182" customWidth="1"/>
    <col min="9222" max="9225" width="13.140625" style="182" customWidth="1"/>
    <col min="9226" max="9226" width="14.7109375" style="182" customWidth="1"/>
    <col min="9227" max="9227" width="8.7109375" style="182"/>
    <col min="9228" max="9228" width="10.140625" style="182" customWidth="1"/>
    <col min="9229" max="9229" width="8.7109375" style="182"/>
    <col min="9230" max="9230" width="9.85546875" style="182" customWidth="1"/>
    <col min="9231" max="9472" width="8.7109375" style="182"/>
    <col min="9473" max="9476" width="12.42578125" style="182" customWidth="1"/>
    <col min="9477" max="9477" width="11.140625" style="182" customWidth="1"/>
    <col min="9478" max="9481" width="13.140625" style="182" customWidth="1"/>
    <col min="9482" max="9482" width="14.7109375" style="182" customWidth="1"/>
    <col min="9483" max="9483" width="8.7109375" style="182"/>
    <col min="9484" max="9484" width="10.140625" style="182" customWidth="1"/>
    <col min="9485" max="9485" width="8.7109375" style="182"/>
    <col min="9486" max="9486" width="9.85546875" style="182" customWidth="1"/>
    <col min="9487" max="9728" width="8.7109375" style="182"/>
    <col min="9729" max="9732" width="12.42578125" style="182" customWidth="1"/>
    <col min="9733" max="9733" width="11.140625" style="182" customWidth="1"/>
    <col min="9734" max="9737" width="13.140625" style="182" customWidth="1"/>
    <col min="9738" max="9738" width="14.7109375" style="182" customWidth="1"/>
    <col min="9739" max="9739" width="8.7109375" style="182"/>
    <col min="9740" max="9740" width="10.140625" style="182" customWidth="1"/>
    <col min="9741" max="9741" width="8.7109375" style="182"/>
    <col min="9742" max="9742" width="9.85546875" style="182" customWidth="1"/>
    <col min="9743" max="9984" width="8.7109375" style="182"/>
    <col min="9985" max="9988" width="12.42578125" style="182" customWidth="1"/>
    <col min="9989" max="9989" width="11.140625" style="182" customWidth="1"/>
    <col min="9990" max="9993" width="13.140625" style="182" customWidth="1"/>
    <col min="9994" max="9994" width="14.7109375" style="182" customWidth="1"/>
    <col min="9995" max="9995" width="8.7109375" style="182"/>
    <col min="9996" max="9996" width="10.140625" style="182" customWidth="1"/>
    <col min="9997" max="9997" width="8.7109375" style="182"/>
    <col min="9998" max="9998" width="9.85546875" style="182" customWidth="1"/>
    <col min="9999" max="10240" width="8.7109375" style="182"/>
    <col min="10241" max="10244" width="12.42578125" style="182" customWidth="1"/>
    <col min="10245" max="10245" width="11.140625" style="182" customWidth="1"/>
    <col min="10246" max="10249" width="13.140625" style="182" customWidth="1"/>
    <col min="10250" max="10250" width="14.7109375" style="182" customWidth="1"/>
    <col min="10251" max="10251" width="8.7109375" style="182"/>
    <col min="10252" max="10252" width="10.140625" style="182" customWidth="1"/>
    <col min="10253" max="10253" width="8.7109375" style="182"/>
    <col min="10254" max="10254" width="9.85546875" style="182" customWidth="1"/>
    <col min="10255" max="10496" width="8.7109375" style="182"/>
    <col min="10497" max="10500" width="12.42578125" style="182" customWidth="1"/>
    <col min="10501" max="10501" width="11.140625" style="182" customWidth="1"/>
    <col min="10502" max="10505" width="13.140625" style="182" customWidth="1"/>
    <col min="10506" max="10506" width="14.7109375" style="182" customWidth="1"/>
    <col min="10507" max="10507" width="8.7109375" style="182"/>
    <col min="10508" max="10508" width="10.140625" style="182" customWidth="1"/>
    <col min="10509" max="10509" width="8.7109375" style="182"/>
    <col min="10510" max="10510" width="9.85546875" style="182" customWidth="1"/>
    <col min="10511" max="10752" width="8.7109375" style="182"/>
    <col min="10753" max="10756" width="12.42578125" style="182" customWidth="1"/>
    <col min="10757" max="10757" width="11.140625" style="182" customWidth="1"/>
    <col min="10758" max="10761" width="13.140625" style="182" customWidth="1"/>
    <col min="10762" max="10762" width="14.7109375" style="182" customWidth="1"/>
    <col min="10763" max="10763" width="8.7109375" style="182"/>
    <col min="10764" max="10764" width="10.140625" style="182" customWidth="1"/>
    <col min="10765" max="10765" width="8.7109375" style="182"/>
    <col min="10766" max="10766" width="9.85546875" style="182" customWidth="1"/>
    <col min="10767" max="11008" width="8.7109375" style="182"/>
    <col min="11009" max="11012" width="12.42578125" style="182" customWidth="1"/>
    <col min="11013" max="11013" width="11.140625" style="182" customWidth="1"/>
    <col min="11014" max="11017" width="13.140625" style="182" customWidth="1"/>
    <col min="11018" max="11018" width="14.7109375" style="182" customWidth="1"/>
    <col min="11019" max="11019" width="8.7109375" style="182"/>
    <col min="11020" max="11020" width="10.140625" style="182" customWidth="1"/>
    <col min="11021" max="11021" width="8.7109375" style="182"/>
    <col min="11022" max="11022" width="9.85546875" style="182" customWidth="1"/>
    <col min="11023" max="11264" width="8.7109375" style="182"/>
    <col min="11265" max="11268" width="12.42578125" style="182" customWidth="1"/>
    <col min="11269" max="11269" width="11.140625" style="182" customWidth="1"/>
    <col min="11270" max="11273" width="13.140625" style="182" customWidth="1"/>
    <col min="11274" max="11274" width="14.7109375" style="182" customWidth="1"/>
    <col min="11275" max="11275" width="8.7109375" style="182"/>
    <col min="11276" max="11276" width="10.140625" style="182" customWidth="1"/>
    <col min="11277" max="11277" width="8.7109375" style="182"/>
    <col min="11278" max="11278" width="9.85546875" style="182" customWidth="1"/>
    <col min="11279" max="11520" width="8.7109375" style="182"/>
    <col min="11521" max="11524" width="12.42578125" style="182" customWidth="1"/>
    <col min="11525" max="11525" width="11.140625" style="182" customWidth="1"/>
    <col min="11526" max="11529" width="13.140625" style="182" customWidth="1"/>
    <col min="11530" max="11530" width="14.7109375" style="182" customWidth="1"/>
    <col min="11531" max="11531" width="8.7109375" style="182"/>
    <col min="11532" max="11532" width="10.140625" style="182" customWidth="1"/>
    <col min="11533" max="11533" width="8.7109375" style="182"/>
    <col min="11534" max="11534" width="9.85546875" style="182" customWidth="1"/>
    <col min="11535" max="11776" width="8.7109375" style="182"/>
    <col min="11777" max="11780" width="12.42578125" style="182" customWidth="1"/>
    <col min="11781" max="11781" width="11.140625" style="182" customWidth="1"/>
    <col min="11782" max="11785" width="13.140625" style="182" customWidth="1"/>
    <col min="11786" max="11786" width="14.7109375" style="182" customWidth="1"/>
    <col min="11787" max="11787" width="8.7109375" style="182"/>
    <col min="11788" max="11788" width="10.140625" style="182" customWidth="1"/>
    <col min="11789" max="11789" width="8.7109375" style="182"/>
    <col min="11790" max="11790" width="9.85546875" style="182" customWidth="1"/>
    <col min="11791" max="12032" width="8.7109375" style="182"/>
    <col min="12033" max="12036" width="12.42578125" style="182" customWidth="1"/>
    <col min="12037" max="12037" width="11.140625" style="182" customWidth="1"/>
    <col min="12038" max="12041" width="13.140625" style="182" customWidth="1"/>
    <col min="12042" max="12042" width="14.7109375" style="182" customWidth="1"/>
    <col min="12043" max="12043" width="8.7109375" style="182"/>
    <col min="12044" max="12044" width="10.140625" style="182" customWidth="1"/>
    <col min="12045" max="12045" width="8.7109375" style="182"/>
    <col min="12046" max="12046" width="9.85546875" style="182" customWidth="1"/>
    <col min="12047" max="12288" width="8.7109375" style="182"/>
    <col min="12289" max="12292" width="12.42578125" style="182" customWidth="1"/>
    <col min="12293" max="12293" width="11.140625" style="182" customWidth="1"/>
    <col min="12294" max="12297" width="13.140625" style="182" customWidth="1"/>
    <col min="12298" max="12298" width="14.7109375" style="182" customWidth="1"/>
    <col min="12299" max="12299" width="8.7109375" style="182"/>
    <col min="12300" max="12300" width="10.140625" style="182" customWidth="1"/>
    <col min="12301" max="12301" width="8.7109375" style="182"/>
    <col min="12302" max="12302" width="9.85546875" style="182" customWidth="1"/>
    <col min="12303" max="12544" width="8.7109375" style="182"/>
    <col min="12545" max="12548" width="12.42578125" style="182" customWidth="1"/>
    <col min="12549" max="12549" width="11.140625" style="182" customWidth="1"/>
    <col min="12550" max="12553" width="13.140625" style="182" customWidth="1"/>
    <col min="12554" max="12554" width="14.7109375" style="182" customWidth="1"/>
    <col min="12555" max="12555" width="8.7109375" style="182"/>
    <col min="12556" max="12556" width="10.140625" style="182" customWidth="1"/>
    <col min="12557" max="12557" width="8.7109375" style="182"/>
    <col min="12558" max="12558" width="9.85546875" style="182" customWidth="1"/>
    <col min="12559" max="12800" width="8.7109375" style="182"/>
    <col min="12801" max="12804" width="12.42578125" style="182" customWidth="1"/>
    <col min="12805" max="12805" width="11.140625" style="182" customWidth="1"/>
    <col min="12806" max="12809" width="13.140625" style="182" customWidth="1"/>
    <col min="12810" max="12810" width="14.7109375" style="182" customWidth="1"/>
    <col min="12811" max="12811" width="8.7109375" style="182"/>
    <col min="12812" max="12812" width="10.140625" style="182" customWidth="1"/>
    <col min="12813" max="12813" width="8.7109375" style="182"/>
    <col min="12814" max="12814" width="9.85546875" style="182" customWidth="1"/>
    <col min="12815" max="13056" width="8.7109375" style="182"/>
    <col min="13057" max="13060" width="12.42578125" style="182" customWidth="1"/>
    <col min="13061" max="13061" width="11.140625" style="182" customWidth="1"/>
    <col min="13062" max="13065" width="13.140625" style="182" customWidth="1"/>
    <col min="13066" max="13066" width="14.7109375" style="182" customWidth="1"/>
    <col min="13067" max="13067" width="8.7109375" style="182"/>
    <col min="13068" max="13068" width="10.140625" style="182" customWidth="1"/>
    <col min="13069" max="13069" width="8.7109375" style="182"/>
    <col min="13070" max="13070" width="9.85546875" style="182" customWidth="1"/>
    <col min="13071" max="13312" width="8.7109375" style="182"/>
    <col min="13313" max="13316" width="12.42578125" style="182" customWidth="1"/>
    <col min="13317" max="13317" width="11.140625" style="182" customWidth="1"/>
    <col min="13318" max="13321" width="13.140625" style="182" customWidth="1"/>
    <col min="13322" max="13322" width="14.7109375" style="182" customWidth="1"/>
    <col min="13323" max="13323" width="8.7109375" style="182"/>
    <col min="13324" max="13324" width="10.140625" style="182" customWidth="1"/>
    <col min="13325" max="13325" width="8.7109375" style="182"/>
    <col min="13326" max="13326" width="9.85546875" style="182" customWidth="1"/>
    <col min="13327" max="13568" width="8.7109375" style="182"/>
    <col min="13569" max="13572" width="12.42578125" style="182" customWidth="1"/>
    <col min="13573" max="13573" width="11.140625" style="182" customWidth="1"/>
    <col min="13574" max="13577" width="13.140625" style="182" customWidth="1"/>
    <col min="13578" max="13578" width="14.7109375" style="182" customWidth="1"/>
    <col min="13579" max="13579" width="8.7109375" style="182"/>
    <col min="13580" max="13580" width="10.140625" style="182" customWidth="1"/>
    <col min="13581" max="13581" width="8.7109375" style="182"/>
    <col min="13582" max="13582" width="9.85546875" style="182" customWidth="1"/>
    <col min="13583" max="13824" width="8.7109375" style="182"/>
    <col min="13825" max="13828" width="12.42578125" style="182" customWidth="1"/>
    <col min="13829" max="13829" width="11.140625" style="182" customWidth="1"/>
    <col min="13830" max="13833" width="13.140625" style="182" customWidth="1"/>
    <col min="13834" max="13834" width="14.7109375" style="182" customWidth="1"/>
    <col min="13835" max="13835" width="8.7109375" style="182"/>
    <col min="13836" max="13836" width="10.140625" style="182" customWidth="1"/>
    <col min="13837" max="13837" width="8.7109375" style="182"/>
    <col min="13838" max="13838" width="9.85546875" style="182" customWidth="1"/>
    <col min="13839" max="14080" width="8.7109375" style="182"/>
    <col min="14081" max="14084" width="12.42578125" style="182" customWidth="1"/>
    <col min="14085" max="14085" width="11.140625" style="182" customWidth="1"/>
    <col min="14086" max="14089" width="13.140625" style="182" customWidth="1"/>
    <col min="14090" max="14090" width="14.7109375" style="182" customWidth="1"/>
    <col min="14091" max="14091" width="8.7109375" style="182"/>
    <col min="14092" max="14092" width="10.140625" style="182" customWidth="1"/>
    <col min="14093" max="14093" width="8.7109375" style="182"/>
    <col min="14094" max="14094" width="9.85546875" style="182" customWidth="1"/>
    <col min="14095" max="14336" width="8.7109375" style="182"/>
    <col min="14337" max="14340" width="12.42578125" style="182" customWidth="1"/>
    <col min="14341" max="14341" width="11.140625" style="182" customWidth="1"/>
    <col min="14342" max="14345" width="13.140625" style="182" customWidth="1"/>
    <col min="14346" max="14346" width="14.7109375" style="182" customWidth="1"/>
    <col min="14347" max="14347" width="8.7109375" style="182"/>
    <col min="14348" max="14348" width="10.140625" style="182" customWidth="1"/>
    <col min="14349" max="14349" width="8.7109375" style="182"/>
    <col min="14350" max="14350" width="9.85546875" style="182" customWidth="1"/>
    <col min="14351" max="14592" width="8.7109375" style="182"/>
    <col min="14593" max="14596" width="12.42578125" style="182" customWidth="1"/>
    <col min="14597" max="14597" width="11.140625" style="182" customWidth="1"/>
    <col min="14598" max="14601" width="13.140625" style="182" customWidth="1"/>
    <col min="14602" max="14602" width="14.7109375" style="182" customWidth="1"/>
    <col min="14603" max="14603" width="8.7109375" style="182"/>
    <col min="14604" max="14604" width="10.140625" style="182" customWidth="1"/>
    <col min="14605" max="14605" width="8.7109375" style="182"/>
    <col min="14606" max="14606" width="9.85546875" style="182" customWidth="1"/>
    <col min="14607" max="14848" width="8.7109375" style="182"/>
    <col min="14849" max="14852" width="12.42578125" style="182" customWidth="1"/>
    <col min="14853" max="14853" width="11.140625" style="182" customWidth="1"/>
    <col min="14854" max="14857" width="13.140625" style="182" customWidth="1"/>
    <col min="14858" max="14858" width="14.7109375" style="182" customWidth="1"/>
    <col min="14859" max="14859" width="8.7109375" style="182"/>
    <col min="14860" max="14860" width="10.140625" style="182" customWidth="1"/>
    <col min="14861" max="14861" width="8.7109375" style="182"/>
    <col min="14862" max="14862" width="9.85546875" style="182" customWidth="1"/>
    <col min="14863" max="15104" width="8.7109375" style="182"/>
    <col min="15105" max="15108" width="12.42578125" style="182" customWidth="1"/>
    <col min="15109" max="15109" width="11.140625" style="182" customWidth="1"/>
    <col min="15110" max="15113" width="13.140625" style="182" customWidth="1"/>
    <col min="15114" max="15114" width="14.7109375" style="182" customWidth="1"/>
    <col min="15115" max="15115" width="8.7109375" style="182"/>
    <col min="15116" max="15116" width="10.140625" style="182" customWidth="1"/>
    <col min="15117" max="15117" width="8.7109375" style="182"/>
    <col min="15118" max="15118" width="9.85546875" style="182" customWidth="1"/>
    <col min="15119" max="15360" width="8.7109375" style="182"/>
    <col min="15361" max="15364" width="12.42578125" style="182" customWidth="1"/>
    <col min="15365" max="15365" width="11.140625" style="182" customWidth="1"/>
    <col min="15366" max="15369" width="13.140625" style="182" customWidth="1"/>
    <col min="15370" max="15370" width="14.7109375" style="182" customWidth="1"/>
    <col min="15371" max="15371" width="8.7109375" style="182"/>
    <col min="15372" max="15372" width="10.140625" style="182" customWidth="1"/>
    <col min="15373" max="15373" width="8.7109375" style="182"/>
    <col min="15374" max="15374" width="9.85546875" style="182" customWidth="1"/>
    <col min="15375" max="15616" width="8.7109375" style="182"/>
    <col min="15617" max="15620" width="12.42578125" style="182" customWidth="1"/>
    <col min="15621" max="15621" width="11.140625" style="182" customWidth="1"/>
    <col min="15622" max="15625" width="13.140625" style="182" customWidth="1"/>
    <col min="15626" max="15626" width="14.7109375" style="182" customWidth="1"/>
    <col min="15627" max="15627" width="8.7109375" style="182"/>
    <col min="15628" max="15628" width="10.140625" style="182" customWidth="1"/>
    <col min="15629" max="15629" width="8.7109375" style="182"/>
    <col min="15630" max="15630" width="9.85546875" style="182" customWidth="1"/>
    <col min="15631" max="15872" width="8.7109375" style="182"/>
    <col min="15873" max="15876" width="12.42578125" style="182" customWidth="1"/>
    <col min="15877" max="15877" width="11.140625" style="182" customWidth="1"/>
    <col min="15878" max="15881" width="13.140625" style="182" customWidth="1"/>
    <col min="15882" max="15882" width="14.7109375" style="182" customWidth="1"/>
    <col min="15883" max="15883" width="8.7109375" style="182"/>
    <col min="15884" max="15884" width="10.140625" style="182" customWidth="1"/>
    <col min="15885" max="15885" width="8.7109375" style="182"/>
    <col min="15886" max="15886" width="9.85546875" style="182" customWidth="1"/>
    <col min="15887" max="16128" width="8.7109375" style="182"/>
    <col min="16129" max="16132" width="12.42578125" style="182" customWidth="1"/>
    <col min="16133" max="16133" width="11.140625" style="182" customWidth="1"/>
    <col min="16134" max="16137" width="13.140625" style="182" customWidth="1"/>
    <col min="16138" max="16138" width="14.7109375" style="182" customWidth="1"/>
    <col min="16139" max="16139" width="8.7109375" style="182"/>
    <col min="16140" max="16140" width="10.140625" style="182" customWidth="1"/>
    <col min="16141" max="16141" width="8.7109375" style="182"/>
    <col min="16142" max="16142" width="9.85546875" style="182" customWidth="1"/>
    <col min="16143" max="16384" width="8.7109375" style="182"/>
  </cols>
  <sheetData>
    <row r="1" spans="1:12" s="67" customFormat="1" x14ac:dyDescent="0.25">
      <c r="H1" s="255" t="s">
        <v>66</v>
      </c>
      <c r="I1" s="256"/>
      <c r="J1" s="256"/>
    </row>
    <row r="2" spans="1:12" s="67" customFormat="1" x14ac:dyDescent="0.25">
      <c r="H2" s="200"/>
      <c r="I2" s="201"/>
      <c r="J2" s="201"/>
    </row>
    <row r="3" spans="1:12" s="67" customFormat="1" ht="32.25" customHeight="1" x14ac:dyDescent="0.25">
      <c r="B3" s="257" t="s">
        <v>97</v>
      </c>
      <c r="C3" s="257"/>
      <c r="D3" s="257"/>
      <c r="E3" s="257"/>
      <c r="F3" s="257"/>
      <c r="G3" s="257"/>
      <c r="H3" s="257"/>
      <c r="I3" s="257"/>
      <c r="J3" s="257"/>
    </row>
    <row r="4" spans="1:12" s="67" customFormat="1" ht="15.75" thickBot="1" x14ac:dyDescent="0.3">
      <c r="B4" s="139"/>
      <c r="C4" s="139"/>
      <c r="D4" s="139"/>
      <c r="E4" s="139"/>
      <c r="F4" s="139"/>
      <c r="G4" s="139"/>
      <c r="H4" s="139"/>
    </row>
    <row r="5" spans="1:12" customFormat="1" ht="15.75" thickBot="1" x14ac:dyDescent="0.3">
      <c r="A5" s="182"/>
      <c r="B5" s="182"/>
      <c r="C5" s="182"/>
      <c r="D5" s="182"/>
      <c r="E5" s="182"/>
      <c r="F5" s="182"/>
      <c r="G5" s="259" t="s">
        <v>62</v>
      </c>
      <c r="H5" s="259"/>
      <c r="I5" s="259"/>
      <c r="J5" s="259"/>
      <c r="K5" s="182"/>
      <c r="L5" s="182"/>
    </row>
    <row r="6" spans="1:12" customFormat="1" ht="107.25" customHeight="1" x14ac:dyDescent="0.25">
      <c r="A6" s="182"/>
      <c r="B6" s="182"/>
      <c r="C6" s="182"/>
      <c r="D6" s="182"/>
      <c r="E6" s="182"/>
      <c r="F6" s="182"/>
      <c r="G6" s="260" t="s">
        <v>111</v>
      </c>
      <c r="H6" s="260"/>
      <c r="I6" s="260" t="s">
        <v>112</v>
      </c>
      <c r="J6" s="260"/>
      <c r="K6" s="182"/>
      <c r="L6" s="182"/>
    </row>
    <row r="7" spans="1:12" customFormat="1" x14ac:dyDescent="0.25">
      <c r="A7" s="182"/>
      <c r="B7" s="182"/>
      <c r="C7" s="182"/>
      <c r="D7" s="182"/>
      <c r="E7" s="182"/>
      <c r="F7" s="182"/>
      <c r="G7" s="261" t="s">
        <v>41</v>
      </c>
      <c r="H7" s="263" t="s">
        <v>42</v>
      </c>
      <c r="I7" s="261" t="s">
        <v>41</v>
      </c>
      <c r="J7" s="263" t="s">
        <v>42</v>
      </c>
      <c r="K7" s="182"/>
      <c r="L7" s="182"/>
    </row>
    <row r="8" spans="1:12" customFormat="1" x14ac:dyDescent="0.25">
      <c r="A8" s="182"/>
      <c r="B8" s="182"/>
      <c r="C8" s="182"/>
      <c r="D8" s="182"/>
      <c r="E8" s="182"/>
      <c r="F8" s="182"/>
      <c r="G8" s="261"/>
      <c r="H8" s="263"/>
      <c r="I8" s="261"/>
      <c r="J8" s="263"/>
      <c r="K8" s="182"/>
      <c r="L8" s="182"/>
    </row>
    <row r="9" spans="1:12" customFormat="1" x14ac:dyDescent="0.25">
      <c r="A9" s="182"/>
      <c r="B9" s="182"/>
      <c r="C9" s="183"/>
      <c r="D9" s="183"/>
      <c r="E9" s="182"/>
      <c r="F9" s="182"/>
      <c r="G9" s="261"/>
      <c r="H9" s="263"/>
      <c r="I9" s="261"/>
      <c r="J9" s="263"/>
      <c r="K9" s="182"/>
      <c r="L9" s="182"/>
    </row>
    <row r="10" spans="1:12" customFormat="1" x14ac:dyDescent="0.25">
      <c r="A10" s="182"/>
      <c r="B10" s="182"/>
      <c r="C10" s="182"/>
      <c r="D10" s="182"/>
      <c r="E10" s="182"/>
      <c r="F10" s="182"/>
      <c r="G10" s="261"/>
      <c r="H10" s="263"/>
      <c r="I10" s="261"/>
      <c r="J10" s="263"/>
      <c r="K10" s="182"/>
      <c r="L10" s="182"/>
    </row>
    <row r="11" spans="1:12" customFormat="1" x14ac:dyDescent="0.25">
      <c r="A11" s="182"/>
      <c r="B11" s="182"/>
      <c r="C11" s="182"/>
      <c r="D11" s="182"/>
      <c r="E11" s="182"/>
      <c r="F11" s="182"/>
      <c r="G11" s="261"/>
      <c r="H11" s="263"/>
      <c r="I11" s="261"/>
      <c r="J11" s="263"/>
      <c r="K11" s="182"/>
      <c r="L11" s="182"/>
    </row>
    <row r="12" spans="1:12" customFormat="1" x14ac:dyDescent="0.25">
      <c r="A12" s="182"/>
      <c r="B12" s="182"/>
      <c r="C12" s="182"/>
      <c r="D12" s="182"/>
      <c r="E12" s="182"/>
      <c r="F12" s="182"/>
      <c r="G12" s="261"/>
      <c r="H12" s="263"/>
      <c r="I12" s="261"/>
      <c r="J12" s="263"/>
      <c r="K12" s="182"/>
      <c r="L12" s="182"/>
    </row>
    <row r="13" spans="1:12" customFormat="1" x14ac:dyDescent="0.25">
      <c r="A13" s="182"/>
      <c r="B13" s="182"/>
      <c r="C13" s="182"/>
      <c r="D13" s="182"/>
      <c r="E13" s="182"/>
      <c r="F13" s="182"/>
      <c r="G13" s="262"/>
      <c r="H13" s="264"/>
      <c r="I13" s="262"/>
      <c r="J13" s="264"/>
      <c r="K13" s="182"/>
      <c r="L13" s="182"/>
    </row>
    <row r="14" spans="1:12" customFormat="1" x14ac:dyDescent="0.25">
      <c r="A14" s="182"/>
      <c r="B14" s="182"/>
      <c r="C14" s="182"/>
      <c r="D14" s="182"/>
      <c r="E14" s="258" t="s">
        <v>98</v>
      </c>
      <c r="F14" s="258"/>
      <c r="G14" s="192">
        <v>2298.87311632</v>
      </c>
      <c r="H14" s="192">
        <v>2298.87311632</v>
      </c>
      <c r="I14" s="192">
        <v>2528.7614279519998</v>
      </c>
      <c r="J14" s="192">
        <v>2528.7614279519998</v>
      </c>
      <c r="K14" s="182"/>
      <c r="L14" s="182"/>
    </row>
    <row r="15" spans="1:12" customFormat="1" x14ac:dyDescent="0.25">
      <c r="A15" s="182"/>
      <c r="B15" s="182"/>
      <c r="C15" s="186"/>
      <c r="D15" s="186"/>
      <c r="E15" s="182"/>
      <c r="F15" s="182"/>
      <c r="G15" s="184"/>
      <c r="H15" s="184"/>
      <c r="I15" s="184"/>
      <c r="J15" s="184"/>
      <c r="K15" s="197" t="s">
        <v>101</v>
      </c>
      <c r="L15" s="182"/>
    </row>
    <row r="16" spans="1:12" customFormat="1" ht="15" customHeight="1" x14ac:dyDescent="0.25">
      <c r="A16" s="182"/>
      <c r="B16" s="182"/>
      <c r="C16" s="187"/>
      <c r="D16" s="268" t="s">
        <v>99</v>
      </c>
      <c r="E16" s="269"/>
      <c r="F16" s="269"/>
      <c r="G16" s="194">
        <f>ROUND($K$16*G17,0)</f>
        <v>94</v>
      </c>
      <c r="H16" s="194">
        <f t="shared" ref="H16:J16" si="0">ROUND($K$16*H17,0)</f>
        <v>27</v>
      </c>
      <c r="I16" s="194">
        <f t="shared" si="0"/>
        <v>75</v>
      </c>
      <c r="J16" s="194">
        <f t="shared" si="0"/>
        <v>10</v>
      </c>
      <c r="K16" s="142">
        <v>206</v>
      </c>
      <c r="L16" s="182"/>
    </row>
    <row r="17" spans="1:12" customFormat="1" x14ac:dyDescent="0.25">
      <c r="A17" s="182"/>
      <c r="B17" s="182"/>
      <c r="C17" s="187"/>
      <c r="D17" s="270"/>
      <c r="E17" s="271"/>
      <c r="F17" s="272"/>
      <c r="G17" s="193">
        <v>0.4563106796116505</v>
      </c>
      <c r="H17" s="193">
        <v>0.13106796116504854</v>
      </c>
      <c r="I17" s="193">
        <v>0.36407766990291263</v>
      </c>
      <c r="J17" s="193">
        <v>4.8543689320388349E-2</v>
      </c>
      <c r="K17" s="193">
        <f>G17+H17+I17+J17</f>
        <v>1</v>
      </c>
      <c r="L17" s="182"/>
    </row>
    <row r="18" spans="1:12" customFormat="1" x14ac:dyDescent="0.25">
      <c r="A18" s="182"/>
      <c r="B18" s="182"/>
      <c r="C18" s="187"/>
      <c r="D18" s="187"/>
      <c r="E18" s="182"/>
      <c r="F18" s="182"/>
      <c r="G18" s="182"/>
      <c r="H18" s="182"/>
      <c r="I18" s="182"/>
      <c r="J18" s="182"/>
      <c r="K18" s="182"/>
      <c r="L18" s="182"/>
    </row>
    <row r="19" spans="1:12" customFormat="1" ht="30.75" customHeight="1" x14ac:dyDescent="0.25">
      <c r="A19" s="182"/>
      <c r="B19" s="182"/>
      <c r="C19" s="187"/>
      <c r="D19" s="273" t="s">
        <v>100</v>
      </c>
      <c r="E19" s="274"/>
      <c r="F19" s="274"/>
      <c r="G19" s="195">
        <f>ROUND(G14*G16*12,0)</f>
        <v>2593129</v>
      </c>
      <c r="H19" s="195">
        <f t="shared" ref="H19:J19" si="1">ROUND(H14*H16*12,0)</f>
        <v>744835</v>
      </c>
      <c r="I19" s="195">
        <f t="shared" si="1"/>
        <v>2275885</v>
      </c>
      <c r="J19" s="195">
        <f t="shared" si="1"/>
        <v>303451</v>
      </c>
      <c r="K19" s="196">
        <f>SUM(G19:J19)</f>
        <v>5917300</v>
      </c>
      <c r="L19" s="182"/>
    </row>
    <row r="20" spans="1:12" customFormat="1" x14ac:dyDescent="0.25">
      <c r="C20" s="188"/>
      <c r="D20" s="188"/>
      <c r="E20" s="182"/>
      <c r="F20" s="182"/>
      <c r="G20" s="182"/>
      <c r="H20" s="189"/>
      <c r="I20" s="189"/>
      <c r="J20" s="189"/>
      <c r="K20" s="182"/>
      <c r="L20" s="182"/>
    </row>
    <row r="21" spans="1:12" s="190" customFormat="1" x14ac:dyDescent="0.25">
      <c r="D21" s="275" t="s">
        <v>102</v>
      </c>
      <c r="E21" s="269"/>
      <c r="F21" s="269"/>
      <c r="G21" s="278"/>
      <c r="H21" s="279"/>
      <c r="I21" s="279"/>
      <c r="J21" s="280"/>
      <c r="K21" s="196">
        <v>5601056</v>
      </c>
    </row>
    <row r="22" spans="1:12" customFormat="1" x14ac:dyDescent="0.25">
      <c r="C22" s="185"/>
      <c r="D22" s="185"/>
      <c r="E22" s="185"/>
      <c r="F22" s="182"/>
      <c r="G22" s="190"/>
      <c r="H22" s="189"/>
      <c r="I22" s="189"/>
      <c r="J22" s="189"/>
      <c r="K22" s="182"/>
      <c r="L22" s="182"/>
    </row>
    <row r="23" spans="1:12" customFormat="1" x14ac:dyDescent="0.25">
      <c r="C23" s="185"/>
      <c r="D23" s="276" t="s">
        <v>103</v>
      </c>
      <c r="E23" s="277"/>
      <c r="F23" s="277"/>
      <c r="G23" s="281"/>
      <c r="H23" s="282"/>
      <c r="I23" s="282"/>
      <c r="J23" s="283"/>
      <c r="K23" s="199">
        <f>ROUND(K25/12*9,0)</f>
        <v>237183</v>
      </c>
      <c r="L23" s="182"/>
    </row>
    <row r="24" spans="1:12" customFormat="1" x14ac:dyDescent="0.25">
      <c r="C24" s="185"/>
      <c r="D24" s="185"/>
      <c r="E24" s="185"/>
      <c r="F24" s="182"/>
      <c r="G24" s="190"/>
      <c r="H24" s="189"/>
      <c r="I24" s="189"/>
      <c r="J24" s="189"/>
      <c r="K24" s="182"/>
      <c r="L24" s="182"/>
    </row>
    <row r="25" spans="1:12" customFormat="1" ht="36.75" customHeight="1" x14ac:dyDescent="0.25">
      <c r="C25" s="185"/>
      <c r="D25" s="276" t="s">
        <v>104</v>
      </c>
      <c r="E25" s="277"/>
      <c r="F25" s="277"/>
      <c r="G25" s="281"/>
      <c r="H25" s="282"/>
      <c r="I25" s="282"/>
      <c r="J25" s="283"/>
      <c r="K25" s="199">
        <f>K19-K21</f>
        <v>316244</v>
      </c>
      <c r="L25" s="182"/>
    </row>
    <row r="26" spans="1:12" customFormat="1" ht="36.75" customHeight="1" x14ac:dyDescent="0.25">
      <c r="C26" s="198"/>
      <c r="D26" s="265"/>
      <c r="E26" s="265"/>
      <c r="F26" s="265"/>
      <c r="G26" s="190"/>
      <c r="H26" s="189"/>
      <c r="I26" s="189"/>
      <c r="J26" s="189"/>
      <c r="K26" s="182"/>
      <c r="L26" s="182"/>
    </row>
    <row r="27" spans="1:12" customFormat="1" x14ac:dyDescent="0.25">
      <c r="C27" s="185"/>
      <c r="D27" s="185"/>
      <c r="E27" s="185"/>
      <c r="F27" s="182"/>
      <c r="G27" s="190"/>
      <c r="H27" s="189"/>
      <c r="I27" s="189"/>
      <c r="J27" s="189"/>
      <c r="K27" s="182"/>
      <c r="L27" s="182"/>
    </row>
    <row r="28" spans="1:12" customFormat="1" x14ac:dyDescent="0.25">
      <c r="C28" s="185"/>
      <c r="D28" s="185"/>
      <c r="E28" s="185"/>
      <c r="F28" s="182"/>
      <c r="G28" s="190"/>
      <c r="H28" s="189"/>
      <c r="I28" s="189"/>
      <c r="J28" s="189"/>
      <c r="K28" s="182"/>
      <c r="L28" s="182"/>
    </row>
    <row r="29" spans="1:12" customFormat="1" x14ac:dyDescent="0.25">
      <c r="C29" s="185"/>
      <c r="D29" s="185"/>
      <c r="E29" s="185"/>
      <c r="F29" s="182"/>
      <c r="G29" s="190"/>
      <c r="H29" s="189"/>
      <c r="I29" s="189"/>
      <c r="J29" s="189"/>
      <c r="K29" s="182"/>
      <c r="L29" s="182"/>
    </row>
    <row r="30" spans="1:12" customFormat="1" x14ac:dyDescent="0.25">
      <c r="C30" s="198"/>
      <c r="D30" s="265"/>
      <c r="E30" s="265"/>
      <c r="F30" s="265"/>
      <c r="G30" s="190"/>
      <c r="H30" s="189"/>
      <c r="I30" s="189"/>
      <c r="J30" s="189"/>
      <c r="K30" s="182"/>
      <c r="L30" s="182"/>
    </row>
    <row r="31" spans="1:12" customFormat="1" x14ac:dyDescent="0.25">
      <c r="C31" s="185"/>
      <c r="D31" s="185"/>
      <c r="E31" s="185"/>
      <c r="F31" s="182"/>
      <c r="G31" s="190"/>
      <c r="H31" s="189"/>
      <c r="I31" s="189"/>
      <c r="J31" s="189"/>
      <c r="K31" s="182"/>
      <c r="L31" s="182"/>
    </row>
    <row r="32" spans="1:12" customFormat="1" x14ac:dyDescent="0.25">
      <c r="C32" s="71"/>
      <c r="D32" s="62"/>
      <c r="E32" s="185"/>
      <c r="F32" s="182"/>
      <c r="G32" s="185"/>
      <c r="H32" s="189"/>
      <c r="I32" s="189"/>
      <c r="J32" s="191"/>
      <c r="K32" s="182"/>
      <c r="L32" s="182"/>
    </row>
    <row r="33" spans="3:14" customFormat="1" x14ac:dyDescent="0.25">
      <c r="C33" s="62"/>
      <c r="D33" s="62"/>
      <c r="E33" s="185"/>
      <c r="F33" s="182"/>
      <c r="G33" s="182"/>
      <c r="H33" s="189"/>
      <c r="I33" s="189"/>
      <c r="J33" s="189"/>
      <c r="K33" s="182"/>
      <c r="L33" s="182"/>
    </row>
    <row r="34" spans="3:14" customFormat="1" x14ac:dyDescent="0.25">
      <c r="C34" s="71"/>
      <c r="D34" s="62"/>
      <c r="F34" s="182"/>
      <c r="G34" s="185"/>
      <c r="H34" s="189"/>
      <c r="I34" s="189"/>
      <c r="J34" s="191"/>
      <c r="K34" s="182"/>
      <c r="L34" s="182"/>
      <c r="M34" s="266"/>
      <c r="N34" s="267"/>
    </row>
    <row r="35" spans="3:14" x14ac:dyDescent="0.25">
      <c r="H35" s="189"/>
      <c r="I35" s="189"/>
      <c r="J35" s="189"/>
    </row>
    <row r="36" spans="3:14" x14ac:dyDescent="0.25">
      <c r="G36" s="184"/>
      <c r="I36" s="184"/>
    </row>
  </sheetData>
  <mergeCells count="22">
    <mergeCell ref="D26:F26"/>
    <mergeCell ref="D30:F30"/>
    <mergeCell ref="M34:N34"/>
    <mergeCell ref="D16:F16"/>
    <mergeCell ref="D17:F17"/>
    <mergeCell ref="D19:F19"/>
    <mergeCell ref="D21:F21"/>
    <mergeCell ref="D23:F23"/>
    <mergeCell ref="D25:F25"/>
    <mergeCell ref="G21:J21"/>
    <mergeCell ref="G23:J23"/>
    <mergeCell ref="G25:J25"/>
    <mergeCell ref="H1:J1"/>
    <mergeCell ref="B3:J3"/>
    <mergeCell ref="E14:F14"/>
    <mergeCell ref="G5:J5"/>
    <mergeCell ref="G6:H6"/>
    <mergeCell ref="I6:J6"/>
    <mergeCell ref="G7:G13"/>
    <mergeCell ref="H7:H13"/>
    <mergeCell ref="I7:I13"/>
    <mergeCell ref="J7:J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29_01_H_2020</vt:lpstr>
      <vt:lpstr>rezidenti_alga (valsts_apmaks)</vt:lpstr>
      <vt:lpstr>rezidenti_fin (valsts_apmaks) </vt:lpstr>
      <vt:lpstr>rezidenti_alga (maksas)</vt:lpstr>
      <vt:lpstr>rezidenti_fin (maksas)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Gints Rudzītis</dc:creator>
  <cp:lastModifiedBy>Liene Ābola</cp:lastModifiedBy>
  <cp:lastPrinted>2021-09-30T11:17:05Z</cp:lastPrinted>
  <dcterms:created xsi:type="dcterms:W3CDTF">2019-05-13T06:29:17Z</dcterms:created>
  <dcterms:modified xsi:type="dcterms:W3CDTF">2023-03-06T08:22:27Z</dcterms:modified>
</cp:coreProperties>
</file>