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Jaunas_valsts_nodevas\"/>
    </mc:Choice>
  </mc:AlternateContent>
  <xr:revisionPtr revIDLastSave="0" documentId="8_{E5908EB4-5377-4153-BAAF-EACF91F86018}" xr6:coauthVersionLast="36" xr6:coauthVersionMax="36" xr10:uidLastSave="{00000000-0000-0000-0000-000000000000}"/>
  <bookViews>
    <workbookView xWindow="0" yWindow="0" windowWidth="19200" windowHeight="6645" xr2:uid="{00000000-000D-0000-FFFF-FFFF00000000}"/>
  </bookViews>
  <sheets>
    <sheet name="4.pielikum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" l="1"/>
  <c r="H19" i="1" s="1"/>
  <c r="I19" i="1" s="1"/>
  <c r="F18" i="1"/>
  <c r="H18" i="1" s="1"/>
  <c r="I18" i="1" s="1"/>
  <c r="F17" i="1"/>
  <c r="H17" i="1" s="1"/>
  <c r="I17" i="1" s="1"/>
  <c r="F16" i="1"/>
  <c r="H16" i="1" s="1"/>
  <c r="I16" i="1" s="1"/>
  <c r="H15" i="1"/>
  <c r="I15" i="1" s="1"/>
  <c r="F15" i="1"/>
  <c r="F14" i="1"/>
  <c r="H14" i="1" s="1"/>
  <c r="I14" i="1" s="1"/>
  <c r="F13" i="1"/>
  <c r="H13" i="1" s="1"/>
  <c r="I13" i="1" s="1"/>
  <c r="H12" i="1"/>
  <c r="I12" i="1" s="1"/>
  <c r="F12" i="1"/>
  <c r="F11" i="1"/>
  <c r="H11" i="1" s="1"/>
  <c r="I11" i="1" s="1"/>
  <c r="F10" i="1"/>
  <c r="H10" i="1" s="1"/>
  <c r="I10" i="1" s="1"/>
  <c r="H9" i="1"/>
  <c r="I9" i="1" s="1"/>
  <c r="G9" i="1"/>
  <c r="F9" i="1"/>
  <c r="F8" i="1"/>
  <c r="H8" i="1" s="1"/>
  <c r="I8" i="1" s="1"/>
  <c r="G7" i="1"/>
  <c r="H7" i="1" s="1"/>
  <c r="F7" i="1"/>
  <c r="H20" i="1" l="1"/>
  <c r="I7" i="1"/>
  <c r="I20" i="1" s="1"/>
  <c r="G20" i="1"/>
  <c r="I23" i="1" l="1"/>
  <c r="I22" i="1"/>
  <c r="I21" i="1"/>
  <c r="I24" i="1" l="1"/>
  <c r="I25" i="1" l="1"/>
  <c r="I26" i="1" s="1"/>
</calcChain>
</file>

<file path=xl/sharedStrings.xml><?xml version="1.0" encoding="utf-8"?>
<sst xmlns="http://schemas.openxmlformats.org/spreadsheetml/2006/main" count="31" uniqueCount="24">
  <si>
    <t>N.p.k.</t>
  </si>
  <si>
    <t>Amata nosaukums</t>
  </si>
  <si>
    <t>Noteiktā Mēnešalgu grupa</t>
  </si>
  <si>
    <t>Noteiktā amatalga 2024.gadā, euro</t>
  </si>
  <si>
    <t>Noteiktās mēnešalgu grupas viduspunkts 2025.gadā, euro</t>
  </si>
  <si>
    <t>Amata vietu skaits</t>
  </si>
  <si>
    <t>Nepieciešamais finansējums 1 mēnesim, euro</t>
  </si>
  <si>
    <t>Nepieciešamais finansējums 12 mēnešiem, euro</t>
  </si>
  <si>
    <t>Referents</t>
  </si>
  <si>
    <t>Referents/ Vadošais vecākais referents</t>
  </si>
  <si>
    <t>Vadošais vecākais referents</t>
  </si>
  <si>
    <t>Vecākais referents</t>
  </si>
  <si>
    <t>Vadošais vecākais rerferents</t>
  </si>
  <si>
    <t>Vecākais Referents</t>
  </si>
  <si>
    <t>KOPĀ</t>
  </si>
  <si>
    <t>Piemaksas (papr papildus darbu un citas), 5% no mēnešalgu kopsummas</t>
  </si>
  <si>
    <t>Prēmijas un naudas balvas, 10% no mēnešalgu kopsummas</t>
  </si>
  <si>
    <t>KOPĀ ATALGOJUMS</t>
  </si>
  <si>
    <t>Atvaļinājuma pabalsts, 5% no mēnešalgu kopsummas</t>
  </si>
  <si>
    <t>Darba devēja valsts sociālās apdrošināšanas iemaksas 23,59%</t>
  </si>
  <si>
    <t>KOPĀ ATLĪDZĪBAI</t>
  </si>
  <si>
    <t xml:space="preserve">Papildus algas palielinājumam no 2025.gada </t>
  </si>
  <si>
    <t xml:space="preserve">Papildus finansējums atlīdzības nodrošināšanai atbilstoši mēnešalgu grupas viduspunktam nodarbinātajiem, kuru amata pienākumos ir  migrācijas jautājumu risināšana, lēmumu pieņemšana </t>
  </si>
  <si>
    <t>4.pielikums 
Ministru kabineta noteikumu projekta "Noteikumi par valsts nodevu par migrācijas pakalpojumiem" sākotnējās ietekmes novērtējuma ziņojumam (anotācijai) 
(24-TA-1109)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</si>
</sst>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[Red]0"/>
    <numFmt numFmtId="165" formatCode="#,##0;[Red]#,##0"/>
  </numFmts>
  <fonts count="11" x14ac:knownFonts="1">
    <font>
      <sz val="11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5" fillId="0" borderId="1" xfId="0" applyFont="1" applyBorder="1" applyAlignment="1">
      <alignment wrapText="1"/>
    </xf>
    <xf numFmtId="3" fontId="5" fillId="0" borderId="1" xfId="0" applyNumberFormat="1" applyFont="1" applyBorder="1" applyAlignment="1">
      <alignment vertical="center" wrapText="1"/>
    </xf>
    <xf numFmtId="3" fontId="5" fillId="2" borderId="1" xfId="0" applyNumberFormat="1" applyFont="1" applyFill="1" applyBorder="1" applyAlignment="1">
      <alignment vertical="center" wrapText="1"/>
    </xf>
    <xf numFmtId="3" fontId="5" fillId="3" borderId="1" xfId="0" applyNumberFormat="1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3" fontId="4" fillId="4" borderId="1" xfId="0" applyNumberFormat="1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4" fontId="5" fillId="0" borderId="2" xfId="0" applyNumberFormat="1" applyFont="1" applyBorder="1"/>
    <xf numFmtId="4" fontId="5" fillId="0" borderId="1" xfId="0" applyNumberFormat="1" applyFont="1" applyBorder="1"/>
    <xf numFmtId="4" fontId="4" fillId="0" borderId="1" xfId="0" applyNumberFormat="1" applyFont="1" applyBorder="1"/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/>
    </xf>
    <xf numFmtId="0" fontId="8" fillId="0" borderId="0" xfId="0" applyFont="1"/>
    <xf numFmtId="4" fontId="8" fillId="0" borderId="0" xfId="0" applyNumberFormat="1" applyFont="1"/>
    <xf numFmtId="0" fontId="10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164" fontId="7" fillId="0" borderId="0" xfId="0" applyNumberFormat="1" applyFont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9" fillId="0" borderId="7" xfId="0" applyFont="1" applyBorder="1" applyAlignment="1">
      <alignment vertical="center"/>
    </xf>
    <xf numFmtId="164" fontId="6" fillId="0" borderId="0" xfId="0" applyNumberFormat="1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7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right"/>
    </xf>
    <xf numFmtId="165" fontId="6" fillId="0" borderId="5" xfId="0" applyNumberFormat="1" applyFont="1" applyBorder="1" applyAlignment="1">
      <alignment horizontal="right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165" fontId="6" fillId="0" borderId="0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tabSelected="1" zoomScale="80" zoomScaleNormal="80" workbookViewId="0">
      <selection activeCell="L2" sqref="L2"/>
    </sheetView>
  </sheetViews>
  <sheetFormatPr defaultColWidth="8.7109375" defaultRowHeight="15" x14ac:dyDescent="0.25"/>
  <cols>
    <col min="1" max="1" width="8.7109375" style="15"/>
    <col min="2" max="2" width="17.28515625" style="15" customWidth="1"/>
    <col min="3" max="3" width="12.28515625" style="15" customWidth="1"/>
    <col min="4" max="4" width="10.5703125" style="15" customWidth="1"/>
    <col min="5" max="5" width="12.85546875" style="15" customWidth="1"/>
    <col min="6" max="6" width="13.140625" style="15" customWidth="1"/>
    <col min="7" max="7" width="14.7109375" style="15" customWidth="1"/>
    <col min="8" max="8" width="15.85546875" style="15" customWidth="1"/>
    <col min="9" max="9" width="18.5703125" style="15" customWidth="1"/>
    <col min="10" max="10" width="8.7109375" style="15"/>
    <col min="11" max="11" width="12.140625" style="15" bestFit="1" customWidth="1"/>
    <col min="12" max="16384" width="8.7109375" style="15"/>
  </cols>
  <sheetData>
    <row r="1" spans="1:9" ht="51.6" customHeight="1" x14ac:dyDescent="0.25">
      <c r="F1" s="17" t="s">
        <v>23</v>
      </c>
      <c r="G1" s="18"/>
      <c r="H1" s="18"/>
      <c r="I1" s="18"/>
    </row>
    <row r="2" spans="1:9" ht="50.1" customHeight="1" x14ac:dyDescent="0.25">
      <c r="A2" s="19" t="s">
        <v>22</v>
      </c>
      <c r="B2" s="19"/>
      <c r="C2" s="19"/>
      <c r="D2" s="19"/>
      <c r="E2" s="19"/>
      <c r="F2" s="19"/>
      <c r="G2" s="19"/>
      <c r="H2" s="19"/>
      <c r="I2" s="19"/>
    </row>
    <row r="3" spans="1:9" ht="15.75" x14ac:dyDescent="0.25">
      <c r="A3" s="1"/>
      <c r="B3" s="2"/>
      <c r="C3" s="1"/>
      <c r="D3" s="1"/>
      <c r="E3" s="1"/>
      <c r="F3" s="1"/>
      <c r="G3" s="1"/>
      <c r="H3" s="1"/>
    </row>
    <row r="4" spans="1:9" ht="15" customHeight="1" x14ac:dyDescent="0.25">
      <c r="A4" s="33" t="s">
        <v>0</v>
      </c>
      <c r="B4" s="26" t="s">
        <v>1</v>
      </c>
      <c r="C4" s="26" t="s">
        <v>2</v>
      </c>
      <c r="D4" s="26" t="s">
        <v>3</v>
      </c>
      <c r="E4" s="34" t="s">
        <v>4</v>
      </c>
      <c r="F4" s="35" t="s">
        <v>21</v>
      </c>
      <c r="G4" s="38" t="s">
        <v>5</v>
      </c>
      <c r="H4" s="26" t="s">
        <v>6</v>
      </c>
      <c r="I4" s="26" t="s">
        <v>7</v>
      </c>
    </row>
    <row r="5" spans="1:9" x14ac:dyDescent="0.25">
      <c r="A5" s="33"/>
      <c r="B5" s="26"/>
      <c r="C5" s="26"/>
      <c r="D5" s="26"/>
      <c r="E5" s="34"/>
      <c r="F5" s="36"/>
      <c r="G5" s="39"/>
      <c r="H5" s="27"/>
      <c r="I5" s="27"/>
    </row>
    <row r="6" spans="1:9" ht="47.25" customHeight="1" x14ac:dyDescent="0.25">
      <c r="A6" s="33"/>
      <c r="B6" s="26"/>
      <c r="C6" s="26"/>
      <c r="D6" s="26"/>
      <c r="E6" s="34"/>
      <c r="F6" s="37"/>
      <c r="G6" s="39"/>
      <c r="H6" s="27"/>
      <c r="I6" s="27"/>
    </row>
    <row r="7" spans="1:9" ht="25.5" x14ac:dyDescent="0.25">
      <c r="A7" s="14">
        <v>1</v>
      </c>
      <c r="B7" s="7" t="s">
        <v>10</v>
      </c>
      <c r="C7" s="4">
        <v>9</v>
      </c>
      <c r="D7" s="4">
        <v>1400</v>
      </c>
      <c r="E7" s="5">
        <v>1857</v>
      </c>
      <c r="F7" s="6">
        <f t="shared" ref="F7:F19" si="0">E7-D7</f>
        <v>457</v>
      </c>
      <c r="G7" s="6">
        <f>5+3</f>
        <v>8</v>
      </c>
      <c r="H7" s="6">
        <f t="shared" ref="H7:H19" si="1">G7*F7</f>
        <v>3656</v>
      </c>
      <c r="I7" s="4">
        <f t="shared" ref="I7:I19" si="2">H7*12</f>
        <v>43872</v>
      </c>
    </row>
    <row r="8" spans="1:9" x14ac:dyDescent="0.25">
      <c r="A8" s="14">
        <v>2</v>
      </c>
      <c r="B8" s="13" t="s">
        <v>11</v>
      </c>
      <c r="C8" s="4">
        <v>8</v>
      </c>
      <c r="D8" s="4">
        <v>1215</v>
      </c>
      <c r="E8" s="5">
        <v>1559</v>
      </c>
      <c r="F8" s="6">
        <f t="shared" si="0"/>
        <v>344</v>
      </c>
      <c r="G8" s="6">
        <v>23</v>
      </c>
      <c r="H8" s="6">
        <f t="shared" si="1"/>
        <v>7912</v>
      </c>
      <c r="I8" s="4">
        <f t="shared" si="2"/>
        <v>94944</v>
      </c>
    </row>
    <row r="9" spans="1:9" x14ac:dyDescent="0.25">
      <c r="A9" s="14">
        <v>3</v>
      </c>
      <c r="B9" s="3" t="s">
        <v>8</v>
      </c>
      <c r="C9" s="4">
        <v>8</v>
      </c>
      <c r="D9" s="4">
        <v>1125</v>
      </c>
      <c r="E9" s="5">
        <v>1559</v>
      </c>
      <c r="F9" s="6">
        <f t="shared" si="0"/>
        <v>434</v>
      </c>
      <c r="G9" s="6">
        <f>10+1</f>
        <v>11</v>
      </c>
      <c r="H9" s="6">
        <f>G9*F9</f>
        <v>4774</v>
      </c>
      <c r="I9" s="4">
        <f t="shared" si="2"/>
        <v>57288</v>
      </c>
    </row>
    <row r="10" spans="1:9" ht="25.5" x14ac:dyDescent="0.25">
      <c r="A10" s="14">
        <v>4</v>
      </c>
      <c r="B10" s="7" t="s">
        <v>9</v>
      </c>
      <c r="C10" s="4">
        <v>8</v>
      </c>
      <c r="D10" s="4">
        <v>1125</v>
      </c>
      <c r="E10" s="5">
        <v>1559</v>
      </c>
      <c r="F10" s="6">
        <f t="shared" si="0"/>
        <v>434</v>
      </c>
      <c r="G10" s="6">
        <v>1</v>
      </c>
      <c r="H10" s="6">
        <f>G10*F10</f>
        <v>434</v>
      </c>
      <c r="I10" s="4">
        <f t="shared" si="2"/>
        <v>5208</v>
      </c>
    </row>
    <row r="11" spans="1:9" ht="25.5" x14ac:dyDescent="0.25">
      <c r="A11" s="14">
        <v>5</v>
      </c>
      <c r="B11" s="7" t="s">
        <v>10</v>
      </c>
      <c r="C11" s="4">
        <v>9</v>
      </c>
      <c r="D11" s="4">
        <v>1300</v>
      </c>
      <c r="E11" s="5">
        <v>1857</v>
      </c>
      <c r="F11" s="6">
        <f t="shared" si="0"/>
        <v>557</v>
      </c>
      <c r="G11" s="6">
        <v>2</v>
      </c>
      <c r="H11" s="6">
        <f t="shared" si="1"/>
        <v>1114</v>
      </c>
      <c r="I11" s="4">
        <f t="shared" si="2"/>
        <v>13368</v>
      </c>
    </row>
    <row r="12" spans="1:9" x14ac:dyDescent="0.25">
      <c r="A12" s="14">
        <v>6</v>
      </c>
      <c r="B12" s="7" t="s">
        <v>11</v>
      </c>
      <c r="C12" s="4">
        <v>8</v>
      </c>
      <c r="D12" s="4">
        <v>1215</v>
      </c>
      <c r="E12" s="5">
        <v>1559</v>
      </c>
      <c r="F12" s="6">
        <f t="shared" si="0"/>
        <v>344</v>
      </c>
      <c r="G12" s="6"/>
      <c r="H12" s="6">
        <f t="shared" si="1"/>
        <v>0</v>
      </c>
      <c r="I12" s="4">
        <f t="shared" si="2"/>
        <v>0</v>
      </c>
    </row>
    <row r="13" spans="1:9" ht="25.5" x14ac:dyDescent="0.25">
      <c r="A13" s="14">
        <v>7</v>
      </c>
      <c r="B13" s="7" t="s">
        <v>10</v>
      </c>
      <c r="C13" s="4">
        <v>9</v>
      </c>
      <c r="D13" s="4">
        <v>1300</v>
      </c>
      <c r="E13" s="5">
        <v>1857</v>
      </c>
      <c r="F13" s="6">
        <f t="shared" si="0"/>
        <v>557</v>
      </c>
      <c r="G13" s="6">
        <v>2</v>
      </c>
      <c r="H13" s="6">
        <f t="shared" si="1"/>
        <v>1114</v>
      </c>
      <c r="I13" s="4">
        <f t="shared" si="2"/>
        <v>13368</v>
      </c>
    </row>
    <row r="14" spans="1:9" x14ac:dyDescent="0.25">
      <c r="A14" s="14">
        <v>8</v>
      </c>
      <c r="B14" s="7" t="s">
        <v>11</v>
      </c>
      <c r="C14" s="4">
        <v>8</v>
      </c>
      <c r="D14" s="4">
        <v>1215</v>
      </c>
      <c r="E14" s="5">
        <v>1559</v>
      </c>
      <c r="F14" s="6">
        <f t="shared" si="0"/>
        <v>344</v>
      </c>
      <c r="G14" s="6">
        <v>15</v>
      </c>
      <c r="H14" s="6">
        <f t="shared" si="1"/>
        <v>5160</v>
      </c>
      <c r="I14" s="4">
        <f t="shared" si="2"/>
        <v>61920</v>
      </c>
    </row>
    <row r="15" spans="1:9" x14ac:dyDescent="0.25">
      <c r="A15" s="14">
        <v>9</v>
      </c>
      <c r="B15" s="3" t="s">
        <v>8</v>
      </c>
      <c r="C15" s="4">
        <v>8</v>
      </c>
      <c r="D15" s="4">
        <v>1100</v>
      </c>
      <c r="E15" s="5">
        <v>1559</v>
      </c>
      <c r="F15" s="6">
        <f t="shared" si="0"/>
        <v>459</v>
      </c>
      <c r="G15" s="6">
        <v>8</v>
      </c>
      <c r="H15" s="6">
        <f t="shared" si="1"/>
        <v>3672</v>
      </c>
      <c r="I15" s="4">
        <f t="shared" si="2"/>
        <v>44064</v>
      </c>
    </row>
    <row r="16" spans="1:9" x14ac:dyDescent="0.25">
      <c r="A16" s="14">
        <v>10</v>
      </c>
      <c r="B16" s="3" t="s">
        <v>8</v>
      </c>
      <c r="C16" s="4">
        <v>6</v>
      </c>
      <c r="D16" s="4">
        <v>995</v>
      </c>
      <c r="E16" s="5">
        <v>1214</v>
      </c>
      <c r="F16" s="6">
        <f t="shared" si="0"/>
        <v>219</v>
      </c>
      <c r="G16" s="6">
        <v>6</v>
      </c>
      <c r="H16" s="6">
        <f t="shared" si="1"/>
        <v>1314</v>
      </c>
      <c r="I16" s="4">
        <f t="shared" si="2"/>
        <v>15768</v>
      </c>
    </row>
    <row r="17" spans="1:12" ht="25.5" x14ac:dyDescent="0.25">
      <c r="A17" s="14">
        <v>11</v>
      </c>
      <c r="B17" s="7" t="s">
        <v>12</v>
      </c>
      <c r="C17" s="4">
        <v>9</v>
      </c>
      <c r="D17" s="4">
        <v>1333</v>
      </c>
      <c r="E17" s="5">
        <v>1857</v>
      </c>
      <c r="F17" s="6">
        <f t="shared" si="0"/>
        <v>524</v>
      </c>
      <c r="G17" s="6">
        <v>2</v>
      </c>
      <c r="H17" s="6">
        <f t="shared" si="1"/>
        <v>1048</v>
      </c>
      <c r="I17" s="4">
        <f t="shared" si="2"/>
        <v>12576</v>
      </c>
    </row>
    <row r="18" spans="1:12" x14ac:dyDescent="0.25">
      <c r="A18" s="14">
        <v>12</v>
      </c>
      <c r="B18" s="3" t="s">
        <v>8</v>
      </c>
      <c r="C18" s="4">
        <v>8</v>
      </c>
      <c r="D18" s="4">
        <v>1090</v>
      </c>
      <c r="E18" s="5">
        <v>1559</v>
      </c>
      <c r="F18" s="6">
        <f t="shared" si="0"/>
        <v>469</v>
      </c>
      <c r="G18" s="6">
        <v>126</v>
      </c>
      <c r="H18" s="6">
        <f t="shared" si="1"/>
        <v>59094</v>
      </c>
      <c r="I18" s="4">
        <f t="shared" si="2"/>
        <v>709128</v>
      </c>
    </row>
    <row r="19" spans="1:12" x14ac:dyDescent="0.25">
      <c r="A19" s="14">
        <v>13</v>
      </c>
      <c r="B19" s="3" t="s">
        <v>13</v>
      </c>
      <c r="C19" s="4">
        <v>8</v>
      </c>
      <c r="D19" s="7">
        <v>1170</v>
      </c>
      <c r="E19" s="5">
        <v>1559</v>
      </c>
      <c r="F19" s="6">
        <f t="shared" si="0"/>
        <v>389</v>
      </c>
      <c r="G19" s="6">
        <v>19</v>
      </c>
      <c r="H19" s="6">
        <f t="shared" si="1"/>
        <v>7391</v>
      </c>
      <c r="I19" s="4">
        <f t="shared" si="2"/>
        <v>88692</v>
      </c>
    </row>
    <row r="20" spans="1:12" ht="15.75" thickBot="1" x14ac:dyDescent="0.3">
      <c r="A20" s="28" t="s">
        <v>14</v>
      </c>
      <c r="B20" s="28"/>
      <c r="C20" s="28"/>
      <c r="D20" s="28"/>
      <c r="E20" s="28"/>
      <c r="F20" s="28"/>
      <c r="G20" s="8">
        <f>SUM(G7:G19)</f>
        <v>223</v>
      </c>
      <c r="H20" s="8">
        <f>SUM(H7:H19)</f>
        <v>96683</v>
      </c>
      <c r="I20" s="8">
        <f>SUM(I7:I19)</f>
        <v>1160196</v>
      </c>
    </row>
    <row r="21" spans="1:12" ht="15.75" x14ac:dyDescent="0.25">
      <c r="A21" s="1"/>
      <c r="B21" s="2"/>
      <c r="C21" s="9"/>
      <c r="D21" s="29" t="s">
        <v>15</v>
      </c>
      <c r="E21" s="30"/>
      <c r="F21" s="30"/>
      <c r="G21" s="30"/>
      <c r="H21" s="31"/>
      <c r="I21" s="10">
        <f>I20*5%+0.2</f>
        <v>58010</v>
      </c>
    </row>
    <row r="22" spans="1:12" ht="15.75" x14ac:dyDescent="0.25">
      <c r="A22" s="1"/>
      <c r="B22" s="2"/>
      <c r="C22" s="9"/>
      <c r="D22" s="32" t="s">
        <v>16</v>
      </c>
      <c r="E22" s="24"/>
      <c r="F22" s="24"/>
      <c r="G22" s="24"/>
      <c r="H22" s="25"/>
      <c r="I22" s="11">
        <f>I20*10%+0.4</f>
        <v>116020</v>
      </c>
    </row>
    <row r="23" spans="1:12" ht="15.75" x14ac:dyDescent="0.25">
      <c r="A23" s="1"/>
      <c r="B23" s="2"/>
      <c r="C23" s="1"/>
      <c r="D23" s="23" t="s">
        <v>18</v>
      </c>
      <c r="E23" s="24"/>
      <c r="F23" s="24"/>
      <c r="G23" s="24"/>
      <c r="H23" s="25"/>
      <c r="I23" s="11">
        <f>I20*5%+0.2</f>
        <v>58010</v>
      </c>
    </row>
    <row r="24" spans="1:12" ht="15.75" x14ac:dyDescent="0.25">
      <c r="A24" s="1"/>
      <c r="B24" s="2"/>
      <c r="C24" s="1"/>
      <c r="D24" s="20" t="s">
        <v>17</v>
      </c>
      <c r="E24" s="21"/>
      <c r="F24" s="21"/>
      <c r="G24" s="21"/>
      <c r="H24" s="22"/>
      <c r="I24" s="12">
        <f>I20+I21+I22+I23</f>
        <v>1392236</v>
      </c>
    </row>
    <row r="25" spans="1:12" ht="15.75" x14ac:dyDescent="0.25">
      <c r="A25" s="1"/>
      <c r="B25" s="2"/>
      <c r="C25" s="1"/>
      <c r="D25" s="23" t="s">
        <v>19</v>
      </c>
      <c r="E25" s="24"/>
      <c r="F25" s="24"/>
      <c r="G25" s="24"/>
      <c r="H25" s="25"/>
      <c r="I25" s="11">
        <f>I24*23.59%+0.53</f>
        <v>328429.0024</v>
      </c>
    </row>
    <row r="26" spans="1:12" ht="15.75" x14ac:dyDescent="0.25">
      <c r="A26" s="1"/>
      <c r="B26" s="2"/>
      <c r="C26" s="1"/>
      <c r="D26" s="20" t="s">
        <v>20</v>
      </c>
      <c r="E26" s="24"/>
      <c r="F26" s="24"/>
      <c r="G26" s="24"/>
      <c r="H26" s="25"/>
      <c r="I26" s="12">
        <f>I24+I25</f>
        <v>1720665.0024000001</v>
      </c>
      <c r="L26" s="16"/>
    </row>
  </sheetData>
  <mergeCells count="18">
    <mergeCell ref="G4:G6"/>
    <mergeCell ref="H4:H6"/>
    <mergeCell ref="F1:I1"/>
    <mergeCell ref="A2:I2"/>
    <mergeCell ref="D24:H24"/>
    <mergeCell ref="D25:H25"/>
    <mergeCell ref="D26:H26"/>
    <mergeCell ref="I4:I6"/>
    <mergeCell ref="A20:F20"/>
    <mergeCell ref="D21:H21"/>
    <mergeCell ref="D22:H22"/>
    <mergeCell ref="D23:H23"/>
    <mergeCell ref="A4:A6"/>
    <mergeCell ref="B4:B6"/>
    <mergeCell ref="C4:C6"/>
    <mergeCell ref="D4:D6"/>
    <mergeCell ref="E4:E6"/>
    <mergeCell ref="F4:F6"/>
  </mergeCells>
  <pageMargins left="0.70866141732283472" right="0.70866141732283472" top="0.74803149606299213" bottom="0.74803149606299213" header="0.31496062992125984" footer="0.31496062992125984"/>
  <pageSetup paperSize="9" scale="70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4.pielikums</vt:lpstr>
    </vt:vector>
  </TitlesOfParts>
  <Company>LR IEM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Ramona Brīvniece</dc:creator>
  <cp:lastModifiedBy>Ilze Briede</cp:lastModifiedBy>
  <cp:lastPrinted>2024-07-09T06:52:40Z</cp:lastPrinted>
  <dcterms:created xsi:type="dcterms:W3CDTF">2024-04-29T12:33:09Z</dcterms:created>
  <dcterms:modified xsi:type="dcterms:W3CDTF">2024-07-09T08:35:56Z</dcterms:modified>
</cp:coreProperties>
</file>