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T:\FAD\FVD\Bāze_2026\PP aprēķini\Demogrāfijas paka\Valsts soc.pabalstu likums\"/>
    </mc:Choice>
  </mc:AlternateContent>
  <xr:revisionPtr revIDLastSave="0" documentId="13_ncr:1_{D0E04BF7-EB83-4C0B-A367-35594411C9CD}" xr6:coauthVersionLast="36" xr6:coauthVersionMax="36" xr10:uidLastSave="{00000000-0000-0000-0000-000000000000}"/>
  <bookViews>
    <workbookView xWindow="0" yWindow="0" windowWidth="19200" windowHeight="6640" xr2:uid="{00000000-000D-0000-FFFF-FFFF00000000}"/>
  </bookViews>
  <sheets>
    <sheet name="1.pielikums" sheetId="1" r:id="rId1"/>
  </sheets>
  <definedNames>
    <definedName name="_xlnm.Print_Titles" localSheetId="0">'1.pielikums'!$6:$9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1" i="1" l="1"/>
  <c r="C36" i="1"/>
  <c r="D36" i="1"/>
  <c r="E36" i="1"/>
  <c r="F36" i="1"/>
  <c r="G36" i="1"/>
  <c r="H36" i="1"/>
  <c r="B36" i="1"/>
  <c r="C35" i="1"/>
  <c r="D35" i="1"/>
  <c r="F35" i="1"/>
  <c r="G35" i="1"/>
  <c r="H35" i="1"/>
  <c r="B35" i="1"/>
  <c r="E29" i="1"/>
  <c r="C34" i="1"/>
  <c r="D34" i="1"/>
  <c r="F34" i="1"/>
  <c r="B34" i="1"/>
  <c r="E10" i="1"/>
  <c r="C10" i="1"/>
  <c r="D10" i="1"/>
  <c r="F10" i="1"/>
  <c r="G10" i="1"/>
  <c r="H10" i="1"/>
  <c r="B10" i="1"/>
  <c r="C11" i="1"/>
  <c r="D11" i="1"/>
  <c r="E11" i="1"/>
  <c r="F11" i="1"/>
  <c r="G11" i="1"/>
  <c r="H11" i="1"/>
  <c r="B11" i="1"/>
  <c r="B14" i="1"/>
  <c r="G15" i="1"/>
  <c r="G14" i="1" s="1"/>
  <c r="H15" i="1"/>
  <c r="H14" i="1" s="1"/>
  <c r="C15" i="1"/>
  <c r="C14" i="1" s="1"/>
  <c r="D15" i="1"/>
  <c r="D14" i="1" s="1"/>
  <c r="E15" i="1"/>
  <c r="E14" i="1" s="1"/>
  <c r="E35" i="1" s="1"/>
  <c r="E40" i="1" s="1"/>
  <c r="F15" i="1"/>
  <c r="F14" i="1" s="1"/>
  <c r="B15" i="1"/>
  <c r="C30" i="1"/>
  <c r="D30" i="1"/>
  <c r="E30" i="1"/>
  <c r="F30" i="1"/>
  <c r="G30" i="1"/>
  <c r="H30" i="1"/>
  <c r="B30" i="1"/>
  <c r="D19" i="1" l="1"/>
  <c r="B19" i="1"/>
  <c r="C19" i="1"/>
  <c r="F19" i="1"/>
  <c r="G19" i="1"/>
  <c r="G18" i="1" s="1"/>
  <c r="H19" i="1"/>
  <c r="H18" i="1" s="1"/>
  <c r="E19" i="1"/>
  <c r="E18" i="1" s="1"/>
  <c r="H17" i="1" l="1"/>
  <c r="H34" i="1"/>
  <c r="G17" i="1"/>
  <c r="G34" i="1"/>
  <c r="E17" i="1"/>
  <c r="E34" i="1"/>
  <c r="F12" i="1"/>
  <c r="F18" i="1"/>
  <c r="F17" i="1" s="1"/>
  <c r="C12" i="1"/>
  <c r="C18" i="1"/>
  <c r="C17" i="1" s="1"/>
  <c r="B12" i="1"/>
  <c r="B18" i="1"/>
  <c r="B17" i="1" s="1"/>
  <c r="D12" i="1"/>
  <c r="D18" i="1"/>
  <c r="D17" i="1" s="1"/>
  <c r="H41" i="1"/>
  <c r="G41" i="1"/>
  <c r="C41" i="1"/>
  <c r="B41" i="1"/>
  <c r="G40" i="1" l="1"/>
  <c r="H40" i="1"/>
  <c r="C40" i="1"/>
  <c r="G33" i="1" l="1"/>
  <c r="B40" i="1"/>
  <c r="H39" i="1" l="1"/>
  <c r="H38" i="1" s="1"/>
  <c r="H33" i="1"/>
  <c r="G39" i="1"/>
  <c r="G38" i="1" s="1"/>
  <c r="C39" i="1"/>
  <c r="C38" i="1" s="1"/>
  <c r="C33" i="1"/>
  <c r="F41" i="1"/>
  <c r="E41" i="1"/>
  <c r="D41" i="1"/>
  <c r="B33" i="1" l="1"/>
  <c r="B39" i="1"/>
  <c r="B38" i="1" s="1"/>
  <c r="D40" i="1" l="1"/>
  <c r="E33" i="1"/>
  <c r="F40" i="1" l="1"/>
  <c r="E39" i="1"/>
  <c r="E38" i="1" s="1"/>
  <c r="F39" i="1" l="1"/>
  <c r="F38" i="1" s="1"/>
  <c r="F33" i="1"/>
  <c r="D33" i="1"/>
  <c r="D39" i="1"/>
  <c r="D38" i="1" s="1"/>
</calcChain>
</file>

<file path=xl/sharedStrings.xml><?xml version="1.0" encoding="utf-8"?>
<sst xmlns="http://schemas.openxmlformats.org/spreadsheetml/2006/main" count="46" uniqueCount="41">
  <si>
    <t>1. Budžeta ieņēmumi</t>
  </si>
  <si>
    <t>1.1. valsts pamatbudžets</t>
  </si>
  <si>
    <t>1.2. valsts speciālais budžets</t>
  </si>
  <si>
    <t>2. Budžeta izdevumi</t>
  </si>
  <si>
    <t>2.1. valsts pamatbudžets</t>
  </si>
  <si>
    <t>20.01.00 “Valsts sociālie pabalsti”, t.sk</t>
  </si>
  <si>
    <t>2.2. valsts speciālais budžets</t>
  </si>
  <si>
    <t>3. Finansiālā ietekme</t>
  </si>
  <si>
    <t>3.1. valsts pamatbudžets</t>
  </si>
  <si>
    <t>3.2. valsts speciālais budžets</t>
  </si>
  <si>
    <t>5. Precizēta finansiālā ietekme</t>
  </si>
  <si>
    <t>5.1. valsts pamatbudžets</t>
  </si>
  <si>
    <t>5.2. valsts speciālais budžets</t>
  </si>
  <si>
    <t>Turpmākie gadi</t>
  </si>
  <si>
    <t>izmaiņas kārtējā gadā, salīdzinot ar valsts budžetu kārtējam gadam</t>
  </si>
  <si>
    <t>izmaiņas, salīdzinot ar vidēja termiņa budžeta ietvaru</t>
  </si>
  <si>
    <t>1.3. pašvaldību budžets</t>
  </si>
  <si>
    <t>20.01.00 “Valsts sociālie pabalsti”</t>
  </si>
  <si>
    <t>2.3. Pašvaldību budžets</t>
  </si>
  <si>
    <t>3.3. Pašvaldību budžets</t>
  </si>
  <si>
    <t>4. Finanšu līdzekļi papildu izdevumu finansēšanai (kompensējošu izdevumu palielinājumu norāda ar "-" zīmi)</t>
  </si>
  <si>
    <t>likumprojektam "Grozījumi Valsts sociālo pabalstu likumā"</t>
  </si>
  <si>
    <r>
      <t xml:space="preserve">Detalizēta likumprojekta ietekme uz valsts budžetu, </t>
    </r>
    <r>
      <rPr>
        <b/>
        <i/>
        <sz val="12"/>
        <rFont val="Times New Roman"/>
        <family val="1"/>
        <charset val="186"/>
      </rPr>
      <t>euro</t>
    </r>
  </si>
  <si>
    <t>1.pielikums anotācijai</t>
  </si>
  <si>
    <t>Rādītājs</t>
  </si>
  <si>
    <t>04.05.00 "Valsts sociālās apdrošināšanas aģentūras speciālais budžets"</t>
  </si>
  <si>
    <t>Bērna piedzimšanas pabalsts</t>
  </si>
  <si>
    <t>Bērna kopšanas pabalsts</t>
  </si>
  <si>
    <t>Ģimenes valsts pabalsts</t>
  </si>
  <si>
    <t>Pabalsts aizbildnim par bērna uzturēšanu</t>
  </si>
  <si>
    <t>Bērna adopcijas pabalsts</t>
  </si>
  <si>
    <t>Atlīdzība par audžuģimenes pienākumu pildīšanu</t>
  </si>
  <si>
    <t>Atlīdzība par adoptējamā bērna aprūpi</t>
  </si>
  <si>
    <t>Atlīdzība par bērna adopciju</t>
  </si>
  <si>
    <t>Atlīdzība par aizbildņa pienākumu pildīšanu</t>
  </si>
  <si>
    <t>97.02.00 “Nozares centralizēto funkciju izpilde” (konsolidējamā pozīcija)</t>
  </si>
  <si>
    <t>04.05.00  “Valsts sociālās apdrošināšanas aģentūras speciālais budžets" (konsolidējamā pozīcija)</t>
  </si>
  <si>
    <t>saskaņā ar valsts budžetu kārtējam gadam*</t>
  </si>
  <si>
    <t>saskaņā ar vidēja termiņa budžeta ietvaru*</t>
  </si>
  <si>
    <t xml:space="preserve">* izdevumi apakšprogrammā 20.01.00 "Valsts sociālie pabalsti" (bērna piedzimšanas pabalstam, bērna kopšanas pabalstam, ģimenes valsts pabalstam, pabalstam aizbildim par bērna uzturēšanu, bērna adopcijas pabalstam, atlīdzībai par audžuģimenes pienākumu pildīšanu, atlīdzība par aizbildņa pienākumu pildīšanu, atlīdzībai par adoptējamā bērna aprūpi un atlīdzībai par bērna adopciju) un speciālā budžeta apakšprogrammā 04.05.00 "Valsts sociālās apdrošināšanas speciālais budžets" izdevumi pamatkapitāla veidošanai saskaņā ar likumu "Par valsts budžetu 2025. gadam un budžeta ietvaru 2025., 2026. un 2027. gadam" </t>
  </si>
  <si>
    <t>Ilze Štrausa
Labklājības ministrija 
Finanšu vadības departaments 
Tālr. 20688364
Ilze.Strausa@lm.gov.lv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</si>
</sst>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sz val="10"/>
      <name val="Times New Roman"/>
      <family val="1"/>
      <charset val="186"/>
    </font>
    <font>
      <i/>
      <sz val="10"/>
      <name val="Times New Roman"/>
      <family val="1"/>
      <charset val="186"/>
    </font>
    <font>
      <b/>
      <sz val="12"/>
      <name val="Times New Roman"/>
      <family val="1"/>
      <charset val="186"/>
    </font>
    <font>
      <b/>
      <i/>
      <sz val="12"/>
      <name val="Times New Roman"/>
      <family val="1"/>
      <charset val="186"/>
    </font>
    <font>
      <sz val="9"/>
      <name val="Times New Roman"/>
      <family val="1"/>
      <charset val="186"/>
    </font>
    <font>
      <i/>
      <sz val="11"/>
      <name val="Times New Roman"/>
      <family val="1"/>
      <charset val="186"/>
    </font>
    <font>
      <sz val="11"/>
      <name val="Calibri"/>
      <family val="2"/>
      <charset val="186"/>
      <scheme val="minor"/>
    </font>
    <font>
      <sz val="9"/>
      <name val="Calibri"/>
      <family val="2"/>
      <charset val="186"/>
      <scheme val="minor"/>
    </font>
    <font>
      <i/>
      <sz val="9"/>
      <name val="Times New Roman"/>
      <family val="1"/>
      <charset val="186"/>
    </font>
    <font>
      <sz val="8"/>
      <color rgb="FF000000"/>
      <name val="Times New Roman"/>
      <family val="1"/>
      <charset val="186"/>
    </font>
    <font>
      <sz val="11"/>
      <name val="Times New Roman"/>
      <family val="1"/>
      <charset val="186"/>
    </font>
  </fonts>
  <fills count="3">
    <fill>
      <patternFill patternType="none"/>
    </fill>
    <fill>
      <patternFill patternType="gray125"/>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38">
    <xf numFmtId="0" fontId="0" fillId="0" borderId="0" xfId="0"/>
    <xf numFmtId="3" fontId="1" fillId="0" borderId="0" xfId="0" applyNumberFormat="1" applyFont="1"/>
    <xf numFmtId="0" fontId="1" fillId="2" borderId="1" xfId="0" applyFont="1" applyFill="1" applyBorder="1" applyAlignment="1">
      <alignment horizontal="center" vertical="center" wrapText="1"/>
    </xf>
    <xf numFmtId="0" fontId="1" fillId="0" borderId="0" xfId="0" applyFont="1"/>
    <xf numFmtId="0" fontId="1" fillId="2" borderId="1" xfId="0" applyFont="1" applyFill="1" applyBorder="1" applyAlignment="1">
      <alignment horizontal="justify" vertical="center"/>
    </xf>
    <xf numFmtId="3" fontId="1" fillId="2" borderId="1" xfId="0" applyNumberFormat="1" applyFont="1" applyFill="1" applyBorder="1" applyAlignment="1">
      <alignment horizontal="right" vertical="center"/>
    </xf>
    <xf numFmtId="3" fontId="1" fillId="2" borderId="1" xfId="0" applyNumberFormat="1" applyFont="1" applyFill="1" applyBorder="1" applyAlignment="1">
      <alignment horizontal="center" vertical="center"/>
    </xf>
    <xf numFmtId="0" fontId="2" fillId="2" borderId="1" xfId="0" applyFont="1" applyFill="1" applyBorder="1" applyAlignment="1">
      <alignment horizontal="justify" vertical="center"/>
    </xf>
    <xf numFmtId="3" fontId="2" fillId="2" borderId="1" xfId="0" applyNumberFormat="1" applyFont="1" applyFill="1" applyBorder="1" applyAlignment="1">
      <alignment horizontal="right" vertical="center"/>
    </xf>
    <xf numFmtId="3" fontId="2" fillId="2" borderId="1" xfId="0" applyNumberFormat="1" applyFont="1" applyFill="1" applyBorder="1" applyAlignment="1">
      <alignment horizontal="center" vertical="center"/>
    </xf>
    <xf numFmtId="0" fontId="2" fillId="0" borderId="0" xfId="0" applyFont="1"/>
    <xf numFmtId="3" fontId="2" fillId="0" borderId="1" xfId="0" applyNumberFormat="1" applyFont="1" applyBorder="1" applyAlignment="1">
      <alignment horizontal="right" vertical="center"/>
    </xf>
    <xf numFmtId="3" fontId="2" fillId="0" borderId="1" xfId="0" applyNumberFormat="1" applyFont="1" applyBorder="1" applyAlignment="1">
      <alignment horizontal="center" vertical="center"/>
    </xf>
    <xf numFmtId="3" fontId="1" fillId="0" borderId="1" xfId="0" applyNumberFormat="1" applyFont="1" applyBorder="1"/>
    <xf numFmtId="3" fontId="1" fillId="0" borderId="1" xfId="0" applyNumberFormat="1" applyFont="1" applyBorder="1" applyAlignment="1">
      <alignment horizontal="center" vertical="center"/>
    </xf>
    <xf numFmtId="3" fontId="1" fillId="0" borderId="1" xfId="0" applyNumberFormat="1" applyFont="1" applyBorder="1" applyAlignment="1">
      <alignment horizont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0" borderId="0" xfId="0" applyFont="1"/>
    <xf numFmtId="0" fontId="6" fillId="0" borderId="0" xfId="0" applyFont="1" applyAlignment="1">
      <alignment horizontal="right"/>
    </xf>
    <xf numFmtId="0" fontId="7" fillId="0" borderId="0" xfId="0" applyFont="1"/>
    <xf numFmtId="0" fontId="8" fillId="0" borderId="0" xfId="0" applyFont="1"/>
    <xf numFmtId="0" fontId="3" fillId="0" borderId="0" xfId="0" applyFont="1" applyAlignment="1">
      <alignment horizontal="center" vertical="center"/>
    </xf>
    <xf numFmtId="0" fontId="1" fillId="0" borderId="0" xfId="0" applyFont="1" applyAlignment="1">
      <alignment horizontal="center" vertical="center"/>
    </xf>
    <xf numFmtId="3" fontId="1" fillId="2" borderId="1" xfId="0" applyNumberFormat="1" applyFont="1" applyFill="1" applyBorder="1" applyAlignment="1">
      <alignment vertical="center"/>
    </xf>
    <xf numFmtId="3" fontId="1" fillId="0" borderId="1" xfId="0" applyNumberFormat="1" applyFont="1" applyBorder="1" applyAlignment="1"/>
    <xf numFmtId="3" fontId="2" fillId="0" borderId="1" xfId="0" applyNumberFormat="1" applyFont="1" applyBorder="1" applyAlignment="1">
      <alignment vertical="center"/>
    </xf>
    <xf numFmtId="0" fontId="3" fillId="0" borderId="0" xfId="0" applyFont="1" applyAlignment="1">
      <alignment horizontal="center"/>
    </xf>
    <xf numFmtId="0" fontId="1" fillId="0" borderId="1" xfId="0" applyFont="1" applyBorder="1" applyAlignment="1">
      <alignment horizontal="center" vertical="center"/>
    </xf>
    <xf numFmtId="3" fontId="1" fillId="0" borderId="1" xfId="0" applyNumberFormat="1" applyFont="1" applyBorder="1" applyAlignment="1">
      <alignment horizontal="right" vertical="center"/>
    </xf>
    <xf numFmtId="3" fontId="1" fillId="0" borderId="1" xfId="0" applyNumberFormat="1" applyFont="1" applyBorder="1" applyAlignment="1">
      <alignment horizontal="right"/>
    </xf>
    <xf numFmtId="0" fontId="11" fillId="0" borderId="0" xfId="0" applyFont="1"/>
    <xf numFmtId="0" fontId="9" fillId="0" borderId="2" xfId="0" applyFont="1" applyBorder="1" applyAlignment="1">
      <alignment horizontal="justify" wrapText="1"/>
    </xf>
    <xf numFmtId="0" fontId="10" fillId="0" borderId="0" xfId="0" applyFont="1" applyAlignment="1">
      <alignment horizontal="left" wrapText="1"/>
    </xf>
    <xf numFmtId="0" fontId="3" fillId="0" borderId="0" xfId="0" applyFont="1" applyAlignment="1">
      <alignment horizontal="center"/>
    </xf>
    <xf numFmtId="0" fontId="1" fillId="2" borderId="1" xfId="0" applyFont="1" applyFill="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5"/>
  <sheetViews>
    <sheetView tabSelected="1" zoomScale="70" zoomScaleNormal="70" workbookViewId="0">
      <pane xSplit="1" ySplit="9" topLeftCell="B10" activePane="bottomRight" state="frozen"/>
      <selection pane="topRight" activeCell="B1" sqref="B1"/>
      <selection pane="bottomLeft" activeCell="A10" sqref="A10"/>
      <selection pane="bottomRight" activeCell="L42" sqref="L42"/>
    </sheetView>
  </sheetViews>
  <sheetFormatPr defaultColWidth="8.81640625" defaultRowHeight="13" x14ac:dyDescent="0.3"/>
  <cols>
    <col min="1" max="1" width="24" style="3" customWidth="1"/>
    <col min="2" max="2" width="12.54296875" style="3" customWidth="1"/>
    <col min="3" max="3" width="12.54296875" style="23" customWidth="1"/>
    <col min="4" max="8" width="12.54296875" style="3" customWidth="1"/>
    <col min="9" max="16384" width="8.81640625" style="3"/>
  </cols>
  <sheetData>
    <row r="1" spans="1:15" ht="14" x14ac:dyDescent="0.3">
      <c r="H1" s="19" t="s">
        <v>23</v>
      </c>
    </row>
    <row r="2" spans="1:15" ht="14" x14ac:dyDescent="0.3">
      <c r="H2" s="19" t="s">
        <v>21</v>
      </c>
    </row>
    <row r="4" spans="1:15" ht="15.5" x14ac:dyDescent="0.35">
      <c r="A4" s="34" t="s">
        <v>22</v>
      </c>
      <c r="B4" s="34"/>
      <c r="C4" s="34"/>
      <c r="D4" s="34"/>
      <c r="E4" s="34"/>
      <c r="F4" s="34"/>
      <c r="G4" s="34"/>
      <c r="H4" s="34"/>
    </row>
    <row r="5" spans="1:15" ht="15" x14ac:dyDescent="0.3">
      <c r="A5" s="27"/>
      <c r="B5" s="27"/>
      <c r="C5" s="22"/>
      <c r="D5" s="27"/>
      <c r="E5" s="27"/>
      <c r="F5" s="27"/>
      <c r="G5" s="27"/>
      <c r="H5" s="27"/>
    </row>
    <row r="6" spans="1:15" x14ac:dyDescent="0.3">
      <c r="A6" s="35" t="s">
        <v>24</v>
      </c>
      <c r="B6" s="36">
        <v>2025</v>
      </c>
      <c r="C6" s="36"/>
      <c r="D6" s="37" t="s">
        <v>13</v>
      </c>
      <c r="E6" s="37"/>
      <c r="F6" s="37"/>
      <c r="G6" s="37"/>
      <c r="H6" s="37"/>
    </row>
    <row r="7" spans="1:15" ht="15" customHeight="1" x14ac:dyDescent="0.3">
      <c r="A7" s="35"/>
      <c r="B7" s="36"/>
      <c r="C7" s="36"/>
      <c r="D7" s="36">
        <v>2026</v>
      </c>
      <c r="E7" s="36"/>
      <c r="F7" s="36">
        <v>2027</v>
      </c>
      <c r="G7" s="36"/>
      <c r="H7" s="28">
        <v>2028</v>
      </c>
    </row>
    <row r="8" spans="1:15" ht="64.75" customHeight="1" x14ac:dyDescent="0.35">
      <c r="A8" s="35"/>
      <c r="B8" s="2" t="s">
        <v>37</v>
      </c>
      <c r="C8" s="2" t="s">
        <v>14</v>
      </c>
      <c r="D8" s="2" t="s">
        <v>38</v>
      </c>
      <c r="E8" s="2" t="s">
        <v>15</v>
      </c>
      <c r="F8" s="2" t="s">
        <v>38</v>
      </c>
      <c r="G8" s="2" t="s">
        <v>15</v>
      </c>
      <c r="H8" s="2" t="s">
        <v>15</v>
      </c>
      <c r="I8" s="20"/>
      <c r="J8" s="20"/>
      <c r="K8" s="20"/>
      <c r="L8" s="20"/>
      <c r="M8" s="20"/>
      <c r="N8" s="20"/>
      <c r="O8" s="20"/>
    </row>
    <row r="9" spans="1:15" s="18" customFormat="1" ht="12" x14ac:dyDescent="0.3">
      <c r="A9" s="16">
        <v>1</v>
      </c>
      <c r="B9" s="17">
        <v>2</v>
      </c>
      <c r="C9" s="17">
        <v>3</v>
      </c>
      <c r="D9" s="17">
        <v>4</v>
      </c>
      <c r="E9" s="17">
        <v>5</v>
      </c>
      <c r="F9" s="17">
        <v>6</v>
      </c>
      <c r="G9" s="17">
        <v>7</v>
      </c>
      <c r="H9" s="17">
        <v>8</v>
      </c>
      <c r="I9" s="21"/>
      <c r="J9" s="21"/>
      <c r="K9" s="21"/>
      <c r="L9" s="21"/>
      <c r="M9" s="21"/>
      <c r="N9" s="21"/>
      <c r="O9" s="21"/>
    </row>
    <row r="10" spans="1:15" x14ac:dyDescent="0.3">
      <c r="A10" s="4" t="s">
        <v>0</v>
      </c>
      <c r="B10" s="5">
        <f>B11+B14</f>
        <v>271470042</v>
      </c>
      <c r="C10" s="6">
        <f t="shared" ref="C10:H10" si="0">C11+C14</f>
        <v>0</v>
      </c>
      <c r="D10" s="5">
        <f t="shared" si="0"/>
        <v>271321159</v>
      </c>
      <c r="E10" s="6">
        <f>E11+E14-E15</f>
        <v>0</v>
      </c>
      <c r="F10" s="5">
        <f t="shared" si="0"/>
        <v>272163539</v>
      </c>
      <c r="G10" s="6">
        <f t="shared" si="0"/>
        <v>0</v>
      </c>
      <c r="H10" s="6">
        <f t="shared" si="0"/>
        <v>0</v>
      </c>
    </row>
    <row r="11" spans="1:15" x14ac:dyDescent="0.3">
      <c r="A11" s="4" t="s">
        <v>1</v>
      </c>
      <c r="B11" s="13">
        <f>B12+B13</f>
        <v>270273369</v>
      </c>
      <c r="C11" s="15">
        <f t="shared" ref="C11:H11" si="1">C12+C13</f>
        <v>0</v>
      </c>
      <c r="D11" s="13">
        <f t="shared" si="1"/>
        <v>270297968</v>
      </c>
      <c r="E11" s="15">
        <f t="shared" si="1"/>
        <v>0</v>
      </c>
      <c r="F11" s="13">
        <f t="shared" si="1"/>
        <v>270338915</v>
      </c>
      <c r="G11" s="15">
        <f t="shared" si="1"/>
        <v>0</v>
      </c>
      <c r="H11" s="15">
        <f t="shared" si="1"/>
        <v>0</v>
      </c>
    </row>
    <row r="12" spans="1:15" s="10" customFormat="1" ht="26" x14ac:dyDescent="0.3">
      <c r="A12" s="7" t="s">
        <v>17</v>
      </c>
      <c r="B12" s="8">
        <f>B19</f>
        <v>270273369</v>
      </c>
      <c r="C12" s="9">
        <f>C19</f>
        <v>0</v>
      </c>
      <c r="D12" s="8">
        <f>D19</f>
        <v>270297968</v>
      </c>
      <c r="E12" s="9">
        <v>0</v>
      </c>
      <c r="F12" s="8">
        <f>F19</f>
        <v>270338915</v>
      </c>
      <c r="G12" s="9">
        <v>0</v>
      </c>
      <c r="H12" s="9">
        <v>0</v>
      </c>
    </row>
    <row r="13" spans="1:15" s="10" customFormat="1" ht="39" x14ac:dyDescent="0.3">
      <c r="A13" s="7" t="s">
        <v>35</v>
      </c>
      <c r="B13" s="8">
        <v>0</v>
      </c>
      <c r="C13" s="9">
        <v>0</v>
      </c>
      <c r="D13" s="9">
        <v>0</v>
      </c>
      <c r="E13" s="9">
        <v>0</v>
      </c>
      <c r="F13" s="9">
        <v>0</v>
      </c>
      <c r="G13" s="9">
        <v>0</v>
      </c>
      <c r="H13" s="9">
        <v>0</v>
      </c>
    </row>
    <row r="14" spans="1:15" x14ac:dyDescent="0.3">
      <c r="A14" s="4" t="s">
        <v>2</v>
      </c>
      <c r="B14" s="5">
        <f>B15</f>
        <v>1196673</v>
      </c>
      <c r="C14" s="6">
        <f t="shared" ref="C14:H14" si="2">C15</f>
        <v>0</v>
      </c>
      <c r="D14" s="5">
        <f t="shared" si="2"/>
        <v>1023191</v>
      </c>
      <c r="E14" s="5">
        <f t="shared" si="2"/>
        <v>186461</v>
      </c>
      <c r="F14" s="5">
        <f t="shared" si="2"/>
        <v>1824624</v>
      </c>
      <c r="G14" s="6">
        <f t="shared" si="2"/>
        <v>0</v>
      </c>
      <c r="H14" s="6">
        <f t="shared" si="2"/>
        <v>0</v>
      </c>
    </row>
    <row r="15" spans="1:15" s="10" customFormat="1" ht="52" x14ac:dyDescent="0.3">
      <c r="A15" s="7" t="s">
        <v>36</v>
      </c>
      <c r="B15" s="8">
        <f>B31</f>
        <v>1196673</v>
      </c>
      <c r="C15" s="9">
        <f t="shared" ref="C15:H15" si="3">C31</f>
        <v>0</v>
      </c>
      <c r="D15" s="8">
        <f t="shared" si="3"/>
        <v>1023191</v>
      </c>
      <c r="E15" s="8">
        <f t="shared" si="3"/>
        <v>186461</v>
      </c>
      <c r="F15" s="8">
        <f t="shared" si="3"/>
        <v>1824624</v>
      </c>
      <c r="G15" s="9">
        <f t="shared" si="3"/>
        <v>0</v>
      </c>
      <c r="H15" s="9">
        <f t="shared" si="3"/>
        <v>0</v>
      </c>
    </row>
    <row r="16" spans="1:15" x14ac:dyDescent="0.3">
      <c r="A16" s="4" t="s">
        <v>16</v>
      </c>
      <c r="B16" s="6">
        <v>0</v>
      </c>
      <c r="C16" s="6">
        <v>0</v>
      </c>
      <c r="D16" s="6">
        <v>0</v>
      </c>
      <c r="E16" s="6">
        <v>0</v>
      </c>
      <c r="F16" s="6">
        <v>0</v>
      </c>
      <c r="G16" s="6">
        <v>0</v>
      </c>
      <c r="H16" s="6">
        <v>0</v>
      </c>
    </row>
    <row r="17" spans="1:11" x14ac:dyDescent="0.3">
      <c r="A17" s="4" t="s">
        <v>3</v>
      </c>
      <c r="B17" s="5">
        <f>B18+B30-B29</f>
        <v>271470042</v>
      </c>
      <c r="C17" s="6">
        <f t="shared" ref="C17:H17" si="4">C18+C30-C29</f>
        <v>0</v>
      </c>
      <c r="D17" s="5">
        <f t="shared" si="4"/>
        <v>271321159</v>
      </c>
      <c r="E17" s="5">
        <f t="shared" si="4"/>
        <v>51865890</v>
      </c>
      <c r="F17" s="5">
        <f t="shared" si="4"/>
        <v>272163539</v>
      </c>
      <c r="G17" s="5">
        <f t="shared" si="4"/>
        <v>52327825</v>
      </c>
      <c r="H17" s="5">
        <f t="shared" si="4"/>
        <v>67063722</v>
      </c>
    </row>
    <row r="18" spans="1:11" x14ac:dyDescent="0.3">
      <c r="A18" s="4" t="s">
        <v>4</v>
      </c>
      <c r="B18" s="13">
        <f>B19+B29</f>
        <v>270273369</v>
      </c>
      <c r="C18" s="15">
        <f t="shared" ref="C18:H18" si="5">C19+C29</f>
        <v>0</v>
      </c>
      <c r="D18" s="13">
        <f t="shared" si="5"/>
        <v>270297968</v>
      </c>
      <c r="E18" s="13">
        <f t="shared" si="5"/>
        <v>51865890</v>
      </c>
      <c r="F18" s="13">
        <f t="shared" si="5"/>
        <v>270338915</v>
      </c>
      <c r="G18" s="13">
        <f t="shared" si="5"/>
        <v>52327825</v>
      </c>
      <c r="H18" s="13">
        <f t="shared" si="5"/>
        <v>67063722</v>
      </c>
    </row>
    <row r="19" spans="1:11" s="10" customFormat="1" ht="26" x14ac:dyDescent="0.3">
      <c r="A19" s="7" t="s">
        <v>5</v>
      </c>
      <c r="B19" s="8">
        <f t="shared" ref="B19:C19" si="6">SUM(B20:B28)</f>
        <v>270273369</v>
      </c>
      <c r="C19" s="9">
        <f t="shared" si="6"/>
        <v>0</v>
      </c>
      <c r="D19" s="8">
        <f>SUM(D20:D28)</f>
        <v>270297968</v>
      </c>
      <c r="E19" s="8">
        <f>SUM(E20:E28)</f>
        <v>51679429</v>
      </c>
      <c r="F19" s="8">
        <f t="shared" ref="F19:H19" si="7">SUM(F20:F28)</f>
        <v>270338915</v>
      </c>
      <c r="G19" s="8">
        <f t="shared" si="7"/>
        <v>52327825</v>
      </c>
      <c r="H19" s="8">
        <f t="shared" si="7"/>
        <v>67063722</v>
      </c>
    </row>
    <row r="20" spans="1:11" s="10" customFormat="1" x14ac:dyDescent="0.3">
      <c r="A20" s="7" t="s">
        <v>26</v>
      </c>
      <c r="B20" s="8">
        <v>6004627</v>
      </c>
      <c r="C20" s="9">
        <v>0</v>
      </c>
      <c r="D20" s="8">
        <v>6004627</v>
      </c>
      <c r="E20" s="8">
        <v>2272572</v>
      </c>
      <c r="F20" s="8">
        <v>6004627</v>
      </c>
      <c r="G20" s="8">
        <v>2272572</v>
      </c>
      <c r="H20" s="8">
        <v>2272572</v>
      </c>
    </row>
    <row r="21" spans="1:11" s="10" customFormat="1" x14ac:dyDescent="0.3">
      <c r="A21" s="7" t="s">
        <v>27</v>
      </c>
      <c r="B21" s="8">
        <v>43276974</v>
      </c>
      <c r="C21" s="9">
        <v>0</v>
      </c>
      <c r="D21" s="8">
        <v>43276974</v>
      </c>
      <c r="E21" s="8">
        <v>29146043</v>
      </c>
      <c r="F21" s="8">
        <v>43276974</v>
      </c>
      <c r="G21" s="8">
        <v>29146043</v>
      </c>
      <c r="H21" s="8">
        <v>41309352</v>
      </c>
    </row>
    <row r="22" spans="1:11" s="10" customFormat="1" x14ac:dyDescent="0.3">
      <c r="A22" s="7" t="s">
        <v>28</v>
      </c>
      <c r="B22" s="8">
        <v>209592000</v>
      </c>
      <c r="C22" s="9">
        <v>0</v>
      </c>
      <c r="D22" s="8">
        <v>209592000</v>
      </c>
      <c r="E22" s="8">
        <v>3588480</v>
      </c>
      <c r="F22" s="8">
        <v>209592000</v>
      </c>
      <c r="G22" s="8">
        <v>3588480</v>
      </c>
      <c r="H22" s="8">
        <v>3588480</v>
      </c>
    </row>
    <row r="23" spans="1:11" s="10" customFormat="1" ht="26" x14ac:dyDescent="0.35">
      <c r="A23" s="7" t="s">
        <v>29</v>
      </c>
      <c r="B23" s="8">
        <v>6446667</v>
      </c>
      <c r="C23" s="9">
        <v>0</v>
      </c>
      <c r="D23" s="8">
        <v>6509255.9999999991</v>
      </c>
      <c r="E23" s="8">
        <v>6971952</v>
      </c>
      <c r="F23" s="8">
        <v>6571845</v>
      </c>
      <c r="G23" s="8">
        <v>7525923</v>
      </c>
      <c r="H23" s="8">
        <v>8077758</v>
      </c>
      <c r="I23" s="20"/>
      <c r="J23" s="20"/>
      <c r="K23" s="20"/>
    </row>
    <row r="24" spans="1:11" s="10" customFormat="1" ht="14.5" x14ac:dyDescent="0.35">
      <c r="A24" s="7" t="s">
        <v>30</v>
      </c>
      <c r="B24" s="8">
        <v>1825425</v>
      </c>
      <c r="C24" s="9">
        <v>0</v>
      </c>
      <c r="D24" s="8">
        <v>1832881</v>
      </c>
      <c r="E24" s="8">
        <v>1474475</v>
      </c>
      <c r="F24" s="8">
        <v>1840338</v>
      </c>
      <c r="G24" s="8">
        <v>1653354</v>
      </c>
      <c r="H24" s="8">
        <v>1828189</v>
      </c>
      <c r="I24" s="20"/>
      <c r="J24" s="20"/>
      <c r="K24" s="20"/>
    </row>
    <row r="25" spans="1:11" s="10" customFormat="1" ht="26.5" customHeight="1" x14ac:dyDescent="0.35">
      <c r="A25" s="7" t="s">
        <v>31</v>
      </c>
      <c r="B25" s="8">
        <v>1342147</v>
      </c>
      <c r="C25" s="9">
        <v>0</v>
      </c>
      <c r="D25" s="8">
        <v>1328779</v>
      </c>
      <c r="E25" s="8">
        <v>948485</v>
      </c>
      <c r="F25" s="8">
        <v>1315411</v>
      </c>
      <c r="G25" s="8">
        <v>933605</v>
      </c>
      <c r="H25" s="8">
        <v>1326869</v>
      </c>
      <c r="I25" s="20"/>
      <c r="J25" s="20"/>
      <c r="K25" s="20"/>
    </row>
    <row r="26" spans="1:11" s="10" customFormat="1" ht="26" x14ac:dyDescent="0.35">
      <c r="A26" s="7" t="s">
        <v>34</v>
      </c>
      <c r="B26" s="26">
        <v>1586150</v>
      </c>
      <c r="C26" s="12">
        <v>0</v>
      </c>
      <c r="D26" s="26">
        <v>1552236</v>
      </c>
      <c r="E26" s="26">
        <v>7159833</v>
      </c>
      <c r="F26" s="26">
        <v>1534627</v>
      </c>
      <c r="G26" s="26">
        <v>7086654</v>
      </c>
      <c r="H26" s="26">
        <v>8537331</v>
      </c>
      <c r="I26" s="20"/>
      <c r="J26" s="20"/>
      <c r="K26" s="20"/>
    </row>
    <row r="27" spans="1:11" s="10" customFormat="1" ht="26" x14ac:dyDescent="0.35">
      <c r="A27" s="7" t="s">
        <v>32</v>
      </c>
      <c r="B27" s="11">
        <v>79858</v>
      </c>
      <c r="C27" s="12">
        <v>0</v>
      </c>
      <c r="D27" s="11">
        <v>81694</v>
      </c>
      <c r="E27" s="11">
        <v>32738</v>
      </c>
      <c r="F27" s="11">
        <v>83572</v>
      </c>
      <c r="G27" s="11">
        <v>36343</v>
      </c>
      <c r="H27" s="11">
        <v>38320</v>
      </c>
      <c r="I27" s="20"/>
      <c r="J27" s="20"/>
      <c r="K27" s="20"/>
    </row>
    <row r="28" spans="1:11" s="10" customFormat="1" ht="14.5" x14ac:dyDescent="0.35">
      <c r="A28" s="7" t="s">
        <v>33</v>
      </c>
      <c r="B28" s="11">
        <v>119521</v>
      </c>
      <c r="C28" s="12">
        <v>0</v>
      </c>
      <c r="D28" s="11">
        <v>119521</v>
      </c>
      <c r="E28" s="11">
        <v>84851</v>
      </c>
      <c r="F28" s="26">
        <v>119521</v>
      </c>
      <c r="G28" s="26">
        <v>84851</v>
      </c>
      <c r="H28" s="26">
        <v>84851</v>
      </c>
      <c r="I28" s="20"/>
      <c r="J28" s="20"/>
      <c r="K28" s="20"/>
    </row>
    <row r="29" spans="1:11" s="10" customFormat="1" ht="39" x14ac:dyDescent="0.35">
      <c r="A29" s="7" t="s">
        <v>35</v>
      </c>
      <c r="B29" s="11">
        <v>0</v>
      </c>
      <c r="C29" s="12">
        <v>0</v>
      </c>
      <c r="D29" s="12">
        <v>0</v>
      </c>
      <c r="E29" s="11">
        <f>E31</f>
        <v>186461</v>
      </c>
      <c r="F29" s="12">
        <v>0</v>
      </c>
      <c r="G29" s="12">
        <v>0</v>
      </c>
      <c r="H29" s="12">
        <v>0</v>
      </c>
      <c r="I29" s="20"/>
      <c r="J29" s="20"/>
      <c r="K29" s="20"/>
    </row>
    <row r="30" spans="1:11" x14ac:dyDescent="0.3">
      <c r="A30" s="4" t="s">
        <v>6</v>
      </c>
      <c r="B30" s="13">
        <f>B31</f>
        <v>1196673</v>
      </c>
      <c r="C30" s="15">
        <f t="shared" ref="C30:H30" si="8">C31</f>
        <v>0</v>
      </c>
      <c r="D30" s="13">
        <f t="shared" si="8"/>
        <v>1023191</v>
      </c>
      <c r="E30" s="13">
        <f t="shared" si="8"/>
        <v>186461</v>
      </c>
      <c r="F30" s="13">
        <f t="shared" si="8"/>
        <v>1824624</v>
      </c>
      <c r="G30" s="15">
        <f t="shared" si="8"/>
        <v>0</v>
      </c>
      <c r="H30" s="15">
        <f t="shared" si="8"/>
        <v>0</v>
      </c>
    </row>
    <row r="31" spans="1:11" s="10" customFormat="1" ht="39" x14ac:dyDescent="0.3">
      <c r="A31" s="7" t="s">
        <v>25</v>
      </c>
      <c r="B31" s="11">
        <v>1196673</v>
      </c>
      <c r="C31" s="12">
        <v>0</v>
      </c>
      <c r="D31" s="11">
        <v>1023191</v>
      </c>
      <c r="E31" s="11">
        <f>128018+58443</f>
        <v>186461</v>
      </c>
      <c r="F31" s="11">
        <v>1824624</v>
      </c>
      <c r="G31" s="12">
        <v>0</v>
      </c>
      <c r="H31" s="12">
        <v>0</v>
      </c>
    </row>
    <row r="32" spans="1:11" x14ac:dyDescent="0.3">
      <c r="A32" s="4" t="s">
        <v>18</v>
      </c>
      <c r="B32" s="6">
        <v>0</v>
      </c>
      <c r="C32" s="6">
        <v>0</v>
      </c>
      <c r="D32" s="6">
        <v>0</v>
      </c>
      <c r="E32" s="6">
        <v>0</v>
      </c>
      <c r="F32" s="6">
        <v>0</v>
      </c>
      <c r="G32" s="6">
        <v>0</v>
      </c>
      <c r="H32" s="6">
        <v>0</v>
      </c>
    </row>
    <row r="33" spans="1:8" x14ac:dyDescent="0.3">
      <c r="A33" s="4" t="s">
        <v>7</v>
      </c>
      <c r="B33" s="6">
        <f t="shared" ref="B33:C33" si="9">B34+B35+B36</f>
        <v>0</v>
      </c>
      <c r="C33" s="6">
        <f t="shared" si="9"/>
        <v>0</v>
      </c>
      <c r="D33" s="6">
        <f t="shared" ref="D33:F33" si="10">D34+D35+D36</f>
        <v>0</v>
      </c>
      <c r="E33" s="24">
        <f t="shared" si="10"/>
        <v>-51865890</v>
      </c>
      <c r="F33" s="6">
        <f t="shared" si="10"/>
        <v>0</v>
      </c>
      <c r="G33" s="24">
        <f t="shared" ref="G33:H33" si="11">G34+G35+G36</f>
        <v>-52327825</v>
      </c>
      <c r="H33" s="24">
        <f t="shared" si="11"/>
        <v>-67063722</v>
      </c>
    </row>
    <row r="34" spans="1:8" x14ac:dyDescent="0.3">
      <c r="A34" s="4" t="s">
        <v>8</v>
      </c>
      <c r="B34" s="15">
        <f>B11-B18</f>
        <v>0</v>
      </c>
      <c r="C34" s="15">
        <f t="shared" ref="C34:H34" si="12">C11-C18</f>
        <v>0</v>
      </c>
      <c r="D34" s="15">
        <f t="shared" si="12"/>
        <v>0</v>
      </c>
      <c r="E34" s="30">
        <f>E11-E18+E29</f>
        <v>-51679429</v>
      </c>
      <c r="F34" s="15">
        <f t="shared" si="12"/>
        <v>0</v>
      </c>
      <c r="G34" s="30">
        <f t="shared" si="12"/>
        <v>-52327825</v>
      </c>
      <c r="H34" s="30">
        <f t="shared" si="12"/>
        <v>-67063722</v>
      </c>
    </row>
    <row r="35" spans="1:8" x14ac:dyDescent="0.3">
      <c r="A35" s="4" t="s">
        <v>9</v>
      </c>
      <c r="B35" s="14">
        <f>B14-B30</f>
        <v>0</v>
      </c>
      <c r="C35" s="14">
        <f t="shared" ref="C35:H35" si="13">C14-C30</f>
        <v>0</v>
      </c>
      <c r="D35" s="14">
        <f t="shared" si="13"/>
        <v>0</v>
      </c>
      <c r="E35" s="29">
        <f>E14-E30-E30</f>
        <v>-186461</v>
      </c>
      <c r="F35" s="14">
        <f t="shared" si="13"/>
        <v>0</v>
      </c>
      <c r="G35" s="14">
        <f t="shared" si="13"/>
        <v>0</v>
      </c>
      <c r="H35" s="14">
        <f t="shared" si="13"/>
        <v>0</v>
      </c>
    </row>
    <row r="36" spans="1:8" x14ac:dyDescent="0.3">
      <c r="A36" s="4" t="s">
        <v>19</v>
      </c>
      <c r="B36" s="15">
        <f>B16-B32</f>
        <v>0</v>
      </c>
      <c r="C36" s="15">
        <f t="shared" ref="C36:H36" si="14">C16-C32</f>
        <v>0</v>
      </c>
      <c r="D36" s="15">
        <f t="shared" si="14"/>
        <v>0</v>
      </c>
      <c r="E36" s="15">
        <f t="shared" si="14"/>
        <v>0</v>
      </c>
      <c r="F36" s="15">
        <f t="shared" si="14"/>
        <v>0</v>
      </c>
      <c r="G36" s="15">
        <f t="shared" si="14"/>
        <v>0</v>
      </c>
      <c r="H36" s="15">
        <f t="shared" si="14"/>
        <v>0</v>
      </c>
    </row>
    <row r="37" spans="1:8" ht="65" x14ac:dyDescent="0.3">
      <c r="A37" s="4" t="s">
        <v>20</v>
      </c>
      <c r="B37" s="14">
        <v>0</v>
      </c>
      <c r="C37" s="14">
        <v>0</v>
      </c>
      <c r="D37" s="14">
        <v>0</v>
      </c>
      <c r="E37" s="14">
        <v>0</v>
      </c>
      <c r="F37" s="14">
        <v>0</v>
      </c>
      <c r="G37" s="14">
        <v>0</v>
      </c>
      <c r="H37" s="14">
        <v>0</v>
      </c>
    </row>
    <row r="38" spans="1:8" x14ac:dyDescent="0.3">
      <c r="A38" s="4" t="s">
        <v>10</v>
      </c>
      <c r="B38" s="6">
        <f t="shared" ref="B38:C38" si="15">B39+B40+B41</f>
        <v>0</v>
      </c>
      <c r="C38" s="6">
        <f t="shared" si="15"/>
        <v>0</v>
      </c>
      <c r="D38" s="6">
        <f t="shared" ref="D38:F38" si="16">D39+D40+D41</f>
        <v>0</v>
      </c>
      <c r="E38" s="5">
        <f t="shared" si="16"/>
        <v>-51865890</v>
      </c>
      <c r="F38" s="6">
        <f t="shared" si="16"/>
        <v>0</v>
      </c>
      <c r="G38" s="24">
        <f t="shared" ref="G38:H38" si="17">G39+G40+G41</f>
        <v>-52327825</v>
      </c>
      <c r="H38" s="24">
        <f t="shared" si="17"/>
        <v>-67063722</v>
      </c>
    </row>
    <row r="39" spans="1:8" x14ac:dyDescent="0.3">
      <c r="A39" s="4" t="s">
        <v>11</v>
      </c>
      <c r="B39" s="14">
        <f t="shared" ref="B39" si="18">B34</f>
        <v>0</v>
      </c>
      <c r="C39" s="14">
        <f>C34</f>
        <v>0</v>
      </c>
      <c r="D39" s="14">
        <f t="shared" ref="D39" si="19">D34</f>
        <v>0</v>
      </c>
      <c r="E39" s="30">
        <f>E34</f>
        <v>-51679429</v>
      </c>
      <c r="F39" s="14">
        <f t="shared" ref="F39" si="20">F34</f>
        <v>0</v>
      </c>
      <c r="G39" s="25">
        <f>G34</f>
        <v>-52327825</v>
      </c>
      <c r="H39" s="25">
        <f>H34</f>
        <v>-67063722</v>
      </c>
    </row>
    <row r="40" spans="1:8" x14ac:dyDescent="0.3">
      <c r="A40" s="4" t="s">
        <v>12</v>
      </c>
      <c r="B40" s="14">
        <f t="shared" ref="B40:C40" si="21">B35</f>
        <v>0</v>
      </c>
      <c r="C40" s="14">
        <f t="shared" si="21"/>
        <v>0</v>
      </c>
      <c r="D40" s="14">
        <f t="shared" ref="D40:F41" si="22">D35</f>
        <v>0</v>
      </c>
      <c r="E40" s="29">
        <f>E35</f>
        <v>-186461</v>
      </c>
      <c r="F40" s="14">
        <f t="shared" si="22"/>
        <v>0</v>
      </c>
      <c r="G40" s="14">
        <f t="shared" ref="G40:H40" si="23">G35</f>
        <v>0</v>
      </c>
      <c r="H40" s="14">
        <f t="shared" si="23"/>
        <v>0</v>
      </c>
    </row>
    <row r="41" spans="1:8" x14ac:dyDescent="0.3">
      <c r="A41" s="4" t="s">
        <v>12</v>
      </c>
      <c r="B41" s="14">
        <f t="shared" ref="B41:C41" si="24">B36</f>
        <v>0</v>
      </c>
      <c r="C41" s="14">
        <f t="shared" si="24"/>
        <v>0</v>
      </c>
      <c r="D41" s="14">
        <f t="shared" si="22"/>
        <v>0</v>
      </c>
      <c r="E41" s="14">
        <f t="shared" si="22"/>
        <v>0</v>
      </c>
      <c r="F41" s="14">
        <f t="shared" si="22"/>
        <v>0</v>
      </c>
      <c r="G41" s="14">
        <f t="shared" ref="G41:H41" si="25">G36</f>
        <v>0</v>
      </c>
      <c r="H41" s="14">
        <f t="shared" si="25"/>
        <v>0</v>
      </c>
    </row>
    <row r="42" spans="1:8" ht="61" customHeight="1" x14ac:dyDescent="0.3">
      <c r="A42" s="32" t="s">
        <v>39</v>
      </c>
      <c r="B42" s="32"/>
      <c r="C42" s="32"/>
      <c r="D42" s="32"/>
      <c r="E42" s="32"/>
      <c r="F42" s="32"/>
      <c r="G42" s="32"/>
      <c r="H42" s="32"/>
    </row>
    <row r="44" spans="1:8" x14ac:dyDescent="0.3">
      <c r="E44" s="1"/>
      <c r="F44" s="1"/>
      <c r="G44" s="1"/>
    </row>
    <row r="45" spans="1:8" s="31" customFormat="1" ht="54.5" customHeight="1" x14ac:dyDescent="0.3">
      <c r="A45" s="33" t="s">
        <v>40</v>
      </c>
      <c r="B45" s="33"/>
      <c r="C45" s="33"/>
      <c r="D45" s="33"/>
      <c r="E45" s="33"/>
    </row>
  </sheetData>
  <mergeCells count="8">
    <mergeCell ref="A42:H42"/>
    <mergeCell ref="A45:E45"/>
    <mergeCell ref="A4:H4"/>
    <mergeCell ref="A6:A8"/>
    <mergeCell ref="D7:E7"/>
    <mergeCell ref="F7:G7"/>
    <mergeCell ref="D6:H6"/>
    <mergeCell ref="B6:C7"/>
  </mergeCells>
  <pageMargins left="0.70866141732283472" right="0.70866141732283472" top="0.55118110236220474" bottom="0.35433070866141736" header="0.31496062992125984" footer="0.31496062992125984"/>
  <pageSetup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1.pielikums</vt:lpstr>
      <vt:lpstr>'1.pielikums'!Print_Titles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Ilze Štrausa</cp:lastModifiedBy>
  <cp:lastPrinted>2025-09-22T16:24:58Z</cp:lastPrinted>
  <dcterms:created xsi:type="dcterms:W3CDTF">2022-06-28T16:31:34Z</dcterms:created>
  <dcterms:modified xsi:type="dcterms:W3CDTF">2025-09-22T17:07:46Z</dcterms:modified>
</cp:coreProperties>
</file>