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Z:\Resursu un īpašumu pārvaldības nodaļa\Tiesību aktu izstrāde\Apropriācija_PSMVM_VTMEC_2022.jūnijs\FM precizējumi_12.08.2022\"/>
    </mc:Choice>
  </mc:AlternateContent>
  <xr:revisionPtr revIDLastSave="0" documentId="8_{2CDE3FBB-43E3-4815-9E0A-BBF07DBCC687}" xr6:coauthVersionLast="47" xr6:coauthVersionMax="47" xr10:uidLastSave="{00000000-0000-0000-0000-000000000000}"/>
  <bookViews>
    <workbookView xWindow="-110" yWindow="-110" windowWidth="19420" windowHeight="10420" xr2:uid="{00000000-000D-0000-FFFF-FFFF00000000}"/>
  </bookViews>
  <sheets>
    <sheet name="Sheet1" sheetId="1" r:id="rId1"/>
  </sheets>
  <externalReferences>
    <externalReference r:id="rId2"/>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9" i="1" l="1"/>
  <c r="A28" i="1"/>
  <c r="C23" i="1"/>
  <c r="F20" i="1"/>
  <c r="E15" i="1"/>
  <c r="C15" i="1"/>
  <c r="F15" i="1" s="1"/>
  <c r="B15" i="1"/>
  <c r="C14" i="1"/>
  <c r="C17" i="1" s="1"/>
  <c r="F17" i="1" s="1"/>
  <c r="B4" i="1"/>
  <c r="C24" i="1" l="1"/>
  <c r="C10" i="1"/>
  <c r="F10" i="1" s="1"/>
  <c r="C12" i="1"/>
  <c r="F12" i="1" s="1"/>
  <c r="C13" i="1"/>
  <c r="F13" i="1" s="1"/>
  <c r="C16" i="1"/>
  <c r="F14" i="1"/>
  <c r="C19" i="1" l="1"/>
  <c r="F19" i="1" s="1"/>
  <c r="E16" i="1"/>
  <c r="F16" i="1"/>
  <c r="F9" i="1" l="1"/>
  <c r="C25" i="1" l="1"/>
</calcChain>
</file>

<file path=xl/sharedStrings.xml><?xml version="1.0" encoding="utf-8"?>
<sst xmlns="http://schemas.openxmlformats.org/spreadsheetml/2006/main" count="22" uniqueCount="22">
  <si>
    <t>Nr.p.k.</t>
  </si>
  <si>
    <t>Izmaksu pozīcija</t>
  </si>
  <si>
    <t>Budžets (izmaksas bez PVN)</t>
  </si>
  <si>
    <t>Budžets (izmaksas ar PVN)</t>
  </si>
  <si>
    <t>IZMAKSAS KOPĀ</t>
  </si>
  <si>
    <t>Pirms projekta izpēte</t>
  </si>
  <si>
    <t>Tehniskā projekta ekspertīze</t>
  </si>
  <si>
    <t>Būvniecības darbi</t>
  </si>
  <si>
    <t>eur/m2</t>
  </si>
  <si>
    <t>Būvniecības autoruzraudzība</t>
  </si>
  <si>
    <t>Būvniecības būvuzraudzība</t>
  </si>
  <si>
    <t>Citas ar būvniecību saistītas izmaksas</t>
  </si>
  <si>
    <t>Administratīvās izmaksas</t>
  </si>
  <si>
    <t>mēneši</t>
  </si>
  <si>
    <t>Projekta finanšu rezerve</t>
  </si>
  <si>
    <t>Ēku platība m2</t>
  </si>
  <si>
    <t>Būvdarbu izmaksas EUR/m2</t>
  </si>
  <si>
    <t>Kopā izmaksas EUR/m2</t>
  </si>
  <si>
    <t>Vizuālā projekta izstrāde</t>
  </si>
  <si>
    <t>Provizorisko izmaksu aprēķins Nr.1</t>
  </si>
  <si>
    <t>Projekta izstrāde - apliecinājuma karte ēkas vai telpu grupas vienkāršotai atjaunošanai: iekštelpu plānojumam un esošo konstrukciju / būvprojekts: sienu un kanalizācijas sistēmu pārnesei, sanitāro mezglu un garderobes telpu paplašināšanai uz pagrabstāva ekspozīcijas platību rēķina, nodrošinot tualešu pieejamību apmeklētājiem ar īpašajām vajadzībām, iekārtojot telpu zīdaiņu pārtīšanai, rekonstruējot garderobi. Projekta izstrāde - paskaidrojuma raksts ēkas vai telpu grupas vienkāršotai atjaunošanai, remontdarbu apjomu sagatavošana.</t>
  </si>
  <si>
    <t>Būvobjekta nosaukums: Paula Stradiņa Medicīnas vēstures muzeja telpu rekonstrukcija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</si>
</sst>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quot; &quot;#,##0.00&quot; &quot;;&quot; (&quot;#,##0.00&quot;)&quot;;&quot; -&quot;00&quot; &quot;;&quot; &quot;@&quot; &quot;"/>
    <numFmt numFmtId="165" formatCode="#,##0&quot; &quot;;[Red]&quot;-&quot;#,##0&quot; &quot;"/>
    <numFmt numFmtId="166" formatCode="&quot; &quot;#,##0&quot; &quot;;&quot;-&quot;#,##0&quot; &quot;;&quot; -&quot;00&quot; &quot;;&quot; &quot;@&quot; &quot;"/>
    <numFmt numFmtId="167" formatCode="0.0"/>
    <numFmt numFmtId="168" formatCode="&quot; &quot;#,##0&quot;   &quot;;&quot;-&quot;#,##0&quot;   &quot;;&quot; -&quot;00&quot;   &quot;;&quot; &quot;@&quot; &quot;"/>
  </numFmts>
  <fonts count="19" x14ac:knownFonts="1">
    <font>
      <sz val="11"/>
      <color theme="1"/>
      <name val="Calibri"/>
      <family val="2"/>
      <charset val="186"/>
      <scheme val="minor"/>
    </font>
    <font>
      <sz val="11"/>
      <color theme="1"/>
      <name val="Calibri"/>
      <family val="2"/>
      <charset val="186"/>
      <scheme val="minor"/>
    </font>
    <font>
      <b/>
      <sz val="14"/>
      <color rgb="FF000000"/>
      <name val="Calibri"/>
      <family val="2"/>
      <charset val="186"/>
    </font>
    <font>
      <b/>
      <sz val="12"/>
      <color rgb="FF000000"/>
      <name val="Calibri"/>
      <family val="2"/>
      <charset val="186"/>
    </font>
    <font>
      <sz val="10"/>
      <color rgb="FF000000"/>
      <name val="Calibri"/>
      <family val="2"/>
      <charset val="186"/>
    </font>
    <font>
      <i/>
      <sz val="12"/>
      <color rgb="FF000000"/>
      <name val="Calibri"/>
      <family val="2"/>
      <charset val="186"/>
    </font>
    <font>
      <b/>
      <sz val="10"/>
      <color rgb="FF000000"/>
      <name val="Calibri"/>
      <family val="2"/>
      <charset val="186"/>
    </font>
    <font>
      <sz val="11"/>
      <color rgb="FF000000"/>
      <name val="Calibri"/>
      <family val="2"/>
      <charset val="186"/>
    </font>
    <font>
      <b/>
      <sz val="11"/>
      <color rgb="FF000000"/>
      <name val="Calibri"/>
      <family val="2"/>
      <charset val="186"/>
    </font>
    <font>
      <sz val="11"/>
      <name val="Calibri"/>
      <family val="2"/>
      <charset val="186"/>
      <scheme val="minor"/>
    </font>
    <font>
      <sz val="10"/>
      <name val="Calibri"/>
      <family val="2"/>
      <charset val="186"/>
      <scheme val="minor"/>
    </font>
    <font>
      <b/>
      <i/>
      <sz val="10"/>
      <color rgb="FF000000"/>
      <name val="Calibri"/>
      <family val="2"/>
      <charset val="186"/>
    </font>
    <font>
      <i/>
      <sz val="11"/>
      <name val="Calibri"/>
      <family val="2"/>
      <charset val="186"/>
      <scheme val="minor"/>
    </font>
    <font>
      <i/>
      <sz val="10"/>
      <name val="Arial"/>
      <family val="2"/>
      <charset val="186"/>
    </font>
    <font>
      <sz val="10"/>
      <name val="Arial"/>
      <family val="2"/>
      <charset val="186"/>
    </font>
    <font>
      <sz val="10"/>
      <color rgb="FFFF0000"/>
      <name val="Calibri"/>
      <family val="2"/>
      <charset val="186"/>
      <scheme val="minor"/>
    </font>
    <font>
      <sz val="10"/>
      <name val="Arial"/>
      <charset val="186"/>
    </font>
    <font>
      <b/>
      <i/>
      <sz val="10"/>
      <name val="Times New Roman"/>
      <family val="1"/>
      <charset val="186"/>
    </font>
    <font>
      <sz val="11"/>
      <name val="Times New Roman"/>
      <family val="1"/>
      <charset val="186"/>
    </font>
  </fonts>
  <fills count="7">
    <fill>
      <patternFill patternType="none"/>
    </fill>
    <fill>
      <patternFill patternType="gray125"/>
    </fill>
    <fill>
      <patternFill patternType="solid">
        <fgColor theme="4" tint="0.39997558519241921"/>
        <bgColor indexed="65"/>
      </patternFill>
    </fill>
    <fill>
      <patternFill patternType="solid">
        <fgColor rgb="FFBDD7EE"/>
        <bgColor rgb="FFBDD7EE"/>
      </patternFill>
    </fill>
    <fill>
      <patternFill patternType="solid">
        <fgColor rgb="FFDDEBF7"/>
        <bgColor rgb="FFDDEBF7"/>
      </patternFill>
    </fill>
    <fill>
      <patternFill patternType="solid">
        <fgColor rgb="FFFFFF00"/>
        <bgColor indexed="64"/>
      </patternFill>
    </fill>
    <fill>
      <patternFill patternType="solid">
        <fgColor theme="0"/>
        <bgColor rgb="FFDDEBF7"/>
      </patternFill>
    </fill>
  </fills>
  <borders count="13">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5">
    <xf numFmtId="0" fontId="0" fillId="0" borderId="0"/>
    <xf numFmtId="43" fontId="1" fillId="0" borderId="0" applyFont="0" applyFill="0" applyBorder="0" applyAlignment="0" applyProtection="0"/>
    <xf numFmtId="0" fontId="1" fillId="2" borderId="0" applyNumberFormat="0" applyBorder="0" applyAlignment="0" applyProtection="0"/>
    <xf numFmtId="0" fontId="7" fillId="0" borderId="0" applyNumberFormat="0" applyFont="0" applyBorder="0" applyProtection="0"/>
    <xf numFmtId="164" fontId="7" fillId="0" borderId="0" applyFont="0" applyFill="0" applyBorder="0" applyAlignment="0" applyProtection="0"/>
  </cellStyleXfs>
  <cellXfs count="38">
    <xf numFmtId="0" fontId="0" fillId="0" borderId="0" xfId="0"/>
    <xf numFmtId="0" fontId="4" fillId="0" borderId="0" xfId="0" applyFont="1"/>
    <xf numFmtId="0" fontId="5" fillId="0" borderId="0" xfId="0" applyFont="1" applyAlignment="1">
      <alignment vertical="center" wrapText="1"/>
    </xf>
    <xf numFmtId="0" fontId="4" fillId="0" borderId="0" xfId="0" applyFont="1" applyAlignment="1">
      <alignment vertical="center"/>
    </xf>
    <xf numFmtId="0" fontId="6" fillId="0" borderId="0" xfId="0" applyFont="1"/>
    <xf numFmtId="165" fontId="8" fillId="4" borderId="4" xfId="4" applyNumberFormat="1" applyFont="1" applyFill="1" applyBorder="1" applyAlignment="1">
      <alignment horizontal="right" vertical="center" wrapText="1"/>
    </xf>
    <xf numFmtId="0" fontId="8" fillId="4" borderId="5" xfId="2" applyFont="1" applyFill="1" applyBorder="1" applyAlignment="1">
      <alignment vertical="center"/>
    </xf>
    <xf numFmtId="165" fontId="3" fillId="4" borderId="6" xfId="4" applyNumberFormat="1" applyFont="1" applyFill="1" applyBorder="1" applyAlignment="1">
      <alignment horizontal="right" vertical="center" wrapText="1"/>
    </xf>
    <xf numFmtId="165" fontId="0" fillId="0" borderId="0" xfId="0" applyNumberFormat="1"/>
    <xf numFmtId="165" fontId="6" fillId="4" borderId="4" xfId="4" applyNumberFormat="1" applyFont="1" applyFill="1" applyBorder="1" applyAlignment="1">
      <alignment horizontal="center" vertical="center" wrapText="1"/>
    </xf>
    <xf numFmtId="0" fontId="6" fillId="4" borderId="5" xfId="3" applyFont="1" applyFill="1" applyBorder="1" applyAlignment="1">
      <alignment vertical="center" wrapText="1"/>
    </xf>
    <xf numFmtId="165" fontId="9" fillId="4" borderId="6" xfId="4" applyNumberFormat="1" applyFont="1" applyFill="1" applyBorder="1" applyAlignment="1">
      <alignment vertical="center" wrapText="1"/>
    </xf>
    <xf numFmtId="9" fontId="10" fillId="5" borderId="0" xfId="0" applyNumberFormat="1" applyFont="1" applyFill="1" applyAlignment="1">
      <alignment vertical="center"/>
    </xf>
    <xf numFmtId="165" fontId="6" fillId="4" borderId="7" xfId="4" applyNumberFormat="1" applyFont="1" applyFill="1" applyBorder="1" applyAlignment="1">
      <alignment horizontal="center" vertical="center" wrapText="1"/>
    </xf>
    <xf numFmtId="0" fontId="6" fillId="4" borderId="8" xfId="3" applyFont="1" applyFill="1" applyBorder="1" applyAlignment="1">
      <alignment vertical="center" wrapText="1"/>
    </xf>
    <xf numFmtId="165" fontId="9" fillId="4" borderId="9" xfId="4" applyNumberFormat="1" applyFont="1" applyFill="1" applyBorder="1" applyAlignment="1">
      <alignment vertical="center" wrapText="1"/>
    </xf>
    <xf numFmtId="10" fontId="10" fillId="5" borderId="0" xfId="0" applyNumberFormat="1" applyFont="1" applyFill="1" applyAlignment="1">
      <alignment vertical="center"/>
    </xf>
    <xf numFmtId="9" fontId="10" fillId="0" borderId="0" xfId="0" applyNumberFormat="1" applyFont="1" applyAlignment="1">
      <alignment vertical="center"/>
    </xf>
    <xf numFmtId="165" fontId="6" fillId="6" borderId="7" xfId="4" applyNumberFormat="1" applyFont="1" applyFill="1" applyBorder="1" applyAlignment="1">
      <alignment horizontal="center" vertical="center" wrapText="1"/>
    </xf>
    <xf numFmtId="0" fontId="11" fillId="6" borderId="8" xfId="3" applyFont="1" applyFill="1" applyBorder="1" applyAlignment="1">
      <alignment horizontal="right" vertical="center" wrapText="1"/>
    </xf>
    <xf numFmtId="165" fontId="12" fillId="6" borderId="9" xfId="4" applyNumberFormat="1" applyFont="1" applyFill="1" applyBorder="1" applyAlignment="1">
      <alignment vertical="center" wrapText="1"/>
    </xf>
    <xf numFmtId="3" fontId="13" fillId="0" borderId="0" xfId="0" applyNumberFormat="1" applyFont="1" applyAlignment="1">
      <alignment horizontal="center" vertical="center"/>
    </xf>
    <xf numFmtId="0" fontId="14" fillId="0" borderId="0" xfId="0" applyFont="1" applyAlignment="1">
      <alignment horizontal="center" vertical="center"/>
    </xf>
    <xf numFmtId="166" fontId="9" fillId="4" borderId="9" xfId="1" applyNumberFormat="1" applyFont="1" applyFill="1" applyBorder="1" applyAlignment="1">
      <alignment horizontal="right" vertical="center" wrapText="1"/>
    </xf>
    <xf numFmtId="167" fontId="15" fillId="0" borderId="0" xfId="0" applyNumberFormat="1" applyFont="1" applyAlignment="1">
      <alignment vertical="center"/>
    </xf>
    <xf numFmtId="165" fontId="6" fillId="4" borderId="10" xfId="4" applyNumberFormat="1" applyFont="1" applyFill="1" applyBorder="1" applyAlignment="1">
      <alignment horizontal="center" vertical="center" wrapText="1"/>
    </xf>
    <xf numFmtId="0" fontId="6" fillId="4" borderId="11" xfId="3" applyFont="1" applyFill="1" applyBorder="1" applyAlignment="1">
      <alignment vertical="center" wrapText="1"/>
    </xf>
    <xf numFmtId="168" fontId="9" fillId="4" borderId="12" xfId="1" applyNumberFormat="1" applyFont="1" applyFill="1" applyBorder="1" applyAlignment="1">
      <alignment vertical="center" wrapText="1"/>
    </xf>
    <xf numFmtId="0" fontId="16" fillId="0" borderId="0" xfId="0" applyFont="1"/>
    <xf numFmtId="0" fontId="6" fillId="0" borderId="0" xfId="0" applyFont="1" applyAlignment="1">
      <alignment horizontal="right"/>
    </xf>
    <xf numFmtId="4" fontId="17" fillId="0" borderId="0" xfId="0" applyNumberFormat="1" applyFont="1" applyAlignment="1">
      <alignment horizontal="right" vertical="center"/>
    </xf>
    <xf numFmtId="4" fontId="14" fillId="0" borderId="0" xfId="0" applyNumberFormat="1" applyFont="1"/>
    <xf numFmtId="0" fontId="6" fillId="3" borderId="3" xfId="3" applyFont="1" applyFill="1" applyBorder="1" applyAlignment="1">
      <alignment horizontal="center" vertical="center" wrapText="1"/>
    </xf>
    <xf numFmtId="0" fontId="2" fillId="0" borderId="0" xfId="0" applyFont="1" applyAlignment="1">
      <alignment horizontal="center" vertical="center"/>
    </xf>
    <xf numFmtId="0" fontId="8" fillId="0" borderId="0" xfId="0" applyFont="1" applyAlignment="1">
      <alignment horizontal="left" vertical="center" wrapText="1"/>
    </xf>
    <xf numFmtId="0" fontId="6" fillId="3" borderId="1" xfId="3" applyFont="1" applyFill="1" applyBorder="1" applyAlignment="1">
      <alignment horizontal="center" vertical="center" wrapText="1"/>
    </xf>
    <xf numFmtId="0" fontId="6" fillId="3" borderId="2" xfId="3" applyFont="1" applyFill="1" applyBorder="1" applyAlignment="1">
      <alignment horizontal="center" vertical="center" wrapText="1"/>
    </xf>
    <xf numFmtId="0" fontId="18" fillId="0" borderId="0" xfId="0" applyFont="1" applyAlignment="1">
      <alignment horizontal="right"/>
    </xf>
  </cellXfs>
  <cellStyles count="5">
    <cellStyle name="60% - Accent1" xfId="2" builtinId="32"/>
    <cellStyle name="Comma" xfId="1" builtinId="3"/>
    <cellStyle name="Comma 2 6 2" xfId="4" xr:uid="{00000000-0005-0000-0000-000002000000}"/>
    <cellStyle name="Normal" xfId="0" builtinId="0"/>
    <cellStyle name="Normal 2 4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Resursu%20un%20&#299;pa&#353;umu%20p&#257;rvald&#299;bas%20noda&#316;a/Apropri&#257;cija/2022/P&#257;rdoto%20&#299;pa&#353;umu%20l&#299;dzek&#316;u%20izlietojums/Tame_PSMV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žets"/>
      <sheetName val="KOPTĀME"/>
      <sheetName val="Kopsavilkums Nr.1."/>
      <sheetName val="Tāme Nr.1 Iekšējie apd."/>
      <sheetName val="UZDEVUMS"/>
    </sheetNames>
    <sheetDataSet>
      <sheetData sheetId="0" refreshError="1"/>
      <sheetData sheetId="1" refreshError="1">
        <row r="11">
          <cell r="A11" t="str">
            <v>Objekta nosaukums: WC telpu pārbūve, nodrošinot vides pieejamību</v>
          </cell>
        </row>
        <row r="13">
          <cell r="A13" t="str">
            <v>Objekta adrese:  Ukrainas neatkarības iela 1, Rīga</v>
          </cell>
        </row>
        <row r="16">
          <cell r="C16" t="str">
            <v>Tāme sastādīta 2022.gada 07.jūnijā</v>
          </cell>
        </row>
        <row r="24">
          <cell r="C24">
            <v>78220.94</v>
          </cell>
        </row>
      </sheetData>
      <sheetData sheetId="2" refreshError="1"/>
      <sheetData sheetId="3" refreshError="1">
        <row r="18">
          <cell r="E18">
            <v>106.99999999999999</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8"/>
  <sheetViews>
    <sheetView tabSelected="1" workbookViewId="0">
      <selection activeCell="B1" sqref="B1:F1"/>
    </sheetView>
  </sheetViews>
  <sheetFormatPr defaultRowHeight="14.5" outlineLevelRow="1" outlineLevelCol="1" x14ac:dyDescent="0.35"/>
  <cols>
    <col min="2" max="2" width="40.7265625" customWidth="1"/>
    <col min="3" max="3" width="13.7265625" customWidth="1"/>
    <col min="4" max="4" width="8.81640625" hidden="1" customWidth="1" outlineLevel="1"/>
    <col min="5" max="5" width="11.7265625" hidden="1" customWidth="1" outlineLevel="1"/>
    <col min="6" max="6" width="12" customWidth="1" collapsed="1"/>
    <col min="7" max="7" width="8.81640625" customWidth="1"/>
  </cols>
  <sheetData>
    <row r="1" spans="1:7" x14ac:dyDescent="0.35">
      <c r="B1" s="37" t="s">
        <v>19</v>
      </c>
      <c r="C1" s="37"/>
      <c r="D1" s="37"/>
      <c r="E1" s="37"/>
      <c r="F1" s="37"/>
    </row>
    <row r="2" spans="1:7" x14ac:dyDescent="0.35">
      <c r="A2" s="33"/>
      <c r="B2" s="34" t="s">
        <v>21</v>
      </c>
      <c r="C2" s="34"/>
      <c r="D2" s="1"/>
      <c r="E2" s="1"/>
      <c r="F2" s="1"/>
      <c r="G2" s="1"/>
    </row>
    <row r="3" spans="1:7" ht="15.5" x14ac:dyDescent="0.35">
      <c r="A3" s="33"/>
      <c r="B3" s="34"/>
      <c r="C3" s="34"/>
      <c r="D3" s="2"/>
      <c r="E3" s="2"/>
      <c r="F3" s="2"/>
      <c r="G3" s="2"/>
    </row>
    <row r="4" spans="1:7" s="1" customFormat="1" ht="13" x14ac:dyDescent="0.3">
      <c r="A4" s="3"/>
      <c r="B4" s="4" t="str">
        <f>[1]KOPTĀME!A13</f>
        <v>Objekta adrese:  Ukrainas neatkarības iela 1, Rīga</v>
      </c>
    </row>
    <row r="5" spans="1:7" s="1" customFormat="1" ht="13" x14ac:dyDescent="0.3">
      <c r="A5" s="3"/>
    </row>
    <row r="6" spans="1:7" ht="15" thickBot="1" x14ac:dyDescent="0.4"/>
    <row r="7" spans="1:7" ht="15" thickBot="1" x14ac:dyDescent="0.4">
      <c r="A7" s="35" t="s">
        <v>0</v>
      </c>
      <c r="B7" s="36" t="s">
        <v>1</v>
      </c>
      <c r="C7" s="32" t="s">
        <v>2</v>
      </c>
      <c r="F7" s="32" t="s">
        <v>3</v>
      </c>
    </row>
    <row r="8" spans="1:7" ht="15" thickBot="1" x14ac:dyDescent="0.4">
      <c r="A8" s="35"/>
      <c r="B8" s="36"/>
      <c r="C8" s="32"/>
      <c r="F8" s="32"/>
    </row>
    <row r="9" spans="1:7" ht="15.5" x14ac:dyDescent="0.35">
      <c r="A9" s="5"/>
      <c r="B9" s="6" t="s">
        <v>4</v>
      </c>
      <c r="C9" s="7">
        <f>C10+C11+C12+C13+C14+C16+C17+C19+C20</f>
        <v>99216.94</v>
      </c>
      <c r="F9" s="7">
        <f>C9*1.21</f>
        <v>120052.49739999999</v>
      </c>
    </row>
    <row r="10" spans="1:7" x14ac:dyDescent="0.35">
      <c r="A10" s="9">
        <v>1</v>
      </c>
      <c r="B10" s="10" t="s">
        <v>5</v>
      </c>
      <c r="C10" s="11">
        <f>ROUND(C14*D10,-2)</f>
        <v>0</v>
      </c>
      <c r="D10" s="12">
        <v>0</v>
      </c>
      <c r="F10" s="11">
        <f t="shared" ref="F10:F20" si="0">C10*1.21</f>
        <v>0</v>
      </c>
    </row>
    <row r="11" spans="1:7" x14ac:dyDescent="0.35">
      <c r="A11" s="9"/>
      <c r="B11" s="10" t="s">
        <v>18</v>
      </c>
      <c r="C11" s="11">
        <v>4000</v>
      </c>
      <c r="D11" s="12"/>
      <c r="F11" s="11">
        <v>4840</v>
      </c>
    </row>
    <row r="12" spans="1:7" ht="156" x14ac:dyDescent="0.35">
      <c r="A12" s="13">
        <v>2</v>
      </c>
      <c r="B12" s="14" t="s">
        <v>20</v>
      </c>
      <c r="C12" s="15">
        <f>ROUND(C14*D12,-2)</f>
        <v>6300</v>
      </c>
      <c r="D12" s="16">
        <v>0.08</v>
      </c>
      <c r="F12" s="15">
        <f t="shared" si="0"/>
        <v>7623</v>
      </c>
    </row>
    <row r="13" spans="1:7" x14ac:dyDescent="0.35">
      <c r="A13" s="13">
        <v>3</v>
      </c>
      <c r="B13" s="14" t="s">
        <v>6</v>
      </c>
      <c r="C13" s="15">
        <f>ROUND(C14*D13,-2)</f>
        <v>0</v>
      </c>
      <c r="D13" s="17">
        <v>0</v>
      </c>
      <c r="F13" s="15">
        <f t="shared" si="0"/>
        <v>0</v>
      </c>
    </row>
    <row r="14" spans="1:7" x14ac:dyDescent="0.35">
      <c r="A14" s="13">
        <v>4</v>
      </c>
      <c r="B14" s="14" t="s">
        <v>7</v>
      </c>
      <c r="C14" s="15">
        <f>[1]KOPTĀME!C24</f>
        <v>78220.94</v>
      </c>
      <c r="D14" s="17"/>
      <c r="F14" s="15">
        <f t="shared" si="0"/>
        <v>94647.337400000004</v>
      </c>
    </row>
    <row r="15" spans="1:7" hidden="1" outlineLevel="1" x14ac:dyDescent="0.35">
      <c r="A15" s="18"/>
      <c r="B15" s="19" t="e">
        <f>#REF!</f>
        <v>#REF!</v>
      </c>
      <c r="C15" s="20" t="e">
        <f>#REF!</f>
        <v>#REF!</v>
      </c>
      <c r="D15" s="17"/>
      <c r="E15" s="21" t="e">
        <f>#REF!</f>
        <v>#REF!</v>
      </c>
      <c r="F15" s="20" t="e">
        <f t="shared" si="0"/>
        <v>#REF!</v>
      </c>
      <c r="G15" s="22" t="s">
        <v>8</v>
      </c>
    </row>
    <row r="16" spans="1:7" collapsed="1" x14ac:dyDescent="0.35">
      <c r="A16" s="13">
        <v>5</v>
      </c>
      <c r="B16" s="14" t="s">
        <v>9</v>
      </c>
      <c r="C16" s="15">
        <f>ROUND(C14*D16,-2)</f>
        <v>1200</v>
      </c>
      <c r="D16" s="12">
        <v>1.4999999999999999E-2</v>
      </c>
      <c r="E16" s="8">
        <f>C16+C12</f>
        <v>7500</v>
      </c>
      <c r="F16" s="15">
        <f t="shared" si="0"/>
        <v>1452</v>
      </c>
    </row>
    <row r="17" spans="1:6" x14ac:dyDescent="0.35">
      <c r="A17" s="13">
        <v>6</v>
      </c>
      <c r="B17" s="14" t="s">
        <v>10</v>
      </c>
      <c r="C17" s="15">
        <f>ROUND(C14*D17,-2)</f>
        <v>3900</v>
      </c>
      <c r="D17" s="12">
        <v>0.05</v>
      </c>
      <c r="F17" s="15">
        <f t="shared" si="0"/>
        <v>4719</v>
      </c>
    </row>
    <row r="18" spans="1:6" x14ac:dyDescent="0.35">
      <c r="A18" s="13">
        <v>7</v>
      </c>
      <c r="B18" s="14" t="s">
        <v>11</v>
      </c>
      <c r="C18" s="23"/>
      <c r="D18" s="17"/>
      <c r="F18" s="23"/>
    </row>
    <row r="19" spans="1:6" x14ac:dyDescent="0.35">
      <c r="A19" s="13">
        <v>8</v>
      </c>
      <c r="B19" s="14" t="s">
        <v>12</v>
      </c>
      <c r="C19" s="15">
        <f>ROUND(POWER((SUM(C10+C12+C13+C14+C16+C17)),1/1.79)*E19,-2)</f>
        <v>3500</v>
      </c>
      <c r="D19" s="24" t="s">
        <v>13</v>
      </c>
      <c r="E19" s="24">
        <v>6</v>
      </c>
      <c r="F19" s="15">
        <f t="shared" si="0"/>
        <v>4235</v>
      </c>
    </row>
    <row r="20" spans="1:6" ht="15" thickBot="1" x14ac:dyDescent="0.4">
      <c r="A20" s="25">
        <v>9</v>
      </c>
      <c r="B20" s="26" t="s">
        <v>14</v>
      </c>
      <c r="C20" s="27">
        <v>2096</v>
      </c>
      <c r="D20" s="17">
        <v>0.1</v>
      </c>
      <c r="E20" s="28"/>
      <c r="F20" s="27">
        <f t="shared" si="0"/>
        <v>2536.16</v>
      </c>
    </row>
    <row r="23" spans="1:6" x14ac:dyDescent="0.35">
      <c r="B23" s="29" t="s">
        <v>15</v>
      </c>
      <c r="C23" s="30">
        <f>'[1]Tāme Nr.1 Iekšējie apd.'!E18</f>
        <v>106.99999999999999</v>
      </c>
    </row>
    <row r="24" spans="1:6" x14ac:dyDescent="0.35">
      <c r="B24" s="29" t="s">
        <v>16</v>
      </c>
      <c r="C24" s="4">
        <f>ROUND(C14/C23,0)</f>
        <v>731</v>
      </c>
    </row>
    <row r="25" spans="1:6" x14ac:dyDescent="0.35">
      <c r="B25" s="29" t="s">
        <v>17</v>
      </c>
      <c r="C25" s="4">
        <f>ROUND(C9/C23,0)</f>
        <v>927</v>
      </c>
    </row>
    <row r="28" spans="1:6" x14ac:dyDescent="0.35">
      <c r="A28" s="31" t="str">
        <f>[1]KOPTĀME!C16</f>
        <v>Tāme sastādīta 2022.gada 07.jūnijā</v>
      </c>
    </row>
  </sheetData>
  <mergeCells count="7">
    <mergeCell ref="B1:F1"/>
    <mergeCell ref="F7:F8"/>
    <mergeCell ref="A2:A3"/>
    <mergeCell ref="B2:C3"/>
    <mergeCell ref="A7:A8"/>
    <mergeCell ref="B7:B8"/>
    <mergeCell ref="C7:C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Agnese Jurevica</dc:creator>
  <cp:lastModifiedBy>Agnese Jurevica</cp:lastModifiedBy>
  <dcterms:created xsi:type="dcterms:W3CDTF">2022-07-26T12:19:02Z</dcterms:created>
  <dcterms:modified xsi:type="dcterms:W3CDTF">2022-08-12T10:09:34Z</dcterms:modified>
</cp:coreProperties>
</file>