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395"/>
  <workbookPr defaultThemeVersion="166925"/>
  <mc:AlternateContent xmlns:mc="http://schemas.openxmlformats.org/markup-compatibility/2006">
    <mc:Choice Requires="x15">
      <x15ac:absPath xmlns:x15ac="http://schemas.microsoft.com/office/spreadsheetml/2010/11/ac" url="\\file-itd-01.lm.local\LMHomeFolders\Liga.Rokjane\Līga\RITA\LIKUMI\BUDZETS_Prioritārie pasākumi\MKN 355\"/>
    </mc:Choice>
  </mc:AlternateContent>
  <xr:revisionPtr revIDLastSave="0" documentId="8_{695D732A-B212-4423-8D9E-049B8318FAC4}" xr6:coauthVersionLast="36" xr6:coauthVersionMax="36" xr10:uidLastSave="{00000000-0000-0000-0000-000000000000}"/>
  <bookViews>
    <workbookView xWindow="0" yWindow="0" windowWidth="28800" windowHeight="11630" xr2:uid="{4B69A42A-7536-45DC-84B6-26AA10AA0E3B}"/>
  </bookViews>
  <sheets>
    <sheet name="2203_6" sheetId="1" r:id="rId1"/>
  </sheet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B13" i="1" l="1"/>
  <c r="D7" i="1"/>
  <c r="B14" i="1"/>
  <c r="D11" i="1"/>
  <c r="C13" i="1"/>
  <c r="C14" i="1" s="1"/>
  <c r="E7" i="1"/>
  <c r="F7" i="1" s="1"/>
  <c r="G7" i="1"/>
  <c r="F6" i="1"/>
  <c r="D6" i="1"/>
  <c r="C6" i="1"/>
  <c r="H6" i="1" l="1"/>
  <c r="H7" i="1" l="1"/>
  <c r="H8" i="1" s="1"/>
</calcChain>
</file>

<file path=xl/sharedStrings.xml><?xml version="1.0" encoding="utf-8"?>
<sst xmlns="http://schemas.openxmlformats.org/spreadsheetml/2006/main" count="25" uniqueCount="25">
  <si>
    <t>Finansējuma groza pārrēķins Atbalsta centram par sniegto atbalstu audžuģimenei</t>
  </si>
  <si>
    <t>esošā vienas vienības cena euro, mēn</t>
  </si>
  <si>
    <t>plānotā vienas vienības cena euro, mēn</t>
  </si>
  <si>
    <t>audžuģimeņu skaits</t>
  </si>
  <si>
    <t>papildus nepieciešamais finansējums gadā</t>
  </si>
  <si>
    <t>3 = 1 x 2</t>
  </si>
  <si>
    <t>5 = 2 x 4</t>
  </si>
  <si>
    <t>7 =( 5 - 3) x 6</t>
  </si>
  <si>
    <t>Konsultāciju cena speciālistiem, kas nav AC darbinieki</t>
  </si>
  <si>
    <t>Degvielas izdevumi*</t>
  </si>
  <si>
    <t>KOPĀ</t>
  </si>
  <si>
    <t>Kaija Berga 67021694</t>
  </si>
  <si>
    <t>PielikumsNr_6</t>
  </si>
  <si>
    <t xml:space="preserve">Sākotnējā aprēķinā (2018.g) uz vienu ģimeni plānotais nobraukto km skaits mēnesī ir 25 km, gadā 600 km (atbilstoši finansējuma groza aprēķinam, tai skaitā par izdevumiem 300 km par sniegto atbalstu audžuģimenēm un par izdevumiem 300 km  par sniegto atbalstu specializētajām audžuģiumenēm. Viena km izdevumi pielīdzināti citos valsts sociālās rehabilitācijas pakalpojumu finansējuma grozos iekļautajām izmaksām, t.i., 0.09 euro/km. Aprēķins: 600km x 0.09 euro = 54 euro/gadā uz vienu ģimeni. Audžuģimeņu atbalsta grozā plānojot km skaitu uz vienu ģimeni iekļauts arī km skaits, kas nepieciešams arī jaunu audžuģimeņu piesaistei, veicinot audžuģimeņu un specializēto audžuģimeņu skaita pieaugumu. Nepieciešamības gadījumā Atbalsta centrs var nodrošināt ģimenes nokļūšanu pie speciālista.  Atbilstoši internetā pieejamai informācijai, degvielas cena Latvijā pēdējo piecu gadu laikā ir svārstījusies robežās no 0.99 līdz 2.09 eiro (t.i. 111%). Augstākā degvielas cena fiksēta 2022. gada jūnijā, savukārt zemākā tā ir bijusi 2020. gada maijā. Salīdzinot ar 2018. gada martu pašreizējā degvielas cena ir pieaugusi par 40 centiem. Dīzeļdegvielas cena Latvijā pēdējo piecu gadu laikā ir svārstījusies robežās no 0.92 līdz 2.03 eiro (t.i. 121%). Augstākā dīzeļdegvielas cena fiksēta 2022. gada jūnijā, savukārt zemākā tā ir bijusi 2020. gada maijā. Salīdzinot ar 2018. gada martu pašreizējā dīzeļdegvielas cena ir pieaugusi par 48 centiem. Auto gāzes cena Latvijā pēdējo piecu gadu laikā ir svārstījusies robežās no 0.44 līdz 0.84 eiro (t.i. 91%). Augstākā auto gāzes cena fiksēta 2022. gada novembrī, savukārt zemākā tā ir bijusi 2020. gada maijā. Salīdzinot ar 2018. gada martu pašreizējā auto gāzes cena ir pieaugusi par 27 centiem. Ņemot vērā degvielas cenu svārstības, aprēķinā iekļauts finansējuma palielinājums, piemērojot dgvielas cenas pieaugumu vidēji 99.1% apmērā. </t>
  </si>
  <si>
    <t>Cena par 1l</t>
  </si>
  <si>
    <t>Cena par 1 km.</t>
  </si>
  <si>
    <t>Esošā vienas vienības cena euro, mēn</t>
  </si>
  <si>
    <t>Pieaugums%</t>
  </si>
  <si>
    <t>vidējais patēriņš uz 100km (litri)</t>
  </si>
  <si>
    <t>Izmaksas par 100 km.</t>
  </si>
  <si>
    <t>Plānotā vienas vienības cena euro, mēn</t>
  </si>
  <si>
    <t>Kopā (noapaļots)</t>
  </si>
  <si>
    <r>
      <t>vienību skaits (</t>
    </r>
    <r>
      <rPr>
        <i/>
        <sz val="11"/>
        <rFont val="Times New Roman"/>
        <family val="1"/>
        <charset val="186"/>
      </rPr>
      <t>vidēji uz vienu ģimeni gadā</t>
    </r>
    <r>
      <rPr>
        <sz val="11"/>
        <rFont val="Times New Roman"/>
        <family val="1"/>
        <charset val="186"/>
      </rPr>
      <t>)</t>
    </r>
  </si>
  <si>
    <r>
      <t xml:space="preserve">finansējuma apmērs uz vienu ģimeni vidēji </t>
    </r>
    <r>
      <rPr>
        <u/>
        <sz val="11"/>
        <rFont val="Times New Roman"/>
        <family val="1"/>
        <charset val="186"/>
      </rPr>
      <t>gadā</t>
    </r>
  </si>
  <si>
    <r>
      <t xml:space="preserve">plānotais finansējuma apmērs uz vienu ģimeni vidēji </t>
    </r>
    <r>
      <rPr>
        <u/>
        <sz val="11"/>
        <rFont val="Times New Roman"/>
        <family val="1"/>
        <charset val="186"/>
      </rPr>
      <t>gadā</t>
    </r>
    <r>
      <rPr>
        <sz val="11"/>
        <rFont val="Times New Roman"/>
        <family val="1"/>
        <charset val="186"/>
      </rPr>
      <t xml:space="preserve">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</si>
</sst>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43" formatCode="_-* #,##0.00_-;\-* #,##0.00_-;_-* &quot;-&quot;??_-;_-@_-"/>
    <numFmt numFmtId="164" formatCode="0.00000"/>
    <numFmt numFmtId="165" formatCode="0.0000"/>
    <numFmt numFmtId="166" formatCode="0.000"/>
    <numFmt numFmtId="167" formatCode="0.0"/>
  </numFmts>
  <fonts count="9" x14ac:knownFonts="1">
    <font>
      <sz val="11"/>
      <color theme="1"/>
      <name val="Calibri"/>
      <family val="2"/>
      <charset val="186"/>
      <scheme val="minor"/>
    </font>
    <font>
      <b/>
      <sz val="12"/>
      <color theme="1"/>
      <name val="Times New Roman"/>
      <family val="1"/>
      <charset val="186"/>
    </font>
    <font>
      <sz val="11"/>
      <color theme="1"/>
      <name val="Times New Roman"/>
      <family val="1"/>
      <charset val="186"/>
    </font>
    <font>
      <sz val="11"/>
      <name val="Times New Roman"/>
      <family val="1"/>
      <charset val="186"/>
    </font>
    <font>
      <b/>
      <sz val="11"/>
      <color theme="1"/>
      <name val="Times New Roman"/>
      <family val="1"/>
      <charset val="186"/>
    </font>
    <font>
      <i/>
      <sz val="11"/>
      <color theme="1"/>
      <name val="Times New Roman"/>
      <family val="1"/>
      <charset val="186"/>
    </font>
    <font>
      <i/>
      <sz val="10"/>
      <name val="Times New Roman"/>
      <family val="1"/>
      <charset val="186"/>
    </font>
    <font>
      <i/>
      <sz val="11"/>
      <name val="Times New Roman"/>
      <family val="1"/>
      <charset val="186"/>
    </font>
    <font>
      <u/>
      <sz val="11"/>
      <name val="Times New Roman"/>
      <family val="1"/>
      <charset val="186"/>
    </font>
  </fonts>
  <fills count="2">
    <fill>
      <patternFill patternType="none"/>
    </fill>
    <fill>
      <patternFill patternType="gray125"/>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26">
    <xf numFmtId="0" fontId="0" fillId="0" borderId="0" xfId="0"/>
    <xf numFmtId="0" fontId="2" fillId="0" borderId="0" xfId="0" applyFont="1"/>
    <xf numFmtId="0" fontId="2" fillId="0" borderId="1" xfId="0" applyFont="1" applyBorder="1" applyAlignment="1">
      <alignment horizontal="left" wrapText="1"/>
    </xf>
    <xf numFmtId="0" fontId="2" fillId="0" borderId="1" xfId="0" applyFont="1" applyBorder="1" applyAlignment="1">
      <alignment horizontal="center" vertical="center" wrapText="1"/>
    </xf>
    <xf numFmtId="0" fontId="2" fillId="0" borderId="1" xfId="0" applyFont="1" applyBorder="1"/>
    <xf numFmtId="43" fontId="3" fillId="0" borderId="1" xfId="0" applyNumberFormat="1" applyFont="1" applyBorder="1"/>
    <xf numFmtId="0" fontId="2" fillId="0" borderId="1" xfId="0" applyFont="1" applyBorder="1" applyAlignment="1">
      <alignment horizontal="center"/>
    </xf>
    <xf numFmtId="2" fontId="2" fillId="0" borderId="1" xfId="0" applyNumberFormat="1" applyFont="1" applyBorder="1"/>
    <xf numFmtId="0" fontId="2" fillId="0" borderId="0" xfId="0" applyFont="1" applyBorder="1" applyAlignment="1">
      <alignment horizontal="left" wrapText="1"/>
    </xf>
    <xf numFmtId="0" fontId="2" fillId="0" borderId="0" xfId="0" applyFont="1" applyAlignment="1">
      <alignment horizontal="right"/>
    </xf>
    <xf numFmtId="43" fontId="4" fillId="0" borderId="0" xfId="0" applyNumberFormat="1" applyFont="1"/>
    <xf numFmtId="0" fontId="5" fillId="0" borderId="0" xfId="0" applyFont="1" applyAlignment="1">
      <alignment horizontal="right"/>
    </xf>
    <xf numFmtId="164" fontId="2" fillId="0" borderId="1" xfId="0" applyNumberFormat="1" applyFont="1" applyBorder="1"/>
    <xf numFmtId="166" fontId="2" fillId="0" borderId="1" xfId="0" applyNumberFormat="1" applyFont="1" applyBorder="1"/>
    <xf numFmtId="167" fontId="2" fillId="0" borderId="1" xfId="0" applyNumberFormat="1" applyFont="1" applyBorder="1"/>
    <xf numFmtId="0" fontId="2" fillId="0" borderId="1" xfId="0" applyFont="1" applyBorder="1" applyAlignment="1">
      <alignment horizontal="justify" wrapText="1"/>
    </xf>
    <xf numFmtId="0" fontId="4" fillId="0" borderId="1" xfId="0" applyFont="1" applyBorder="1"/>
    <xf numFmtId="2" fontId="4" fillId="0" borderId="1" xfId="0" applyNumberFormat="1" applyFont="1" applyBorder="1"/>
    <xf numFmtId="165" fontId="4" fillId="0" borderId="1" xfId="0" applyNumberFormat="1" applyFont="1" applyBorder="1"/>
    <xf numFmtId="43" fontId="2" fillId="0" borderId="0" xfId="0" applyNumberFormat="1" applyFont="1"/>
    <xf numFmtId="2" fontId="2" fillId="0" borderId="0" xfId="0" applyNumberFormat="1" applyFont="1"/>
    <xf numFmtId="0" fontId="3" fillId="0" borderId="1" xfId="0" applyFont="1" applyFill="1" applyBorder="1" applyAlignment="1">
      <alignment horizontal="center" vertical="center" wrapText="1"/>
    </xf>
    <xf numFmtId="4" fontId="3" fillId="0" borderId="1" xfId="0" applyNumberFormat="1" applyFont="1" applyFill="1" applyBorder="1" applyAlignment="1">
      <alignment horizontal="center" vertical="center" wrapText="1"/>
    </xf>
    <xf numFmtId="0" fontId="2" fillId="0" borderId="1" xfId="0" applyFont="1" applyBorder="1" applyAlignment="1">
      <alignment horizontal="center" wrapText="1"/>
    </xf>
    <xf numFmtId="0" fontId="1" fillId="0" borderId="0" xfId="0" applyFont="1" applyAlignment="1">
      <alignment horizontal="center" wrapText="1"/>
    </xf>
    <xf numFmtId="0" fontId="6" fillId="0" borderId="0" xfId="0" applyFont="1" applyAlignment="1">
      <alignment horizontal="left"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62361B3-A9C3-455B-BAB4-1FC83F03F908}">
  <sheetPr>
    <pageSetUpPr fitToPage="1"/>
  </sheetPr>
  <dimension ref="A1:H18"/>
  <sheetViews>
    <sheetView tabSelected="1" zoomScale="90" zoomScaleNormal="90" workbookViewId="0">
      <selection activeCell="H17" sqref="H17"/>
    </sheetView>
  </sheetViews>
  <sheetFormatPr defaultColWidth="9.1796875" defaultRowHeight="14" x14ac:dyDescent="0.3"/>
  <cols>
    <col min="1" max="1" width="23.81640625" style="1" customWidth="1"/>
    <col min="2" max="2" width="12.453125" style="1" customWidth="1"/>
    <col min="3" max="3" width="12.81640625" style="1" customWidth="1"/>
    <col min="4" max="4" width="12.453125" style="1" customWidth="1"/>
    <col min="5" max="5" width="16.453125" style="1" customWidth="1"/>
    <col min="6" max="6" width="19" style="1" customWidth="1"/>
    <col min="7" max="7" width="18.81640625" style="1" customWidth="1"/>
    <col min="8" max="8" width="30.81640625" style="1" customWidth="1"/>
    <col min="9" max="9" width="14" style="1" customWidth="1"/>
    <col min="10" max="16384" width="9.1796875" style="1"/>
  </cols>
  <sheetData>
    <row r="1" spans="1:8" x14ac:dyDescent="0.3">
      <c r="H1" s="9" t="s">
        <v>12</v>
      </c>
    </row>
    <row r="3" spans="1:8" ht="15" customHeight="1" x14ac:dyDescent="0.3">
      <c r="A3" s="24" t="s">
        <v>0</v>
      </c>
      <c r="B3" s="24"/>
      <c r="C3" s="24"/>
      <c r="D3" s="24"/>
      <c r="E3" s="24"/>
      <c r="F3" s="24"/>
      <c r="G3" s="24"/>
      <c r="H3" s="24"/>
    </row>
    <row r="4" spans="1:8" ht="63" customHeight="1" x14ac:dyDescent="0.3">
      <c r="A4" s="2"/>
      <c r="B4" s="21" t="s">
        <v>1</v>
      </c>
      <c r="C4" s="21" t="s">
        <v>22</v>
      </c>
      <c r="D4" s="22" t="s">
        <v>23</v>
      </c>
      <c r="E4" s="21" t="s">
        <v>2</v>
      </c>
      <c r="F4" s="22" t="s">
        <v>24</v>
      </c>
      <c r="G4" s="22" t="s">
        <v>3</v>
      </c>
      <c r="H4" s="3" t="s">
        <v>4</v>
      </c>
    </row>
    <row r="5" spans="1:8" x14ac:dyDescent="0.3">
      <c r="A5" s="23"/>
      <c r="B5" s="23">
        <v>1</v>
      </c>
      <c r="C5" s="23">
        <v>2</v>
      </c>
      <c r="D5" s="23" t="s">
        <v>5</v>
      </c>
      <c r="E5" s="23">
        <v>4</v>
      </c>
      <c r="F5" s="23" t="s">
        <v>6</v>
      </c>
      <c r="G5" s="23">
        <v>6</v>
      </c>
      <c r="H5" s="23" t="s">
        <v>7</v>
      </c>
    </row>
    <row r="6" spans="1:8" ht="42" x14ac:dyDescent="0.3">
      <c r="A6" s="2" t="s">
        <v>8</v>
      </c>
      <c r="B6" s="4">
        <v>23.4</v>
      </c>
      <c r="C6" s="4">
        <f>22.5+15.65</f>
        <v>38.15</v>
      </c>
      <c r="D6" s="4">
        <f>B6*C6</f>
        <v>892.70999999999992</v>
      </c>
      <c r="E6" s="4">
        <v>35</v>
      </c>
      <c r="F6" s="5">
        <f>C6*E6</f>
        <v>1335.25</v>
      </c>
      <c r="G6" s="6">
        <v>563</v>
      </c>
      <c r="H6" s="5">
        <f>(F6-D6)*G6</f>
        <v>249150.02000000005</v>
      </c>
    </row>
    <row r="7" spans="1:8" x14ac:dyDescent="0.3">
      <c r="A7" s="2" t="s">
        <v>9</v>
      </c>
      <c r="B7" s="4">
        <v>0.09</v>
      </c>
      <c r="C7" s="4">
        <v>600</v>
      </c>
      <c r="D7" s="7">
        <f>B7*C7</f>
        <v>54</v>
      </c>
      <c r="E7" s="12">
        <f>0.09*1.991</f>
        <v>0.17919000000000002</v>
      </c>
      <c r="F7" s="7">
        <f>C7*E7</f>
        <v>107.51400000000001</v>
      </c>
      <c r="G7" s="6">
        <f>G6</f>
        <v>563</v>
      </c>
      <c r="H7" s="5">
        <f>(F7-D7)*G7</f>
        <v>30128.382000000005</v>
      </c>
    </row>
    <row r="8" spans="1:8" x14ac:dyDescent="0.3">
      <c r="A8" s="8"/>
      <c r="G8" s="9" t="s">
        <v>10</v>
      </c>
      <c r="H8" s="10">
        <f>H6+H7</f>
        <v>279278.40200000006</v>
      </c>
    </row>
    <row r="9" spans="1:8" ht="145.5" customHeight="1" x14ac:dyDescent="0.3">
      <c r="A9" s="25" t="s">
        <v>13</v>
      </c>
      <c r="B9" s="25"/>
      <c r="C9" s="25"/>
      <c r="D9" s="25"/>
      <c r="E9" s="25"/>
      <c r="F9" s="25"/>
      <c r="G9" s="25"/>
      <c r="H9" s="25"/>
    </row>
    <row r="10" spans="1:8" ht="42" x14ac:dyDescent="0.3">
      <c r="A10" s="4"/>
      <c r="B10" s="21" t="s">
        <v>16</v>
      </c>
      <c r="C10" s="21" t="s">
        <v>20</v>
      </c>
      <c r="D10" s="21" t="s">
        <v>17</v>
      </c>
      <c r="G10" s="11" t="s">
        <v>21</v>
      </c>
      <c r="H10" s="10">
        <v>279278</v>
      </c>
    </row>
    <row r="11" spans="1:8" x14ac:dyDescent="0.3">
      <c r="A11" s="4" t="s">
        <v>14</v>
      </c>
      <c r="B11" s="7">
        <v>0.9</v>
      </c>
      <c r="C11" s="13">
        <v>1.7919</v>
      </c>
      <c r="D11" s="14">
        <f>C11/B11*100-100</f>
        <v>99.100000000000023</v>
      </c>
      <c r="G11" s="11"/>
      <c r="H11" s="10"/>
    </row>
    <row r="12" spans="1:8" ht="28" x14ac:dyDescent="0.3">
      <c r="A12" s="15" t="s">
        <v>18</v>
      </c>
      <c r="B12" s="7">
        <v>10</v>
      </c>
      <c r="C12" s="7">
        <v>10</v>
      </c>
      <c r="D12" s="4"/>
      <c r="G12" s="11"/>
      <c r="H12" s="10"/>
    </row>
    <row r="13" spans="1:8" x14ac:dyDescent="0.3">
      <c r="A13" s="4" t="s">
        <v>19</v>
      </c>
      <c r="B13" s="7">
        <f>B11*B12</f>
        <v>9</v>
      </c>
      <c r="C13" s="7">
        <f>C11*C12</f>
        <v>17.919</v>
      </c>
      <c r="D13" s="4"/>
      <c r="G13" s="11"/>
      <c r="H13" s="10"/>
    </row>
    <row r="14" spans="1:8" x14ac:dyDescent="0.3">
      <c r="A14" s="16" t="s">
        <v>15</v>
      </c>
      <c r="B14" s="17">
        <f>B13/100</f>
        <v>0.09</v>
      </c>
      <c r="C14" s="18">
        <f>C13/100</f>
        <v>0.17919000000000002</v>
      </c>
      <c r="D14" s="4"/>
      <c r="G14" s="11"/>
      <c r="H14" s="10"/>
    </row>
    <row r="16" spans="1:8" x14ac:dyDescent="0.3">
      <c r="A16" s="1" t="s">
        <v>11</v>
      </c>
      <c r="H16" s="19"/>
    </row>
    <row r="18" spans="7:7" x14ac:dyDescent="0.3">
      <c r="G18" s="20"/>
    </row>
  </sheetData>
  <mergeCells count="2">
    <mergeCell ref="A3:H3"/>
    <mergeCell ref="A9:H9"/>
  </mergeCells>
  <pageMargins left="0.7" right="0.7" top="0.75" bottom="0.75" header="0.3" footer="0.3"/>
  <pageSetup scale="83" fitToHeight="0"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2203_6</vt:lpstr>
    </vt:vector>
  </TitlesOfParts>
  <Company>LM</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Kaija Berga</dc:creator>
  <cp:lastModifiedBy>Līga Rokjāne</cp:lastModifiedBy>
  <dcterms:created xsi:type="dcterms:W3CDTF">2023-02-13T10:08:35Z</dcterms:created>
  <dcterms:modified xsi:type="dcterms:W3CDTF">2023-03-15T13:32:24Z</dcterms:modified>
</cp:coreProperties>
</file>