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mc:AlternateContent xmlns:mc="http://schemas.openxmlformats.org/markup-compatibility/2006">
    <mc:Choice Requires="x15">
      <x15ac:absPath xmlns:x15ac="http://schemas.microsoft.com/office/spreadsheetml/2010/11/ac" url="\\vnozare.pri\vm\Redirect_profiles\VM_Ivita_Lazdina\Desktop\Korona_2024\IIcet\projekts_IIcet\"/>
    </mc:Choice>
  </mc:AlternateContent>
  <xr:revisionPtr revIDLastSave="0" documentId="13_ncr:1_{40F546C4-683E-4661-AB6C-229375C25A91}" xr6:coauthVersionLast="47" xr6:coauthVersionMax="47" xr10:uidLastSave="{00000000-0000-0000-0000-000000000000}"/>
  <bookViews>
    <workbookView xWindow="75" yWindow="0" windowWidth="23880" windowHeight="15600" tabRatio="832" activeTab="1" xr2:uid="{00000000-000D-0000-FFFF-FFFF00000000}"/>
  </bookViews>
  <sheets>
    <sheet name="Kopsavilkums" sheetId="1" r:id="rId1"/>
    <sheet name="ātrie_testi_stac_daļa" sheetId="168" r:id="rId2"/>
    <sheet name="ātrie_testi_amb_daļa" sheetId="166" r:id="rId3"/>
    <sheet name="Covid_pakalp_progr" sheetId="169" r:id="rId4"/>
  </sheets>
  <externalReferences>
    <externalReference r:id="rId5"/>
    <externalReference r:id="rId6"/>
    <externalReference r:id="rId7"/>
    <externalReference r:id="rId8"/>
    <externalReference r:id="rId9"/>
    <externalReference r:id="rId10"/>
    <externalReference r:id="rId11"/>
  </externalReferences>
  <definedNames>
    <definedName name="_1_2_d_NMP_lim">#REF!</definedName>
    <definedName name="_xlnm._FilterDatabase" localSheetId="2" hidden="1">ātrie_testi_amb_daļa!$A$4:$H$14</definedName>
    <definedName name="_xlnm._FilterDatabase" localSheetId="1" hidden="1">ātrie_testi_stac_daļa!$A$3:$M$49</definedName>
    <definedName name="aa">#REF!</definedName>
    <definedName name="_xlnm.Auto_Open">#REF!</definedName>
    <definedName name="b">#REF!</definedName>
    <definedName name="BEx3ATHHUCGCIRND8KLAREDV3L40" hidden="1">[1]HEADER!#REF!</definedName>
    <definedName name="BEx3QB2RILYEXIROLAFCWQMOJXMN" hidden="1">[1]HEADER!#REF!</definedName>
    <definedName name="BEx3RIJ9LXPXWNF4BFBFA4ILG6AY" hidden="1">[1]HEADER!#REF!</definedName>
    <definedName name="BEx3T3XEKJ0I8634YNR6MPN3OBQL" hidden="1">[1]HEADER!#REF!</definedName>
    <definedName name="BEx73MBHXPGN5MLC2IC6RCMRLO6D" hidden="1">[1]HEADER!#REF!</definedName>
    <definedName name="BEx7KKYHXVDNTR0VZKUAIUQCSOP9" hidden="1">[1]HEADER!#REF!</definedName>
    <definedName name="BEx9EDPXWEPLE7S1KH5K8GGFZKC0" hidden="1">[1]HEADER!#REF!</definedName>
    <definedName name="BExBE9K6C6Q27ZVX3WOCP2J41BHY" hidden="1">[1]HEADER!#REF!</definedName>
    <definedName name="BExCQGR4Z3D1E5XRGMT5VWBAFBXW" hidden="1">[1]ZQZBC_PLN__04_03_10!#REF!</definedName>
    <definedName name="BExMP7OQLL0R8VO1CGH6H677G4ZU" hidden="1">[1]HEADER!#REF!</definedName>
    <definedName name="BExO50CMJCMLOGHRH7OH9FMGVTSS" hidden="1">[1]HEADER!#REF!</definedName>
    <definedName name="BExOA3RQ9DFFMJC5QYZ23ZT9RUN8" hidden="1">[1]HEADER!#REF!</definedName>
    <definedName name="BExS6S40JMF44ZTMXW3UE4WW9B54" hidden="1">[1]HEADER!#REF!</definedName>
    <definedName name="BExU5I577AMALET6AIZ4P1LRV9CU" hidden="1">[1]ZQZBC_PLN__04_03_10!#REF!</definedName>
    <definedName name="BExU7EBQBMZVYUSS9YS0I4JESH9L" hidden="1">[1]HEADER!#REF!</definedName>
    <definedName name="BExUC9I2YXGSCVE8W0KZ56D3E9UX" hidden="1">[1]HEADER!#REF!</definedName>
    <definedName name="BExZJQJI4H09EC94GXCLZDAB05VB" hidden="1">[1]HEADER!#REF!</definedName>
    <definedName name="bt">#REF!</definedName>
    <definedName name="BX">#REF!</definedName>
    <definedName name="CalendarYear">#REF!</definedName>
    <definedName name="ccc">#REF!</definedName>
    <definedName name="d">#REF!</definedName>
    <definedName name="D_Evija3">#REF!</definedName>
    <definedName name="DaysAndWeeks">{0,1,2,3,4,5,6} + {0;1;2;3;4;5}*7</definedName>
    <definedName name="de">#REF!</definedName>
    <definedName name="dff">#NAME?</definedName>
    <definedName name="DRGNAMES">#REF!</definedName>
    <definedName name="dzfh">#REF!</definedName>
    <definedName name="e">#REF!</definedName>
    <definedName name="ee">#REF!</definedName>
    <definedName name="Excel_BuiltIn__FilterDatabase_2">#REF!</definedName>
    <definedName name="Excel_BuiltIn__FilterDatabase_3">#REF!</definedName>
    <definedName name="Excel_BuiltIn_Print_Titles_2">#REF!</definedName>
    <definedName name="Excel_BuiltIn_Print_Titles_3">#REF!</definedName>
    <definedName name="gad_skaits">#REF!</definedName>
    <definedName name="gad_skaits_1">#REF!</definedName>
    <definedName name="gala">{0,1,2,3,4,5,6} + {0;1;2;3;4;5}*7</definedName>
    <definedName name="Gala_kopsavilkums">#REF!</definedName>
    <definedName name="gggg">#REF!</definedName>
    <definedName name="ghy">#REF!</definedName>
    <definedName name="h">#REF!</definedName>
    <definedName name="hh">#REF!</definedName>
    <definedName name="hjh">#REF!</definedName>
    <definedName name="hyh">#REF!</definedName>
    <definedName name="i">#REF!</definedName>
    <definedName name="izm.kods">#REF!</definedName>
    <definedName name="izm.kods_1">[2]izm.posteni!$A$2:$A$216</definedName>
    <definedName name="izm.nos">#REF!</definedName>
    <definedName name="izm.nos_1">[2]izm.posteni!$B$2:$B$216</definedName>
    <definedName name="jhg">#REF!</definedName>
    <definedName name="kk">#REF!</definedName>
    <definedName name="l">#REF!</definedName>
    <definedName name="Limeni_7_9group">#REF!</definedName>
    <definedName name="mmm" hidden="1">[1]ZQZBC_PLN__04_03_10!#REF!</definedName>
    <definedName name="n">#REF!</definedName>
    <definedName name="P_Dati_rikojums">#REF!</definedName>
    <definedName name="pp">#REF!</definedName>
    <definedName name="Recover">[3]Macro1!$A$99</definedName>
    <definedName name="Rikojums2222">[4]Macro1!$A$106</definedName>
    <definedName name="rr">#REF!</definedName>
    <definedName name="rt">#REF!</definedName>
    <definedName name="rty">#REF!</definedName>
    <definedName name="S5\">#REF!</definedName>
    <definedName name="ss">#REF!</definedName>
    <definedName name="Str.">#REF!</definedName>
    <definedName name="Str.vien.nos.">#REF!</definedName>
    <definedName name="Struktura">#REF!</definedName>
    <definedName name="Struktūrvien.kodi2">#REF!</definedName>
    <definedName name="Struktūrvien.kodi2_1">[2]strukturkodi!$B$2:$B$232</definedName>
    <definedName name="Struktūrvien.kods">#REF!</definedName>
    <definedName name="Struktūrvien.kods_1">[2]strukturkodi!$A$2:$A$232</definedName>
    <definedName name="T13l6">[5]ATSKAITE_2v!#REF!</definedName>
    <definedName name="TableName">"Dummy"</definedName>
    <definedName name="TWO_LINKS">'[6]8.1.'!$C$5</definedName>
    <definedName name="ty">#REF!</definedName>
    <definedName name="tyuj">#REF!</definedName>
    <definedName name="u">#REF!</definedName>
    <definedName name="U_N_A">#REF!</definedName>
    <definedName name="wedr">#REF!</definedName>
    <definedName name="WeekStart">#REF!</definedName>
    <definedName name="x">#REF!</definedName>
    <definedName name="XBD">[7]Dati!$B$6</definedName>
    <definedName name="XDD">[7]Dati!$B$4</definedName>
    <definedName name="XDS">[7]Dati!$B$5</definedName>
    <definedName name="XSVD">[7]Dati!$B$7</definedName>
    <definedName name="xxxx">#REF!</definedName>
    <definedName name="yuh">#REF!</definedName>
    <definedName name="yyyy">#REF!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9" i="1" l="1"/>
  <c r="C8" i="1"/>
  <c r="C7" i="1"/>
  <c r="H22" i="169"/>
  <c r="H23" i="169" s="1"/>
  <c r="H17" i="169"/>
  <c r="H18" i="169" s="1"/>
  <c r="H8" i="169"/>
  <c r="H9" i="169" s="1"/>
  <c r="F47" i="168"/>
  <c r="G47" i="168"/>
  <c r="H47" i="168"/>
  <c r="I47" i="168"/>
  <c r="J47" i="168"/>
  <c r="K47" i="168"/>
  <c r="H27" i="169" l="1"/>
  <c r="H28" i="169"/>
  <c r="H6" i="166"/>
  <c r="H7" i="166"/>
  <c r="H8" i="166"/>
  <c r="H9" i="166"/>
  <c r="H10" i="166"/>
  <c r="H11" i="166"/>
  <c r="H12" i="166"/>
  <c r="L46" i="168" l="1"/>
  <c r="M46" i="168" s="1"/>
  <c r="L45" i="168"/>
  <c r="M45" i="168" s="1"/>
  <c r="L44" i="168"/>
  <c r="M44" i="168" s="1"/>
  <c r="L43" i="168"/>
  <c r="M43" i="168" s="1"/>
  <c r="L42" i="168"/>
  <c r="M42" i="168" s="1"/>
  <c r="L41" i="168"/>
  <c r="M41" i="168" s="1"/>
  <c r="L40" i="168"/>
  <c r="M40" i="168" s="1"/>
  <c r="L39" i="168"/>
  <c r="M39" i="168" s="1"/>
  <c r="L38" i="168"/>
  <c r="M38" i="168" s="1"/>
  <c r="L37" i="168"/>
  <c r="M37" i="168" s="1"/>
  <c r="L36" i="168"/>
  <c r="M36" i="168" s="1"/>
  <c r="L35" i="168"/>
  <c r="M35" i="168" s="1"/>
  <c r="L34" i="168"/>
  <c r="M34" i="168" s="1"/>
  <c r="L33" i="168"/>
  <c r="M33" i="168" s="1"/>
  <c r="L32" i="168"/>
  <c r="M32" i="168" s="1"/>
  <c r="L31" i="168"/>
  <c r="M31" i="168" s="1"/>
  <c r="L30" i="168"/>
  <c r="M30" i="168" s="1"/>
  <c r="L29" i="168"/>
  <c r="M29" i="168" s="1"/>
  <c r="L28" i="168"/>
  <c r="M28" i="168" s="1"/>
  <c r="L27" i="168"/>
  <c r="M27" i="168" s="1"/>
  <c r="L26" i="168"/>
  <c r="M26" i="168" s="1"/>
  <c r="L25" i="168"/>
  <c r="M25" i="168" s="1"/>
  <c r="L24" i="168"/>
  <c r="M24" i="168" s="1"/>
  <c r="L23" i="168"/>
  <c r="M23" i="168" s="1"/>
  <c r="L22" i="168"/>
  <c r="M22" i="168" s="1"/>
  <c r="L21" i="168"/>
  <c r="M21" i="168" s="1"/>
  <c r="L20" i="168"/>
  <c r="M20" i="168" s="1"/>
  <c r="L19" i="168"/>
  <c r="M19" i="168" s="1"/>
  <c r="L18" i="168"/>
  <c r="M18" i="168" s="1"/>
  <c r="L17" i="168"/>
  <c r="M17" i="168" s="1"/>
  <c r="L16" i="168"/>
  <c r="M16" i="168" s="1"/>
  <c r="L15" i="168"/>
  <c r="M15" i="168" s="1"/>
  <c r="L14" i="168"/>
  <c r="M14" i="168" s="1"/>
  <c r="L13" i="168"/>
  <c r="M13" i="168" s="1"/>
  <c r="L12" i="168"/>
  <c r="M12" i="168" s="1"/>
  <c r="L11" i="168"/>
  <c r="M11" i="168" s="1"/>
  <c r="L10" i="168"/>
  <c r="M10" i="168" s="1"/>
  <c r="L9" i="168"/>
  <c r="M9" i="168" s="1"/>
  <c r="L8" i="168"/>
  <c r="M8" i="168" s="1"/>
  <c r="L7" i="168"/>
  <c r="M7" i="168" s="1"/>
  <c r="L6" i="168"/>
  <c r="M6" i="168" s="1"/>
  <c r="L5" i="168"/>
  <c r="M5" i="168" s="1"/>
  <c r="L4" i="168"/>
  <c r="E47" i="168"/>
  <c r="L47" i="168" l="1"/>
  <c r="M4" i="168"/>
  <c r="M47" i="168" s="1"/>
  <c r="M48" i="168" l="1"/>
  <c r="D4" i="1" s="1"/>
  <c r="C4" i="1" s="1"/>
  <c r="H5" i="166"/>
  <c r="D9" i="1"/>
  <c r="D8" i="1"/>
  <c r="H13" i="166" l="1"/>
  <c r="G80" i="166" l="1"/>
  <c r="H14" i="166" l="1"/>
  <c r="C5" i="1" s="1"/>
  <c r="D5" i="1" l="1"/>
  <c r="D7" i="1" l="1"/>
  <c r="C6" i="1" l="1"/>
  <c r="C3" i="1" s="1"/>
  <c r="D3" i="1" s="1"/>
  <c r="D6" i="1" l="1"/>
</calcChain>
</file>

<file path=xl/sharedStrings.xml><?xml version="1.0" encoding="utf-8"?>
<sst xmlns="http://schemas.openxmlformats.org/spreadsheetml/2006/main" count="286" uniqueCount="109">
  <si>
    <t>Kopā:</t>
  </si>
  <si>
    <t>Covid-19 pakalpojumu programma laboratorijām</t>
  </si>
  <si>
    <t>Ārstniecības iestādes nosaukums</t>
  </si>
  <si>
    <t>Manipulācijas kods</t>
  </si>
  <si>
    <t>NVD Latgales nodaļa</t>
  </si>
  <si>
    <t>NVD Vidzemes nodaļa</t>
  </si>
  <si>
    <t>NVD Zemgales nodaļa</t>
  </si>
  <si>
    <t>Pakalpojumu programma</t>
  </si>
  <si>
    <t>210020301</t>
  </si>
  <si>
    <t>250000092</t>
  </si>
  <si>
    <t>Dobeles un apkārtnes slimnīca, SIA</t>
  </si>
  <si>
    <t>NVD TN (pakalpojumu sniedzēja)</t>
  </si>
  <si>
    <t xml:space="preserve">Manipulācijas nosaukums </t>
  </si>
  <si>
    <t>Manipulāciju skaits</t>
  </si>
  <si>
    <t>SARS-CoV-2 RNS (COVID-19) noteikšana ar reālā laika PĶR (bez parauga paņemšanas)</t>
  </si>
  <si>
    <t>SARS-CoV-2 RNS (COVID-19) noteikšana ar reālā laika PĶR (bez parauga paņemšanas) ātrai diagnostikai un diferenciāldiagnostikai (ar reaģenta vērtību)</t>
  </si>
  <si>
    <t>SARS-CoV-2 (COVID-19) transporta barotne ar diviem lokaniem tamponiem</t>
  </si>
  <si>
    <t>Pavisam kopā:</t>
  </si>
  <si>
    <t>SARS-CoV-2 (COVID-19) antigēna noteikšana (Ag eksprestests) (ar reaģenta komplekta vērtību)</t>
  </si>
  <si>
    <t>SARS-CoV-2 (COVID-19) antigēna noteikšana (Ag eksprestests) (bez reaģenta komplekta vērtības)</t>
  </si>
  <si>
    <t>47268</t>
  </si>
  <si>
    <t>47078</t>
  </si>
  <si>
    <t>60046</t>
  </si>
  <si>
    <t>47328</t>
  </si>
  <si>
    <t>AP82 - Covid-19 laboratorijas pakalpojumi</t>
  </si>
  <si>
    <t>ĀI (pakalpojumu sniedzēja) kods</t>
  </si>
  <si>
    <t>ĀI (pakalpojumu sniedzēja) nosaukums</t>
  </si>
  <si>
    <t>Izmaksas par Covid 19 izmeklējumiem</t>
  </si>
  <si>
    <t>Manupulācijas nosaukums</t>
  </si>
  <si>
    <t>47073</t>
  </si>
  <si>
    <t>12 - NVD Rīgas nodaļa</t>
  </si>
  <si>
    <t>010000234 - Rīgas Austrumu klīniskā universitātes slimnīca, SIA</t>
  </si>
  <si>
    <t>ĀI (pakalpojumu sniedzēja)</t>
  </si>
  <si>
    <t>010011803 - Paula Stradiņa klīniskā universitātes slimnīca, Valsts sabiedrība ar ierobežotu atbildību</t>
  </si>
  <si>
    <t xml:space="preserve">Rīgas Austrumu klīniskā universitātes slimnīca, SIA </t>
  </si>
  <si>
    <t>Kopā, manipulāciju skaits</t>
  </si>
  <si>
    <t xml:space="preserve">Piemaksa par Covid-19 diagnostiku stacionāros           </t>
  </si>
  <si>
    <t>Sars-CoV-2 (COVID-19) transporta barotne ar diviem lokaniem tamponiem ātrajam molekulārajam testam</t>
  </si>
  <si>
    <t>47079</t>
  </si>
  <si>
    <t>Apakšprogrammu sadalījums</t>
  </si>
  <si>
    <t>33.18.00</t>
  </si>
  <si>
    <t>33.16.00</t>
  </si>
  <si>
    <t>RĒZEKNES SLIMNĪCA, SIA</t>
  </si>
  <si>
    <t>Vidzemes slimnīca, SIA</t>
  </si>
  <si>
    <t>Covid-19 diagnostikas manipulācijas ( ātrie testi, ambulatorā daļa)</t>
  </si>
  <si>
    <t>Tarifs, euro</t>
  </si>
  <si>
    <t>Summa, euro</t>
  </si>
  <si>
    <t>Covid-19 diagnostikas manipulācijas (ātrie testi, ambulatorā daļa)</t>
  </si>
  <si>
    <t>Euro</t>
  </si>
  <si>
    <t>EKK 3000</t>
  </si>
  <si>
    <t>Kopsumma, euro</t>
  </si>
  <si>
    <t>Latgales nodaļa</t>
  </si>
  <si>
    <t>Daugavpils reģionālā slimnīca, SIA</t>
  </si>
  <si>
    <t>050020401-Daugavpils reģionālā slimnīca, SIA</t>
  </si>
  <si>
    <t>400200024</t>
  </si>
  <si>
    <t>Bauskas slimnīca, SIA</t>
  </si>
  <si>
    <t>050020401</t>
  </si>
  <si>
    <t>NVD Rīgas nodaļa</t>
  </si>
  <si>
    <t>130020302</t>
  </si>
  <si>
    <t>NVD Kurzemes nodaļa</t>
  </si>
  <si>
    <t>170020401</t>
  </si>
  <si>
    <t>Jūrmalas slimnīca, SIA</t>
  </si>
  <si>
    <t>LIEPĀJAS REĢIONĀLĀ SLIMNĪCA, SIA</t>
  </si>
  <si>
    <t>Pavisam, kopā euro</t>
  </si>
  <si>
    <t>APRĪLIS</t>
  </si>
  <si>
    <t>Covid-19 diagnostika stacionāros par  2024. gada aprīli</t>
  </si>
  <si>
    <t>Rīgas Austrumu klīniskā universitātes slimnīca, SIA</t>
  </si>
  <si>
    <t>Paula Stradiņa klīniskā universitātes slimnīca, Valsts sabiedrība ar ierobežotu atbildību</t>
  </si>
  <si>
    <t>Bērnu klīniskā universitātes slimnīca, Valsts sabiedrība ar ierobežotu atbildību</t>
  </si>
  <si>
    <t>Rīgas Dzemdību nams, SIA</t>
  </si>
  <si>
    <t>Daugavpils psihoneiroloģiskā slimnīca, Valsts sabiedrība ar ierobežotu atbildību</t>
  </si>
  <si>
    <t>Daugavpils reģionālā slimnīca, Sabiedrība ar ierobežotu atbildību</t>
  </si>
  <si>
    <t>Slimnīca Ģintermuiža, Valsts sabiedrība ar ierobežotu atbildību</t>
  </si>
  <si>
    <t>JELGAVAS PILSĒTAS SLIMNĪCA, SIA</t>
  </si>
  <si>
    <t>Jēkabpils reģionālā slimnīca, Sabiedrība ar ierobežotu atbildību</t>
  </si>
  <si>
    <t>Jūrmalas slimnīca, Sabiedrība ar ierobežotu atbildību</t>
  </si>
  <si>
    <t>LIEPĀJAS REĢIONĀLĀ SLIMNĪCA, Sabiedrība ar ierobežotu atbildību</t>
  </si>
  <si>
    <t>RĒZEKNES SLIMNĪCA, Sabiedrība ar ierobežotu atbildību</t>
  </si>
  <si>
    <t>Vidzemes slimnīca, Sabiedrība ar ierobežotu atbildību</t>
  </si>
  <si>
    <t>Ziemeļkurzemes reģionālā slimnīca, SIA</t>
  </si>
  <si>
    <t>Aizkraukles slimnīca, Sabiedrība ar ierobežotu atbildību</t>
  </si>
  <si>
    <t>Alūksnes slimnīca, Sabiedrība ar ierobežotu atbildību</t>
  </si>
  <si>
    <t>CĒSU KLĪNIKA, Sabiedrība ar ierobežotu atbildību</t>
  </si>
  <si>
    <t>Balvu un Gulbenes slimnīcu apvienība, Sabiedrība ar ierobežotu atbildību</t>
  </si>
  <si>
    <t>Kuldīgas slimnīca, Sabiedrība ar ierobežotu atbildību</t>
  </si>
  <si>
    <t>Limbažu slimnīca, Sabiedrība ar ierobežotu atbildību</t>
  </si>
  <si>
    <t>Ludzas medicīnas centrs, Sabiedrība ar ierobežotu atbildību</t>
  </si>
  <si>
    <t>Madonas slimnīca, Madonas novada pašvaldības SIA</t>
  </si>
  <si>
    <t>Ogres rajona slimnīca, Sabiedrība ar ierobežotu atbildību</t>
  </si>
  <si>
    <t>Tukuma slimnīca, Sabiedrība ar ierobežotu atbildību</t>
  </si>
  <si>
    <t>Strenču psihoneiroloģiskā slimnīca, Valsts sabiedrība ar ierobežotu atbildību</t>
  </si>
  <si>
    <r>
      <t>Rēķina mēnesis:</t>
    </r>
    <r>
      <rPr>
        <b/>
        <sz val="10"/>
        <rFont val="Times New Roman"/>
        <family val="1"/>
      </rPr>
      <t xml:space="preserve"> aprīlis 2024</t>
    </r>
  </si>
  <si>
    <r>
      <t>Rēķina mēnesis:</t>
    </r>
    <r>
      <rPr>
        <b/>
        <sz val="10"/>
        <rFont val="Times New Roman"/>
        <family val="1"/>
        <charset val="186"/>
      </rPr>
      <t xml:space="preserve"> aprīlis 2024</t>
    </r>
  </si>
  <si>
    <t>47077R</t>
  </si>
  <si>
    <t>R SARS-CoV-2 RNS (COVID-19) noteikšana ar reālā laika PĶR (bez parauga paņemšanas) ātrai diagnostikai un diferenciāldiagnostikai - izmeklējums ar  Multiplex reaģentiem</t>
  </si>
  <si>
    <t>13 - NVD Rīgas nodaļa</t>
  </si>
  <si>
    <t>Pielikums Nr.1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t>
  </si>
  <si>
    <t>Paula Stradiņa klīniskā universitātes slimnīca, VSIA</t>
  </si>
  <si>
    <t>Turpinājums pielikumam Nr.1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t>
  </si>
  <si>
    <t>Jūnijs, 2023</t>
  </si>
  <si>
    <t>Novembris, 2023</t>
  </si>
  <si>
    <t>Decembris, 2023</t>
  </si>
  <si>
    <t>Janvāris, 2024</t>
  </si>
  <si>
    <t>Februāris, 2024</t>
  </si>
  <si>
    <t>Marts, 2024</t>
  </si>
  <si>
    <t>Aprīlis, 2024</t>
  </si>
  <si>
    <t>*Manipulāciju skaits tiek iegūts tikai, kad pacients tiek izrakstīts un karte ievadīta Vadības informācijas sistēmā (atbilstoši līgumam par stacionārās veselības aprūpes pakalpojumu sniegšanu un apmaksu starp Nacionālo veselības dienestu (turpmāk Dienests) un ārstniecības iestādi 3. pielikumam, Informācijas apmaiņas kārtība, Dienests apmaksā kartes, kas ievadītas ne vēlāk kā 60 dienas pēc izrakstīšanās datuma). Ārstniecības iestāde kartes var labot līdz nākošā kalendārā gada 8. janvārim. Lai iegūtu precīzu apmaksājamo manipulāciju skaitu, Dienests salīdzina iepriekšējos mēnešos veikto manipulāciju skaitu un apmaksā starpību starp veikto manipulāciju skaitu un jau samaksāto manipulāciju skaitu atbilstoši manipulāciju tarifiem. Izdevumi attiecināmi uz 2024.gada aprīļa mēneša izdevumiem, jo šīs manipulācijas iegūtas no Vadības informācijas sistēmas pēc pacienta izrakstīšanās no stacionārās ārstniecības iestādes, kuras norādītas pacienta kartēs.</t>
  </si>
  <si>
    <t>MK noteikumu Nr.555 punkts</t>
  </si>
  <si>
    <t>MK not.Nr.555 274 punkts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</si>
</sst>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_-* #,##0.00\ &quot;€&quot;_-;\-* #,##0.00\ &quot;€&quot;_-;_-* &quot;-&quot;??\ &quot;€&quot;_-;_-@_-"/>
    <numFmt numFmtId="165" formatCode="_-* #,##0.00\ _€_-;\-* #,##0.00\ _€_-;_-* &quot;-&quot;??\ _€_-;_-@_-"/>
    <numFmt numFmtId="166" formatCode="[$-409]General"/>
    <numFmt numFmtId="167" formatCode="[$-426]General"/>
    <numFmt numFmtId="168" formatCode="[$Ls-426]&quot; &quot;#,##0.00;[Red][$Ls-426]&quot; -&quot;#,##0.00"/>
  </numFmts>
  <fonts count="39" x14ac:knownFonts="1">
    <font>
      <sz val="11"/>
      <color theme="1"/>
      <name val="Calibri"/>
      <family val="2"/>
      <charset val="186"/>
      <scheme val="minor"/>
    </font>
    <font>
      <sz val="11"/>
      <color theme="1"/>
      <name val="Calibri"/>
      <family val="2"/>
      <scheme val="minor"/>
    </font>
    <font>
      <sz val="10"/>
      <name val="Arial"/>
      <family val="2"/>
      <charset val="186"/>
    </font>
    <font>
      <sz val="11"/>
      <color rgb="FF9C6500"/>
      <name val="Calibri"/>
      <family val="2"/>
      <charset val="186"/>
    </font>
    <font>
      <sz val="10"/>
      <color rgb="FF000000"/>
      <name val="Arial"/>
      <family val="2"/>
      <charset val="186"/>
    </font>
    <font>
      <sz val="10"/>
      <name val="Arial"/>
      <family val="2"/>
      <charset val="186"/>
    </font>
    <font>
      <sz val="11"/>
      <color theme="1"/>
      <name val="Calibri"/>
      <family val="2"/>
      <charset val="186"/>
      <scheme val="minor"/>
    </font>
    <font>
      <sz val="10"/>
      <name val="Arial"/>
      <family val="2"/>
      <charset val="186"/>
    </font>
    <font>
      <sz val="11"/>
      <color indexed="8"/>
      <name val="Calibri"/>
      <family val="2"/>
      <charset val="186"/>
    </font>
    <font>
      <sz val="11"/>
      <color theme="1"/>
      <name val="Arial"/>
      <family val="2"/>
      <charset val="186"/>
    </font>
    <font>
      <sz val="10"/>
      <name val="Arial"/>
      <family val="2"/>
      <charset val="186"/>
    </font>
    <font>
      <sz val="11"/>
      <color indexed="8"/>
      <name val="Calibri"/>
      <family val="2"/>
      <scheme val="minor"/>
    </font>
    <font>
      <sz val="11"/>
      <color rgb="FF000000"/>
      <name val="Calibri"/>
      <family val="2"/>
      <charset val="186"/>
    </font>
    <font>
      <sz val="11"/>
      <name val="Times New Roman"/>
      <family val="1"/>
      <charset val="186"/>
    </font>
    <font>
      <sz val="11"/>
      <color rgb="FF000000"/>
      <name val="Arial"/>
      <family val="2"/>
    </font>
    <font>
      <sz val="11"/>
      <name val="Calibri"/>
      <family val="2"/>
      <charset val="186"/>
      <scheme val="minor"/>
    </font>
    <font>
      <sz val="11"/>
      <color rgb="FF000000"/>
      <name val="Calibri"/>
      <family val="2"/>
    </font>
    <font>
      <sz val="10"/>
      <name val="Arial"/>
      <family val="2"/>
    </font>
    <font>
      <b/>
      <sz val="10"/>
      <name val="Times New Roman"/>
      <family val="1"/>
      <charset val="186"/>
    </font>
    <font>
      <sz val="10"/>
      <name val="Times New Roman"/>
      <family val="1"/>
      <charset val="186"/>
    </font>
    <font>
      <sz val="8"/>
      <name val="Calibri"/>
      <family val="2"/>
      <charset val="186"/>
      <scheme val="minor"/>
    </font>
    <font>
      <sz val="11"/>
      <color theme="1"/>
      <name val="Arial"/>
      <family val="2"/>
    </font>
    <font>
      <b/>
      <i/>
      <sz val="16"/>
      <color theme="1"/>
      <name val="Arial"/>
      <family val="2"/>
    </font>
    <font>
      <b/>
      <i/>
      <u/>
      <sz val="11"/>
      <color theme="1"/>
      <name val="Arial"/>
      <family val="2"/>
    </font>
    <font>
      <b/>
      <i/>
      <sz val="16"/>
      <color rgb="FF000000"/>
      <name val="Arial"/>
      <family val="2"/>
    </font>
    <font>
      <b/>
      <i/>
      <u/>
      <sz val="11"/>
      <color rgb="FF000000"/>
      <name val="Arial"/>
      <family val="2"/>
    </font>
    <font>
      <u/>
      <sz val="10"/>
      <color theme="10"/>
      <name val="Times New Roman"/>
      <family val="1"/>
      <charset val="186"/>
    </font>
    <font>
      <sz val="11"/>
      <color theme="1"/>
      <name val="Calibri"/>
      <family val="2"/>
      <charset val="204"/>
      <scheme val="minor"/>
    </font>
    <font>
      <sz val="11"/>
      <color theme="1"/>
      <name val="Times New Roman"/>
      <family val="1"/>
    </font>
    <font>
      <sz val="10"/>
      <name val="Times New Roman"/>
      <family val="1"/>
    </font>
    <font>
      <b/>
      <sz val="10"/>
      <name val="Times New Roman"/>
      <family val="1"/>
    </font>
    <font>
      <b/>
      <sz val="10"/>
      <color rgb="FF000000"/>
      <name val="Times New Roman"/>
      <family val="1"/>
    </font>
    <font>
      <i/>
      <sz val="10"/>
      <name val="Times New Roman"/>
      <family val="1"/>
    </font>
    <font>
      <b/>
      <i/>
      <sz val="11"/>
      <color theme="1"/>
      <name val="Times New Roman"/>
      <family val="1"/>
    </font>
    <font>
      <b/>
      <sz val="11"/>
      <color theme="1"/>
      <name val="Times New Roman"/>
      <family val="1"/>
    </font>
    <font>
      <b/>
      <sz val="11"/>
      <color theme="1"/>
      <name val="Calibri"/>
      <family val="2"/>
      <charset val="186"/>
      <scheme val="minor"/>
    </font>
    <font>
      <b/>
      <sz val="11"/>
      <color theme="1"/>
      <name val="Times New Roman"/>
      <family val="1"/>
      <charset val="186"/>
    </font>
    <font>
      <b/>
      <sz val="10"/>
      <color rgb="FF000000"/>
      <name val="Times New Roman"/>
      <family val="1"/>
      <charset val="186"/>
    </font>
    <font>
      <sz val="10"/>
      <color theme="1"/>
      <name val="Times New Roman"/>
      <family val="1"/>
    </font>
  </fonts>
  <fills count="13">
    <fill>
      <patternFill patternType="none"/>
    </fill>
    <fill>
      <patternFill patternType="gray125"/>
    </fill>
    <fill>
      <patternFill patternType="solid">
        <fgColor theme="0"/>
        <bgColor indexed="64"/>
      </patternFill>
    </fill>
    <fill>
      <patternFill patternType="solid">
        <fgColor rgb="FF99FFCC"/>
        <bgColor indexed="64"/>
      </patternFill>
    </fill>
    <fill>
      <patternFill patternType="solid">
        <fgColor theme="7" tint="0.79998168889431442"/>
        <bgColor indexed="64"/>
      </patternFill>
    </fill>
    <fill>
      <patternFill patternType="solid">
        <fgColor rgb="FFFFEB9C"/>
        <bgColor rgb="FFFFCC99"/>
      </patternFill>
    </fill>
    <fill>
      <patternFill patternType="solid">
        <fgColor theme="9" tint="0.79998168889431442"/>
        <bgColor rgb="FF000000"/>
      </patternFill>
    </fill>
    <fill>
      <patternFill patternType="solid">
        <fgColor rgb="FFFFC000"/>
        <bgColor rgb="FF000000"/>
      </patternFill>
    </fill>
    <fill>
      <patternFill patternType="solid">
        <fgColor rgb="FFE2EFDA"/>
        <bgColor rgb="FF000000"/>
      </patternFill>
    </fill>
    <fill>
      <patternFill patternType="solid">
        <fgColor theme="9" tint="0.79998168889431442"/>
        <bgColor indexed="64"/>
      </patternFill>
    </fill>
    <fill>
      <patternFill patternType="solid">
        <fgColor theme="0"/>
        <bgColor rgb="FF000000"/>
      </patternFill>
    </fill>
    <fill>
      <patternFill patternType="solid">
        <fgColor theme="9" tint="0.39997558519241921"/>
        <bgColor rgb="FF000000"/>
      </patternFill>
    </fill>
    <fill>
      <patternFill patternType="solid">
        <fgColor theme="9" tint="0.39997558519241921"/>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97">
    <xf numFmtId="0" fontId="0" fillId="0" borderId="0"/>
    <xf numFmtId="0" fontId="1" fillId="0" borderId="0"/>
    <xf numFmtId="0" fontId="3" fillId="5" borderId="0" applyBorder="0" applyProtection="0"/>
    <xf numFmtId="0" fontId="2" fillId="0" borderId="0"/>
    <xf numFmtId="0" fontId="4" fillId="0" borderId="0" applyNumberFormat="0" applyBorder="0" applyProtection="0"/>
    <xf numFmtId="0" fontId="4" fillId="0" borderId="0" applyNumberFormat="0" applyBorder="0" applyProtection="0"/>
    <xf numFmtId="0" fontId="2" fillId="0" borderId="0"/>
    <xf numFmtId="0" fontId="5" fillId="0" borderId="0"/>
    <xf numFmtId="0" fontId="7" fillId="0" borderId="0"/>
    <xf numFmtId="0" fontId="8" fillId="0" borderId="0"/>
    <xf numFmtId="165" fontId="6" fillId="0" borderId="0" applyFont="0" applyFill="0" applyBorder="0" applyAlignment="0" applyProtection="0"/>
    <xf numFmtId="0" fontId="2" fillId="0" borderId="0"/>
    <xf numFmtId="0" fontId="2" fillId="0" borderId="0"/>
    <xf numFmtId="165" fontId="6" fillId="0" borderId="0" applyFont="0" applyFill="0" applyBorder="0" applyAlignment="0" applyProtection="0"/>
    <xf numFmtId="0" fontId="2" fillId="0" borderId="0"/>
    <xf numFmtId="43" fontId="1" fillId="0" borderId="0" applyFont="0" applyFill="0" applyBorder="0" applyAlignment="0" applyProtection="0"/>
    <xf numFmtId="0" fontId="9" fillId="0" borderId="0"/>
    <xf numFmtId="0" fontId="6" fillId="0" borderId="0"/>
    <xf numFmtId="0" fontId="10" fillId="0" borderId="0"/>
    <xf numFmtId="0" fontId="6" fillId="0" borderId="0"/>
    <xf numFmtId="0" fontId="11" fillId="0" borderId="0"/>
    <xf numFmtId="0" fontId="12" fillId="0" borderId="0"/>
    <xf numFmtId="0" fontId="6" fillId="0" borderId="0"/>
    <xf numFmtId="166" fontId="14" fillId="0" borderId="0" applyFont="0" applyBorder="0" applyProtection="0"/>
    <xf numFmtId="166" fontId="14" fillId="0" borderId="0"/>
    <xf numFmtId="167" fontId="16" fillId="0" borderId="0"/>
    <xf numFmtId="0" fontId="17" fillId="0" borderId="0"/>
    <xf numFmtId="0" fontId="1" fillId="0" borderId="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0" fontId="2" fillId="0" borderId="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0" fontId="21" fillId="0" borderId="0"/>
    <xf numFmtId="167" fontId="16" fillId="0" borderId="0"/>
    <xf numFmtId="167" fontId="16" fillId="0" borderId="0"/>
    <xf numFmtId="167" fontId="16" fillId="0" borderId="0"/>
    <xf numFmtId="0" fontId="22" fillId="0" borderId="0">
      <alignment horizontal="center"/>
    </xf>
    <xf numFmtId="0" fontId="22" fillId="0" borderId="0">
      <alignment horizontal="center" textRotation="90"/>
    </xf>
    <xf numFmtId="167" fontId="16" fillId="0" borderId="0"/>
    <xf numFmtId="0" fontId="23" fillId="0" borderId="0"/>
    <xf numFmtId="168" fontId="23" fillId="0" borderId="0"/>
    <xf numFmtId="0" fontId="14" fillId="0" borderId="0"/>
    <xf numFmtId="167" fontId="16" fillId="0" borderId="0" applyBorder="0" applyProtection="0"/>
    <xf numFmtId="167" fontId="16" fillId="0" borderId="0" applyBorder="0" applyProtection="0"/>
    <xf numFmtId="167" fontId="16" fillId="0" borderId="0" applyBorder="0" applyProtection="0"/>
    <xf numFmtId="167" fontId="16" fillId="0" borderId="0" applyBorder="0" applyProtection="0"/>
    <xf numFmtId="0" fontId="24" fillId="0" borderId="0" applyNumberFormat="0" applyBorder="0" applyProtection="0">
      <alignment horizontal="center"/>
    </xf>
    <xf numFmtId="0" fontId="24" fillId="0" borderId="0" applyNumberFormat="0" applyBorder="0" applyProtection="0">
      <alignment horizontal="center" textRotation="90"/>
    </xf>
    <xf numFmtId="167" fontId="16" fillId="0" borderId="0" applyBorder="0" applyProtection="0"/>
    <xf numFmtId="0" fontId="25" fillId="0" borderId="0" applyNumberFormat="0" applyBorder="0" applyProtection="0"/>
    <xf numFmtId="168" fontId="25" fillId="0" borderId="0" applyBorder="0" applyProtection="0"/>
    <xf numFmtId="43" fontId="1" fillId="0" borderId="0" applyFont="0" applyFill="0" applyBorder="0" applyAlignment="0" applyProtection="0"/>
    <xf numFmtId="0" fontId="19" fillId="0" borderId="0"/>
    <xf numFmtId="0" fontId="19" fillId="0" borderId="0"/>
    <xf numFmtId="0" fontId="26" fillId="0" borderId="0" applyNumberFormat="0" applyFill="0" applyBorder="0" applyAlignment="0" applyProtection="0"/>
    <xf numFmtId="43" fontId="1" fillId="0" borderId="0" applyFont="0" applyFill="0" applyBorder="0" applyAlignment="0" applyProtection="0"/>
    <xf numFmtId="0" fontId="6" fillId="0" borderId="0"/>
    <xf numFmtId="0" fontId="6" fillId="0" borderId="0"/>
    <xf numFmtId="164" fontId="6" fillId="0" borderId="0" applyFont="0" applyFill="0" applyBorder="0" applyAlignment="0" applyProtection="0"/>
    <xf numFmtId="0" fontId="27" fillId="0" borderId="0"/>
    <xf numFmtId="0" fontId="6" fillId="0" borderId="0"/>
    <xf numFmtId="43" fontId="1" fillId="0" borderId="0" applyFont="0" applyFill="0" applyBorder="0" applyAlignment="0" applyProtection="0"/>
    <xf numFmtId="43" fontId="1"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6" fillId="0" borderId="0" applyFont="0" applyFill="0" applyBorder="0" applyAlignment="0" applyProtection="0"/>
  </cellStyleXfs>
  <cellXfs count="86">
    <xf numFmtId="0" fontId="0" fillId="0" borderId="0" xfId="0"/>
    <xf numFmtId="0" fontId="28" fillId="0" borderId="0" xfId="0" applyFont="1"/>
    <xf numFmtId="0" fontId="30" fillId="7" borderId="0" xfId="6" applyFont="1" applyFill="1" applyAlignment="1">
      <alignment horizontal="center"/>
    </xf>
    <xf numFmtId="0" fontId="29" fillId="0" borderId="0" xfId="0" applyFont="1" applyAlignment="1">
      <alignment vertical="center"/>
    </xf>
    <xf numFmtId="0" fontId="29" fillId="0" borderId="0" xfId="0" applyFont="1"/>
    <xf numFmtId="0" fontId="29" fillId="2" borderId="0" xfId="0" applyFont="1" applyFill="1" applyAlignment="1">
      <alignment vertical="center"/>
    </xf>
    <xf numFmtId="0" fontId="29" fillId="0" borderId="0" xfId="0" applyFont="1" applyAlignment="1">
      <alignment horizontal="right" vertical="center"/>
    </xf>
    <xf numFmtId="17" fontId="30" fillId="9" borderId="1" xfId="0" applyNumberFormat="1" applyFont="1" applyFill="1" applyBorder="1" applyAlignment="1">
      <alignment horizontal="right" vertical="center"/>
    </xf>
    <xf numFmtId="0" fontId="30" fillId="9" borderId="1" xfId="0" applyFont="1" applyFill="1" applyBorder="1" applyAlignment="1">
      <alignment horizontal="right" vertical="center"/>
    </xf>
    <xf numFmtId="2" fontId="29" fillId="9" borderId="1" xfId="0" applyNumberFormat="1" applyFont="1" applyFill="1" applyBorder="1" applyAlignment="1">
      <alignment horizontal="center" vertical="center" wrapText="1"/>
    </xf>
    <xf numFmtId="0" fontId="30" fillId="3" borderId="1" xfId="0" applyFont="1" applyFill="1" applyBorder="1" applyAlignment="1">
      <alignment horizontal="right" vertical="center"/>
    </xf>
    <xf numFmtId="4" fontId="30" fillId="3" borderId="1" xfId="0" applyNumberFormat="1" applyFont="1" applyFill="1" applyBorder="1" applyAlignment="1">
      <alignment horizontal="right" vertical="center"/>
    </xf>
    <xf numFmtId="4" fontId="29" fillId="4" borderId="1" xfId="0" applyNumberFormat="1" applyFont="1" applyFill="1" applyBorder="1" applyAlignment="1">
      <alignment horizontal="right" vertical="center"/>
    </xf>
    <xf numFmtId="0" fontId="29" fillId="4" borderId="1" xfId="0" applyFont="1" applyFill="1" applyBorder="1" applyAlignment="1">
      <alignment vertical="center"/>
    </xf>
    <xf numFmtId="0" fontId="33" fillId="0" borderId="0" xfId="0" applyFont="1"/>
    <xf numFmtId="0" fontId="34" fillId="0" borderId="0" xfId="0" applyFont="1"/>
    <xf numFmtId="0" fontId="29" fillId="2" borderId="1" xfId="0" applyFont="1" applyFill="1" applyBorder="1" applyAlignment="1">
      <alignment horizontal="left" vertical="center" wrapText="1"/>
    </xf>
    <xf numFmtId="4" fontId="29" fillId="2" borderId="1" xfId="0" applyNumberFormat="1" applyFont="1" applyFill="1" applyBorder="1" applyAlignment="1">
      <alignment horizontal="right" vertical="center"/>
    </xf>
    <xf numFmtId="0" fontId="29" fillId="2" borderId="1" xfId="0" applyFont="1" applyFill="1" applyBorder="1" applyAlignment="1">
      <alignment horizontal="center" vertical="center"/>
    </xf>
    <xf numFmtId="0" fontId="32" fillId="2" borderId="1" xfId="0" applyFont="1" applyFill="1" applyBorder="1" applyAlignment="1">
      <alignment horizontal="right" vertical="center"/>
    </xf>
    <xf numFmtId="4" fontId="32" fillId="2" borderId="1" xfId="0" applyNumberFormat="1" applyFont="1" applyFill="1" applyBorder="1" applyAlignment="1">
      <alignment horizontal="right" vertical="center"/>
    </xf>
    <xf numFmtId="0" fontId="32" fillId="2" borderId="1" xfId="0" applyFont="1" applyFill="1" applyBorder="1" applyAlignment="1">
      <alignment horizontal="center" vertical="center"/>
    </xf>
    <xf numFmtId="0" fontId="29" fillId="2" borderId="1" xfId="22" applyFont="1" applyFill="1" applyBorder="1" applyAlignment="1">
      <alignment vertical="center"/>
    </xf>
    <xf numFmtId="2" fontId="29" fillId="0" borderId="0" xfId="0" applyNumberFormat="1" applyFont="1"/>
    <xf numFmtId="0" fontId="36" fillId="0" borderId="0" xfId="0" applyFont="1"/>
    <xf numFmtId="0" fontId="29" fillId="0" borderId="0" xfId="0" applyFont="1" applyAlignment="1">
      <alignment vertical="center" wrapText="1"/>
    </xf>
    <xf numFmtId="0" fontId="38" fillId="9" borderId="1" xfId="0" applyFont="1" applyFill="1" applyBorder="1" applyAlignment="1">
      <alignment vertical="center"/>
    </xf>
    <xf numFmtId="0" fontId="29" fillId="3" borderId="1" xfId="0" applyFont="1" applyFill="1" applyBorder="1" applyAlignment="1">
      <alignment vertical="center"/>
    </xf>
    <xf numFmtId="0" fontId="29" fillId="2" borderId="1" xfId="0" applyFont="1" applyFill="1" applyBorder="1"/>
    <xf numFmtId="0" fontId="29" fillId="2" borderId="1" xfId="0" applyFont="1" applyFill="1" applyBorder="1" applyAlignment="1">
      <alignment vertical="center"/>
    </xf>
    <xf numFmtId="4" fontId="29" fillId="4" borderId="1" xfId="0" applyNumberFormat="1" applyFont="1" applyFill="1" applyBorder="1"/>
    <xf numFmtId="3" fontId="36" fillId="12" borderId="2" xfId="0" applyNumberFormat="1" applyFont="1" applyFill="1" applyBorder="1" applyAlignment="1">
      <alignment horizontal="center"/>
    </xf>
    <xf numFmtId="0" fontId="29" fillId="0" borderId="1" xfId="0" applyFont="1" applyBorder="1" applyAlignment="1">
      <alignment horizontal="center"/>
    </xf>
    <xf numFmtId="0" fontId="29" fillId="0" borderId="1" xfId="0" applyFont="1" applyBorder="1" applyAlignment="1">
      <alignment horizontal="right"/>
    </xf>
    <xf numFmtId="0" fontId="29" fillId="0" borderId="1" xfId="0" applyFont="1" applyBorder="1" applyAlignment="1">
      <alignment vertical="top"/>
    </xf>
    <xf numFmtId="0" fontId="29" fillId="0" borderId="1" xfId="0" applyFont="1" applyBorder="1"/>
    <xf numFmtId="2" fontId="29" fillId="10" borderId="1" xfId="6" applyNumberFormat="1" applyFont="1" applyFill="1" applyBorder="1" applyAlignment="1">
      <alignment horizontal="center" vertical="center"/>
    </xf>
    <xf numFmtId="0" fontId="31" fillId="8" borderId="1" xfId="0" applyFont="1" applyFill="1" applyBorder="1" applyAlignment="1">
      <alignment horizontal="right" vertical="center" wrapText="1"/>
    </xf>
    <xf numFmtId="0" fontId="31" fillId="6" borderId="1" xfId="0" applyFont="1" applyFill="1" applyBorder="1" applyAlignment="1">
      <alignment horizontal="right" vertical="center" wrapText="1"/>
    </xf>
    <xf numFmtId="0" fontId="31" fillId="8" borderId="1" xfId="0" applyFont="1" applyFill="1" applyBorder="1" applyAlignment="1">
      <alignment horizontal="center" vertical="center" wrapText="1"/>
    </xf>
    <xf numFmtId="2" fontId="30" fillId="11" borderId="1" xfId="6" applyNumberFormat="1" applyFont="1" applyFill="1" applyBorder="1" applyAlignment="1">
      <alignment horizontal="center" vertical="center"/>
    </xf>
    <xf numFmtId="4" fontId="37" fillId="8" borderId="1" xfId="0" applyNumberFormat="1" applyFont="1" applyFill="1" applyBorder="1" applyAlignment="1">
      <alignment horizontal="right" vertical="center" wrapText="1"/>
    </xf>
    <xf numFmtId="4" fontId="35" fillId="0" borderId="1" xfId="0" applyNumberFormat="1" applyFont="1" applyBorder="1" applyAlignment="1">
      <alignment horizontal="right"/>
    </xf>
    <xf numFmtId="0" fontId="37" fillId="6" borderId="1" xfId="0" applyFont="1" applyFill="1" applyBorder="1" applyAlignment="1">
      <alignment horizontal="right" vertical="center" wrapText="1"/>
    </xf>
    <xf numFmtId="0" fontId="19" fillId="8" borderId="1" xfId="6" applyFont="1" applyFill="1" applyBorder="1" applyAlignment="1">
      <alignment horizontal="left" vertical="top" wrapText="1"/>
    </xf>
    <xf numFmtId="0" fontId="29" fillId="0" borderId="0" xfId="0" applyFont="1" applyAlignment="1">
      <alignment horizontal="center"/>
    </xf>
    <xf numFmtId="0" fontId="29" fillId="0" borderId="0" xfId="0" applyFont="1" applyAlignment="1">
      <alignment horizontal="right"/>
    </xf>
    <xf numFmtId="0" fontId="29" fillId="0" borderId="1" xfId="0" applyFont="1" applyBorder="1" applyAlignment="1">
      <alignment horizontal="left"/>
    </xf>
    <xf numFmtId="0" fontId="15" fillId="0" borderId="0" xfId="0" applyFont="1"/>
    <xf numFmtId="0" fontId="19" fillId="0" borderId="0" xfId="6" applyFont="1"/>
    <xf numFmtId="0" fontId="19" fillId="0" borderId="0" xfId="6" applyFont="1" applyAlignment="1">
      <alignment horizontal="center"/>
    </xf>
    <xf numFmtId="0" fontId="29" fillId="2" borderId="0" xfId="6" applyFont="1" applyFill="1"/>
    <xf numFmtId="0" fontId="29" fillId="2" borderId="0" xfId="6" applyFont="1" applyFill="1" applyAlignment="1">
      <alignment horizontal="center"/>
    </xf>
    <xf numFmtId="0" fontId="30" fillId="6" borderId="1" xfId="6" applyFont="1" applyFill="1" applyBorder="1" applyAlignment="1">
      <alignment horizontal="center" vertical="center" wrapText="1"/>
    </xf>
    <xf numFmtId="0" fontId="30" fillId="0" borderId="0" xfId="6" applyFont="1"/>
    <xf numFmtId="0" fontId="30" fillId="6" borderId="1" xfId="6" applyFont="1" applyFill="1" applyBorder="1" applyAlignment="1">
      <alignment horizontal="center" vertical="center" wrapText="1" shrinkToFit="1"/>
    </xf>
    <xf numFmtId="0" fontId="30" fillId="0" borderId="1" xfId="6" applyFont="1" applyBorder="1"/>
    <xf numFmtId="0" fontId="29" fillId="0" borderId="1" xfId="6" applyFont="1" applyBorder="1" applyAlignment="1">
      <alignment horizontal="left" wrapText="1"/>
    </xf>
    <xf numFmtId="0" fontId="19" fillId="8" borderId="1" xfId="6" applyFont="1" applyFill="1" applyBorder="1" applyAlignment="1">
      <alignment horizontal="center" vertical="top"/>
    </xf>
    <xf numFmtId="4" fontId="19" fillId="6" borderId="1" xfId="6" applyNumberFormat="1" applyFont="1" applyFill="1" applyBorder="1"/>
    <xf numFmtId="4" fontId="18" fillId="11" borderId="1" xfId="6" applyNumberFormat="1" applyFont="1" applyFill="1" applyBorder="1"/>
    <xf numFmtId="0" fontId="19" fillId="6" borderId="1" xfId="6" applyFont="1" applyFill="1" applyBorder="1"/>
    <xf numFmtId="2" fontId="18" fillId="11" borderId="1" xfId="6" applyNumberFormat="1" applyFont="1" applyFill="1" applyBorder="1"/>
    <xf numFmtId="0" fontId="19" fillId="8" borderId="1" xfId="6" applyFont="1" applyFill="1" applyBorder="1" applyAlignment="1">
      <alignment horizontal="left" vertical="center" wrapText="1"/>
    </xf>
    <xf numFmtId="0" fontId="19" fillId="0" borderId="1" xfId="6" applyFont="1" applyBorder="1" applyAlignment="1">
      <alignment vertical="top"/>
    </xf>
    <xf numFmtId="0" fontId="19" fillId="2" borderId="0" xfId="6" applyFont="1" applyFill="1"/>
    <xf numFmtId="0" fontId="19" fillId="2" borderId="0" xfId="6" applyFont="1" applyFill="1" applyAlignment="1">
      <alignment horizontal="center"/>
    </xf>
    <xf numFmtId="0" fontId="15" fillId="2" borderId="0" xfId="0" applyFont="1" applyFill="1"/>
    <xf numFmtId="0" fontId="18" fillId="6" borderId="1" xfId="6" applyFont="1" applyFill="1" applyBorder="1" applyAlignment="1">
      <alignment horizontal="center" vertical="center" wrapText="1"/>
    </xf>
    <xf numFmtId="0" fontId="29" fillId="2" borderId="0" xfId="0" applyFont="1" applyFill="1"/>
    <xf numFmtId="0" fontId="13" fillId="8" borderId="1" xfId="0" applyFont="1" applyFill="1" applyBorder="1" applyAlignment="1">
      <alignment horizontal="center" vertical="center"/>
    </xf>
    <xf numFmtId="2" fontId="19" fillId="8" borderId="1" xfId="6" applyNumberFormat="1" applyFont="1" applyFill="1" applyBorder="1" applyAlignment="1">
      <alignment vertical="center"/>
    </xf>
    <xf numFmtId="0" fontId="19" fillId="0" borderId="1" xfId="6" applyFont="1" applyBorder="1" applyAlignment="1">
      <alignment vertical="center"/>
    </xf>
    <xf numFmtId="0" fontId="0" fillId="0" borderId="1" xfId="0" applyBorder="1"/>
    <xf numFmtId="0" fontId="0" fillId="0" borderId="1" xfId="0" applyBorder="1" applyAlignment="1">
      <alignment horizontal="right"/>
    </xf>
    <xf numFmtId="0" fontId="19" fillId="0" borderId="1" xfId="6" applyFont="1" applyBorder="1" applyAlignment="1">
      <alignment vertical="top" wrapText="1"/>
    </xf>
    <xf numFmtId="0" fontId="29" fillId="0" borderId="0" xfId="0" applyFont="1" applyAlignment="1">
      <alignment horizontal="left" vertical="center" wrapText="1"/>
    </xf>
    <xf numFmtId="0" fontId="28" fillId="0" borderId="0" xfId="0" applyFont="1" applyAlignment="1">
      <alignment horizontal="left" vertical="center" wrapText="1"/>
    </xf>
    <xf numFmtId="0" fontId="29" fillId="10" borderId="0" xfId="6" applyFont="1" applyFill="1" applyAlignment="1">
      <alignment horizontal="left"/>
    </xf>
    <xf numFmtId="0" fontId="30" fillId="10" borderId="0" xfId="6" applyFont="1" applyFill="1" applyAlignment="1">
      <alignment horizontal="left"/>
    </xf>
    <xf numFmtId="0" fontId="29" fillId="10" borderId="0" xfId="6" applyFont="1" applyFill="1" applyAlignment="1">
      <alignment horizontal="center"/>
    </xf>
    <xf numFmtId="0" fontId="19" fillId="10" borderId="0" xfId="6" applyFont="1" applyFill="1" applyAlignment="1">
      <alignment horizontal="left"/>
    </xf>
    <xf numFmtId="0" fontId="19" fillId="0" borderId="3" xfId="6" applyFont="1" applyBorder="1" applyAlignment="1">
      <alignment horizontal="left" vertical="center" wrapText="1"/>
    </xf>
    <xf numFmtId="0" fontId="19" fillId="0" borderId="2" xfId="6" applyFont="1" applyBorder="1" applyAlignment="1">
      <alignment horizontal="left" vertical="center" wrapText="1"/>
    </xf>
    <xf numFmtId="0" fontId="19" fillId="0" borderId="3" xfId="6" applyFont="1" applyBorder="1" applyAlignment="1">
      <alignment horizontal="center" vertical="center"/>
    </xf>
    <xf numFmtId="0" fontId="19" fillId="0" borderId="2" xfId="6" applyFont="1" applyBorder="1" applyAlignment="1">
      <alignment horizontal="center" vertical="center"/>
    </xf>
  </cellXfs>
  <cellStyles count="97">
    <cellStyle name="Comma 2" xfId="10" xr:uid="{00000000-0005-0000-0000-000000000000}"/>
    <cellStyle name="Comma 2 2" xfId="13" xr:uid="{00000000-0005-0000-0000-000001000000}"/>
    <cellStyle name="Comma 2 2 2" xfId="29" xr:uid="{3D989BE9-3982-4B85-A88B-F2795229F9EF}"/>
    <cellStyle name="Comma 2 2 2 2" xfId="34" xr:uid="{665C7DF1-21CE-4ABB-99D6-3DC22C63B13F}"/>
    <cellStyle name="Comma 2 2 2 2 2" xfId="75" xr:uid="{0CD453D7-F1C5-48B7-B562-D5A0D6785C31}"/>
    <cellStyle name="Comma 2 2 2 2 3" xfId="89" xr:uid="{E183F843-5B80-4AB7-B292-DFC1164CD286}"/>
    <cellStyle name="Comma 2 2 2 3" xfId="71" xr:uid="{D6CE8CD1-EC3C-4740-9EFE-6802B68F085A}"/>
    <cellStyle name="Comma 2 2 2 4" xfId="85" xr:uid="{7B60CCE5-9F88-4C36-ABB3-2EE8368A9848}"/>
    <cellStyle name="Comma 3" xfId="15" xr:uid="{00000000-0005-0000-0000-000002000000}"/>
    <cellStyle name="Comma 3 2" xfId="30" xr:uid="{F74F0468-5511-4F65-B4C3-9EAF1FBF1522}"/>
    <cellStyle name="Comma 3 2 2" xfId="35" xr:uid="{BAF022E8-3A20-4F48-824A-5D8A30B1560F}"/>
    <cellStyle name="Comma 3 2 2 2" xfId="76" xr:uid="{B3C695E9-1AD0-4A46-AE2F-C8534BDE7056}"/>
    <cellStyle name="Comma 3 2 2 3" xfId="90" xr:uid="{040BBE7B-B82F-4C30-AF43-459B41443F3A}"/>
    <cellStyle name="Comma 3 2 3" xfId="72" xr:uid="{E967FE19-37A9-4E02-867B-12B48F614CD0}"/>
    <cellStyle name="Comma 3 2 4" xfId="86" xr:uid="{F47D2C35-D282-4CDA-BD94-32F91D10A38A}"/>
    <cellStyle name="Comma 3 3" xfId="31" xr:uid="{389D7EAF-C72A-4129-BB5E-C41BDA0A9A12}"/>
    <cellStyle name="Comma 3 3 2" xfId="73" xr:uid="{49F8F263-CEDF-4A14-BD9A-20743E05AB3D}"/>
    <cellStyle name="Comma 3 3 3" xfId="87" xr:uid="{EBC0F9B1-A242-4446-A61A-2ACFF46ECD3D}"/>
    <cellStyle name="Comma 3 4" xfId="36" xr:uid="{65509295-832C-4D58-8EC3-20FCF8F1091B}"/>
    <cellStyle name="Comma 3 4 2" xfId="77" xr:uid="{86957E99-16CA-4B61-9921-EF41BDC13E91}"/>
    <cellStyle name="Comma 3 4 3" xfId="91" xr:uid="{E4A27B15-5367-4466-86D0-2FBEA15F4121}"/>
    <cellStyle name="Comma 3 5" xfId="60" xr:uid="{F15DFEF2-3123-4D28-A90B-D1C0CC225AFC}"/>
    <cellStyle name="Comma 3 5 2" xfId="79" xr:uid="{CABADD00-2BD2-47D6-B86B-C54B57CF66CB}"/>
    <cellStyle name="Comma 3 5 3" xfId="93" xr:uid="{C282C1C4-1D35-49F8-B63A-3C7BCECE0D50}"/>
    <cellStyle name="Comma 3 6" xfId="67" xr:uid="{192709B7-3320-4418-B74E-EDC1FEDB1C31}"/>
    <cellStyle name="Comma 3 6 2" xfId="81" xr:uid="{695549CC-457A-4FC9-A445-F95D53AA51C9}"/>
    <cellStyle name="Comma 3 6 3" xfId="95" xr:uid="{ED7DC90D-E231-457A-8382-FFF4ED200C57}"/>
    <cellStyle name="Comma 3 7" xfId="69" xr:uid="{D8F67B62-7C2E-4341-A210-E25487BD8FCC}"/>
    <cellStyle name="Comma 3 8" xfId="83" xr:uid="{71928F0F-4595-4D69-A15A-D2FBE7F88C6D}"/>
    <cellStyle name="Comma 4" xfId="28" xr:uid="{83A911D3-E8C5-4329-8DA2-0C3E7B7A8FFA}"/>
    <cellStyle name="Comma 4 2" xfId="33" xr:uid="{E0960553-9E67-4CA3-B7AC-9E8396E9D61B}"/>
    <cellStyle name="Comma 4 2 2" xfId="74" xr:uid="{408DC48A-D32A-445D-B742-6A852AE5DADE}"/>
    <cellStyle name="Comma 4 2 3" xfId="88" xr:uid="{CB05D189-3EB9-4F2C-B220-E07174B852CC}"/>
    <cellStyle name="Comma 4 3" xfId="70" xr:uid="{5FC4CB50-9D9C-4782-A536-07064D847BDB}"/>
    <cellStyle name="Comma 4 4" xfId="84" xr:uid="{B4600518-0250-4D9C-A3DD-2A18C51E8741}"/>
    <cellStyle name="Comma 5" xfId="56" xr:uid="{70E6A04D-CC77-4973-888B-4783EB6952FB}"/>
    <cellStyle name="Comma 5 2" xfId="78" xr:uid="{E6E95701-F219-4038-89FA-0E41700BB4B5}"/>
    <cellStyle name="Comma 5 3" xfId="92" xr:uid="{5443B769-4896-4390-BFA0-10918DFE3E81}"/>
    <cellStyle name="Comma 6" xfId="66" xr:uid="{33840DD7-4BED-408B-BD2F-6A04F1B051D9}"/>
    <cellStyle name="Comma 6 2" xfId="80" xr:uid="{1A55F9B0-5AC1-4CF8-A12A-76A1193DB86E}"/>
    <cellStyle name="Comma 6 3" xfId="94" xr:uid="{3ABB604D-D987-4807-AB53-0E4FAFE9062B}"/>
    <cellStyle name="Comma 7" xfId="68" xr:uid="{B830D0D2-760B-48B6-9DC3-6BEC269E4F8C}"/>
    <cellStyle name="Comma 7 2" xfId="82" xr:uid="{F4227F1A-C59D-4CD8-AE80-0236910E6C3C}"/>
    <cellStyle name="Comma 7 3" xfId="96" xr:uid="{739494C9-C939-46F5-BB3C-818312E37219}"/>
    <cellStyle name="Currency 2" xfId="63" xr:uid="{FBF2F3BF-1DAD-4D24-917E-F983E5180CAA}"/>
    <cellStyle name="Excel Built-in Neutral" xfId="2" xr:uid="{00000000-0005-0000-0000-000003000000}"/>
    <cellStyle name="Excel Built-in Normal" xfId="9" xr:uid="{00000000-0005-0000-0000-000004000000}"/>
    <cellStyle name="Excel Built-in Normal 1" xfId="25" xr:uid="{1464FF3D-8837-41C8-8DDF-F6FD4364A54F}"/>
    <cellStyle name="Excel Built-in Normal 1 2" xfId="48" xr:uid="{4BCB615D-081C-4448-A917-B7597E4E06C2}"/>
    <cellStyle name="Excel Built-in Normal 2" xfId="39" xr:uid="{E023A58B-9CA1-44D5-B343-99BADBE68CB0}"/>
    <cellStyle name="Excel Built-in Normal 2 2" xfId="49" xr:uid="{715BFFC6-2338-4A6F-B759-BBC3A6E0FDF9}"/>
    <cellStyle name="Excel Built-in Normal 3" xfId="40" xr:uid="{77C4042F-C0A9-4274-8C4E-49C4A9CB338C}"/>
    <cellStyle name="Excel Built-in Normal 3 2" xfId="50" xr:uid="{FB5D4099-05F2-4B92-9190-3B4BAF047819}"/>
    <cellStyle name="Excel Built-in Normal 4" xfId="38" xr:uid="{A51D90E1-4BF6-4449-AA00-5B511341967B}"/>
    <cellStyle name="Excel Built-in Normal 5" xfId="47" xr:uid="{D7564BC6-0FED-435F-8C15-12792DB316A1}"/>
    <cellStyle name="Heading" xfId="41" xr:uid="{4C7B3F5B-44F6-425B-88CF-4E06EEBBCC7B}"/>
    <cellStyle name="Heading 5" xfId="51" xr:uid="{2E7D5350-447A-4BD4-A1A4-0165B9CF2E62}"/>
    <cellStyle name="Heading1" xfId="42" xr:uid="{F2F4BA48-3474-4BA2-8339-10A7AF5E0C1E}"/>
    <cellStyle name="Heading1 2" xfId="52" xr:uid="{EF10CD6C-7AC3-43F8-A1BA-473D79A7228D}"/>
    <cellStyle name="Hyperlink 2" xfId="59" xr:uid="{C782EA54-F8B4-4751-BD9E-88E0D68AFF80}"/>
    <cellStyle name="Normal" xfId="0" builtinId="0"/>
    <cellStyle name="Normal 10" xfId="57" xr:uid="{7DB58251-924F-4769-9CFF-DF4817606902}"/>
    <cellStyle name="Normal 10 2 2" xfId="6" xr:uid="{00000000-0005-0000-0000-000006000000}"/>
    <cellStyle name="Normal 11" xfId="62" xr:uid="{5158BDFE-E25B-454A-8257-4A8CB7C8333F}"/>
    <cellStyle name="Normal 2" xfId="1" xr:uid="{00000000-0005-0000-0000-000007000000}"/>
    <cellStyle name="Normal 2 2" xfId="14" xr:uid="{00000000-0005-0000-0000-000008000000}"/>
    <cellStyle name="Normal 2 2 2" xfId="22" xr:uid="{00000000-0005-0000-0000-000009000000}"/>
    <cellStyle name="Normal 2 2 3" xfId="43" xr:uid="{8F2702B5-454C-494D-9791-9804F0790515}"/>
    <cellStyle name="Normal 2 3" xfId="17" xr:uid="{00000000-0005-0000-0000-00000A000000}"/>
    <cellStyle name="Normal 2 3 2" xfId="53" xr:uid="{57424B38-16C7-4BC9-8A48-484C0EFDECD2}"/>
    <cellStyle name="Normal 2 4" xfId="26" xr:uid="{4A3AD5E9-BE96-465D-9E9A-D81B6EF77332}"/>
    <cellStyle name="Normal 2 5" xfId="58" xr:uid="{804519C7-27D1-462D-A656-F82BC0BFADF6}"/>
    <cellStyle name="Normal 3" xfId="3" xr:uid="{00000000-0005-0000-0000-00000B000000}"/>
    <cellStyle name="Normal 3 2" xfId="19" xr:uid="{00000000-0005-0000-0000-00000C000000}"/>
    <cellStyle name="Normal 3 2 3" xfId="61" xr:uid="{6CE1E448-1465-44EE-BD20-435C897D16C4}"/>
    <cellStyle name="Normal 3 3" xfId="64" xr:uid="{30FDC79E-1DA9-410E-9B19-1DB58F093D90}"/>
    <cellStyle name="Normal 3 3 2" xfId="65" xr:uid="{D599CB42-D641-4F48-B777-B335C3609C80}"/>
    <cellStyle name="Normal 4" xfId="7" xr:uid="{00000000-0005-0000-0000-00000D000000}"/>
    <cellStyle name="Normal 4 2" xfId="11" xr:uid="{00000000-0005-0000-0000-00000E000000}"/>
    <cellStyle name="Normal 5" xfId="8" xr:uid="{00000000-0005-0000-0000-00000F000000}"/>
    <cellStyle name="Normal 5 2" xfId="12" xr:uid="{00000000-0005-0000-0000-000010000000}"/>
    <cellStyle name="Normal 6" xfId="16" xr:uid="{00000000-0005-0000-0000-000011000000}"/>
    <cellStyle name="Normal 6 2" xfId="24" xr:uid="{00000000-0005-0000-0000-000012000000}"/>
    <cellStyle name="Normal 6 3" xfId="23" xr:uid="{00000000-0005-0000-0000-000013000000}"/>
    <cellStyle name="Normal 6 4" xfId="27" xr:uid="{2524E9C5-8579-4F47-992D-1A353EDBA5FF}"/>
    <cellStyle name="Normal 7" xfId="18" xr:uid="{00000000-0005-0000-0000-000014000000}"/>
    <cellStyle name="Normal 7 2" xfId="32" xr:uid="{40640038-AB67-4E5D-8306-8F79072FF85F}"/>
    <cellStyle name="Normal 7 3" xfId="46" xr:uid="{17AD76C0-F7D6-466E-8781-4E34FB097957}"/>
    <cellStyle name="Normal 8" xfId="20" xr:uid="{00000000-0005-0000-0000-000015000000}"/>
    <cellStyle name="Normal 9" xfId="21" xr:uid="{00000000-0005-0000-0000-000016000000}"/>
    <cellStyle name="Parasts 2" xfId="4" xr:uid="{00000000-0005-0000-0000-000017000000}"/>
    <cellStyle name="Parasts 3" xfId="5" xr:uid="{00000000-0005-0000-0000-000018000000}"/>
    <cellStyle name="Parasts 4" xfId="37" xr:uid="{19015723-779A-4A91-A0D5-783207CBD63B}"/>
    <cellStyle name="Result" xfId="44" xr:uid="{077972A0-9408-473B-869C-D85534C348D0}"/>
    <cellStyle name="Result 2" xfId="54" xr:uid="{9497055C-C2CC-4331-A6CD-69B1FBEC23A6}"/>
    <cellStyle name="Result2" xfId="45" xr:uid="{5B9BC66C-83F1-418E-8D01-E914EBBC55F4}"/>
    <cellStyle name="Result2 2" xfId="55" xr:uid="{3CBD9CA7-FE86-44AD-B47D-65BFABE09BE0}"/>
  </cellStyles>
  <dxfs count="0"/>
  <tableStyles count="0" defaultTableStyle="TableStyleMedium2" defaultPivotStyle="PivotStyleLight16"/>
  <colors>
    <mruColors>
      <color rgb="FFFF00FF"/>
      <color rgb="FF00CC00"/>
      <color rgb="FF339933"/>
      <color rgb="FF33CC33"/>
      <color rgb="FFFFCCFF"/>
      <color rgb="FF99FFCC"/>
      <color rgb="FF99FF99"/>
      <color rgb="FF006600"/>
      <color rgb="FF2E471D"/>
      <color rgb="FF1B291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externalLink" Target="externalLinks/externalLink7.xml"/><Relationship Id="rId5" Type="http://schemas.openxmlformats.org/officeDocument/2006/relationships/externalLink" Target="externalLinks/externalLink1.xml"/><Relationship Id="rId15" Type="http://schemas.openxmlformats.org/officeDocument/2006/relationships/calcChain" Target="calcChain.xml"/><Relationship Id="rId10" Type="http://schemas.openxmlformats.org/officeDocument/2006/relationships/externalLink" Target="externalLinks/externalLink6.xml"/><Relationship Id="rId4" Type="http://schemas.openxmlformats.org/officeDocument/2006/relationships/worksheet" Target="worksheets/sheet4.xml"/><Relationship Id="rId9" Type="http://schemas.openxmlformats.org/officeDocument/2006/relationships/externalLink" Target="externalLinks/externalLink5.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profile_redirect$\Documents%20and%20Settings\bd-adija\Local%20Settings\Temporary%20Internet%20Files\Content.Outlook\U63RD855\MK_izdev_samaz_2las_2009_31%2010%2008_arESI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Documents%20and%20Settings\SilvijaJ\Local%20Settings\Temporary%20Internet%20Files\Content.IE5\F51GHD5U\KristineS\My%20Documents\Bud&#382;ets%202012\Budzeta%20forma%2014_05%2001%202012%20(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Liva%20Seile\Desktop\Copy%20of%20AP82_oktobris_novembris_manipul&#257;ciju%20skaiti.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Ambulatoro_pakalpojumu_nodala/Planosana_2012/SAVA/!_Grozijumi%202012.gada%20laikaa/Egija_Grozijumi%20ar%2001.10.2012_NEPIENEMTIE/Apaksas%20SAVA%20rikojumam.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nansu_planosanas_nodala/BUD&#381;ETS/2019/33_finansejums_2018_2021g.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Users\andris.skrastins\Desktop\Ivita\8_centralizeto_medikamentu_aprekini.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Users\liga.citskovska\Documents\2016\Aknu_transp_04.2016\Aknu_transp_kop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ExRepositorySheet"/>
      <sheetName val="1piel"/>
      <sheetName val="2piel"/>
      <sheetName val="HEADER"/>
      <sheetName val="FOOTER"/>
      <sheetName val="ZQZBC_PLN__04_03_10"/>
      <sheetName val="ZQZBC_PLN__04_03_11"/>
      <sheetName val="ZQZBC_PLN__04_03_12"/>
      <sheetName val="ZQZBC_PLN__04_03_14"/>
      <sheetName val="ZQZBC_PLN__04_03_13"/>
      <sheetName val="ZQZBC_PLN__04_03_15"/>
      <sheetName val="ZQZBC_PLN__04_03_201_IP7"/>
      <sheetName val="ZQZBC_PLN__04_03_211_IP7"/>
      <sheetName val="ZQZBC_PLN__04_03_212_IP7"/>
      <sheetName val="ZQZBC_PLN__04_03_213_IP7"/>
      <sheetName val="ZQZBC_PLN__04_03_214_IP7"/>
      <sheetName val="ZQZBC_PLN__04_03_215_IP7"/>
      <sheetName val="ZQZBC_PLN__04_03_216_IP7"/>
      <sheetName val="ZQZBC_PLN__04_03_217_IP7"/>
      <sheetName val="ZQZBC_PLN__04_03_218_IP7"/>
      <sheetName val="ZQZBC_PLN__04_03_219_IP7"/>
      <sheetName val="ZQZBC_PLN__04_03_220_IP7"/>
      <sheetName val="ZQZBC_PLN__04_03_221_IP7"/>
      <sheetName val="QEKK"/>
    </sheetNames>
    <sheetDataSet>
      <sheetData sheetId="0" refreshError="1"/>
      <sheetData sheetId="1" refreshError="1"/>
      <sheetData sheetId="2" refreshError="1"/>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_pamatlidzekli"/>
      <sheetName val="pec str._PL"/>
      <sheetName val="pēc izm.p. PL"/>
      <sheetName val="pamatlidzekli"/>
      <sheetName val="CITO PL"/>
      <sheetName val="pamatlidzekli (2)"/>
      <sheetName val="PT_mazv.inv."/>
      <sheetName val="pēc izm.p. MI"/>
      <sheetName val="pec str_MI"/>
      <sheetName val="mazv.inventars"/>
      <sheetName val="CITO MI"/>
      <sheetName val="mazv.inventars (2)"/>
      <sheetName val="pakalpojums"/>
      <sheetName val="strukturkodi"/>
      <sheetName val="izm.posteni"/>
      <sheetName val="pec_str__PL"/>
      <sheetName val="pec_str__PL1"/>
      <sheetName val="pēc_izm_p__PL"/>
      <sheetName val="CITO_PL"/>
      <sheetName val="pamatlidzekli_(2)"/>
      <sheetName val="PT_mazv_inv_"/>
      <sheetName val="pēc_izm_p__MI"/>
      <sheetName val="pec_str_MI"/>
      <sheetName val="mazv_inventars"/>
      <sheetName val="CITO_MI"/>
      <sheetName val="mazv_inventars_(2)"/>
      <sheetName val="izm_posten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Novembris"/>
      <sheetName val="Oktobris"/>
      <sheetName val="Kopsavilkums"/>
      <sheetName val="R0019"/>
      <sheetName val="Macro1"/>
    </sheetNames>
    <sheetDataSet>
      <sheetData sheetId="0"/>
      <sheetData sheetId="1"/>
      <sheetData sheetId="2"/>
      <sheetData sheetId="3"/>
      <sheetData sheetId="4"/>
      <sheetData sheetId="5">
        <row r="99">
          <cell r="A99" t="str">
            <v>Recover</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VOT Rikojumam"/>
      <sheetName val="Invaliditātei"/>
      <sheetName val="Sheet5"/>
      <sheetName val="Macro1"/>
      <sheetName val="ligumi kopa"/>
      <sheetName val="Datu avoti"/>
      <sheetName val="R0020"/>
      <sheetName val="trukstosie izm."/>
      <sheetName val="Pivot no Rīkoj."/>
      <sheetName val="RIKOJUMS (ar apakšām)"/>
      <sheetName val="RIKOJUMS_GALA"/>
      <sheetName val="Sadal.pa PP no 01.10.2012"/>
      <sheetName val="Pac.iem."/>
    </sheetNames>
    <sheetDataSet>
      <sheetData sheetId="0"/>
      <sheetData sheetId="1"/>
      <sheetData sheetId="2"/>
      <sheetData sheetId="3">
        <row r="106">
          <cell r="A106" t="str">
            <v>Recover</v>
          </cell>
        </row>
      </sheetData>
      <sheetData sheetId="4"/>
      <sheetData sheetId="5"/>
      <sheetData sheetId="6"/>
      <sheetData sheetId="7"/>
      <sheetData sheetId="8"/>
      <sheetData sheetId="9"/>
      <sheetData sheetId="10"/>
      <sheetData sheetId="11"/>
      <sheetData sheetId="1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19"/>
      <sheetName val="2020"/>
      <sheetName val="noZinojuma"/>
      <sheetName val="detalizēti"/>
      <sheetName val="ATSKAITE_likums_par_budžetu"/>
      <sheetName val="ATSKAITE_2v"/>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8.1."/>
      <sheetName val="8.2."/>
      <sheetName val="8.3."/>
      <sheetName val="8.4."/>
      <sheetName val="8.5."/>
      <sheetName val="Sheet9"/>
      <sheetName val="Sheet10"/>
      <sheetName val="Sheet11"/>
      <sheetName val="Sheet1"/>
    </sheetNames>
    <sheetDataSet>
      <sheetData sheetId="0">
        <row r="5">
          <cell r="C5">
            <v>36540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i"/>
      <sheetName val="teksts"/>
      <sheetName val="amb"/>
      <sheetName val="Opera_salidz"/>
      <sheetName val="salidzinajums"/>
      <sheetName val="p2"/>
      <sheetName val="personals"/>
      <sheetName val="pers(sakotn.versija)"/>
    </sheetNames>
    <sheetDataSet>
      <sheetData sheetId="0">
        <row r="4">
          <cell r="B4">
            <v>20.833333333333332</v>
          </cell>
        </row>
        <row r="5">
          <cell r="B5">
            <v>168</v>
          </cell>
        </row>
        <row r="6">
          <cell r="B6">
            <v>9.5833333333333339</v>
          </cell>
        </row>
        <row r="7">
          <cell r="B7">
            <v>1.25</v>
          </cell>
        </row>
      </sheetData>
      <sheetData sheetId="1" refreshError="1"/>
      <sheetData sheetId="2" refreshError="1"/>
      <sheetData sheetId="3" refreshError="1"/>
      <sheetData sheetId="4" refreshError="1"/>
      <sheetData sheetId="5"/>
      <sheetData sheetId="6" refreshError="1"/>
      <sheetData sheetId="7"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tint="0.79998168889431442"/>
  </sheetPr>
  <dimension ref="B1:H11"/>
  <sheetViews>
    <sheetView showGridLines="0" zoomScale="84" zoomScaleNormal="84" workbookViewId="0">
      <pane xSplit="2" ySplit="2" topLeftCell="C3" activePane="bottomRight" state="frozen"/>
      <selection pane="topRight" activeCell="C1" sqref="C1"/>
      <selection pane="bottomLeft" activeCell="A2" sqref="A2"/>
      <selection pane="bottomRight" activeCell="C7" sqref="C7"/>
    </sheetView>
  </sheetViews>
  <sheetFormatPr defaultColWidth="9.28515625" defaultRowHeight="12.75" x14ac:dyDescent="0.25"/>
  <cols>
    <col min="1" max="1" width="4.28515625" style="3" customWidth="1"/>
    <col min="2" max="2" width="65.28515625" style="3" customWidth="1"/>
    <col min="3" max="4" width="17.85546875" style="6" customWidth="1"/>
    <col min="5" max="5" width="18.7109375" style="3" customWidth="1"/>
    <col min="6" max="6" width="27.7109375" style="3" customWidth="1"/>
    <col min="7" max="16384" width="9.28515625" style="3"/>
  </cols>
  <sheetData>
    <row r="1" spans="2:8" ht="46.5" customHeight="1" x14ac:dyDescent="0.25">
      <c r="C1" s="25"/>
      <c r="D1" s="76" t="s">
        <v>96</v>
      </c>
      <c r="E1" s="76"/>
      <c r="F1" s="76"/>
      <c r="G1" s="76"/>
      <c r="H1" s="76"/>
    </row>
    <row r="2" spans="2:8" ht="25.5" x14ac:dyDescent="0.25">
      <c r="B2" s="7" t="s">
        <v>64</v>
      </c>
      <c r="C2" s="8" t="s">
        <v>48</v>
      </c>
      <c r="D2" s="8" t="s">
        <v>49</v>
      </c>
      <c r="E2" s="9" t="s">
        <v>39</v>
      </c>
      <c r="F2" s="26" t="s">
        <v>107</v>
      </c>
    </row>
    <row r="3" spans="2:8" x14ac:dyDescent="0.25">
      <c r="B3" s="10" t="s">
        <v>27</v>
      </c>
      <c r="C3" s="11">
        <f>C4+C5+C6</f>
        <v>84524</v>
      </c>
      <c r="D3" s="11">
        <f>C3</f>
        <v>84524</v>
      </c>
      <c r="E3" s="10"/>
      <c r="F3" s="27"/>
    </row>
    <row r="4" spans="2:8" s="5" customFormat="1" x14ac:dyDescent="0.2">
      <c r="B4" s="22" t="s">
        <v>36</v>
      </c>
      <c r="C4" s="17">
        <f>D4</f>
        <v>57041</v>
      </c>
      <c r="D4" s="17">
        <f>ātrie_testi_stac_daļa!M48</f>
        <v>57041</v>
      </c>
      <c r="E4" s="18" t="s">
        <v>40</v>
      </c>
      <c r="F4" s="28" t="s">
        <v>108</v>
      </c>
    </row>
    <row r="5" spans="2:8" s="5" customFormat="1" x14ac:dyDescent="0.25">
      <c r="B5" s="16" t="s">
        <v>47</v>
      </c>
      <c r="C5" s="17">
        <f>ātrie_testi_amb_daļa!H14</f>
        <v>1844</v>
      </c>
      <c r="D5" s="17">
        <f t="shared" ref="D5:D8" si="0">C5</f>
        <v>1844</v>
      </c>
      <c r="E5" s="18" t="s">
        <v>41</v>
      </c>
      <c r="F5" s="29" t="s">
        <v>108</v>
      </c>
    </row>
    <row r="6" spans="2:8" x14ac:dyDescent="0.2">
      <c r="B6" s="13" t="s">
        <v>1</v>
      </c>
      <c r="C6" s="12">
        <f>SUM(C7:C9)</f>
        <v>25639</v>
      </c>
      <c r="D6" s="12">
        <f t="shared" si="0"/>
        <v>25639</v>
      </c>
      <c r="E6" s="12"/>
      <c r="F6" s="30"/>
    </row>
    <row r="7" spans="2:8" s="5" customFormat="1" x14ac:dyDescent="0.2">
      <c r="B7" s="19" t="s">
        <v>34</v>
      </c>
      <c r="C7" s="20">
        <f>Covid_pakalp_progr!H9</f>
        <v>17445</v>
      </c>
      <c r="D7" s="20">
        <f t="shared" si="0"/>
        <v>17445</v>
      </c>
      <c r="E7" s="21" t="s">
        <v>41</v>
      </c>
      <c r="F7" s="28" t="s">
        <v>108</v>
      </c>
    </row>
    <row r="8" spans="2:8" s="5" customFormat="1" x14ac:dyDescent="0.2">
      <c r="B8" s="19" t="s">
        <v>97</v>
      </c>
      <c r="C8" s="20">
        <f>Covid_pakalp_progr!H18</f>
        <v>4180</v>
      </c>
      <c r="D8" s="20">
        <f t="shared" si="0"/>
        <v>4180</v>
      </c>
      <c r="E8" s="21" t="s">
        <v>41</v>
      </c>
      <c r="F8" s="28" t="s">
        <v>108</v>
      </c>
    </row>
    <row r="9" spans="2:8" s="5" customFormat="1" x14ac:dyDescent="0.2">
      <c r="B9" s="19" t="s">
        <v>52</v>
      </c>
      <c r="C9" s="20">
        <f>Covid_pakalp_progr!H23</f>
        <v>4014</v>
      </c>
      <c r="D9" s="20">
        <f t="shared" ref="D9" si="1">C9</f>
        <v>4014</v>
      </c>
      <c r="E9" s="21" t="s">
        <v>41</v>
      </c>
      <c r="F9" s="28" t="s">
        <v>108</v>
      </c>
    </row>
    <row r="10" spans="2:8" x14ac:dyDescent="0.2">
      <c r="B10" s="4"/>
      <c r="C10" s="4"/>
      <c r="D10" s="4"/>
      <c r="E10" s="4"/>
      <c r="F10" s="4"/>
    </row>
    <row r="11" spans="2:8" x14ac:dyDescent="0.2">
      <c r="B11" s="4"/>
      <c r="C11" s="23"/>
      <c r="D11" s="4"/>
      <c r="E11" s="4"/>
      <c r="F11" s="4"/>
    </row>
  </sheetData>
  <mergeCells count="1">
    <mergeCell ref="D1:H1"/>
  </mergeCells>
  <phoneticPr fontId="20" type="noConversion"/>
  <pageMargins left="0.21" right="0.21" top="0.25" bottom="0.21" header="0.31496062992125984" footer="0.31496062992125984"/>
  <pageSetup paperSize="9" scale="7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F85094-52B3-4DEB-A0B7-E1F95E75B516}">
  <sheetPr>
    <tabColor theme="9" tint="0.79998168889431442"/>
  </sheetPr>
  <dimension ref="A1:M49"/>
  <sheetViews>
    <sheetView tabSelected="1" zoomScale="64" zoomScaleNormal="64" workbookViewId="0">
      <selection activeCell="V17" sqref="V17"/>
    </sheetView>
  </sheetViews>
  <sheetFormatPr defaultColWidth="9.140625" defaultRowHeight="15" x14ac:dyDescent="0.25"/>
  <cols>
    <col min="1" max="1" width="26.5703125" style="1" customWidth="1"/>
    <col min="2" max="2" width="15.85546875" style="1" customWidth="1"/>
    <col min="3" max="3" width="52.28515625" style="1" customWidth="1"/>
    <col min="4" max="4" width="13.140625" style="1" bestFit="1" customWidth="1"/>
    <col min="5" max="5" width="9.42578125" style="1" customWidth="1"/>
    <col min="6" max="9" width="11.42578125" style="1" customWidth="1"/>
    <col min="10" max="10" width="9.5703125" style="1" customWidth="1"/>
    <col min="11" max="11" width="11.42578125" style="1" customWidth="1"/>
    <col min="12" max="12" width="15.5703125" style="1" customWidth="1"/>
    <col min="13" max="13" width="19" style="24" customWidth="1"/>
    <col min="14" max="16384" width="9.140625" style="1"/>
  </cols>
  <sheetData>
    <row r="1" spans="1:13" ht="66" customHeight="1" x14ac:dyDescent="0.25">
      <c r="I1" s="77" t="s">
        <v>98</v>
      </c>
      <c r="J1" s="77"/>
      <c r="K1" s="77"/>
      <c r="L1" s="77"/>
      <c r="M1" s="77"/>
    </row>
    <row r="2" spans="1:13" x14ac:dyDescent="0.25">
      <c r="A2" s="15" t="s">
        <v>65</v>
      </c>
      <c r="C2" s="14"/>
    </row>
    <row r="3" spans="1:13" customFormat="1" ht="41.25" customHeight="1" x14ac:dyDescent="0.25">
      <c r="A3" s="39" t="s">
        <v>2</v>
      </c>
      <c r="B3" s="39" t="s">
        <v>3</v>
      </c>
      <c r="C3" s="39" t="s">
        <v>28</v>
      </c>
      <c r="D3" s="39" t="s">
        <v>45</v>
      </c>
      <c r="E3" s="39" t="s">
        <v>99</v>
      </c>
      <c r="F3" s="39" t="s">
        <v>100</v>
      </c>
      <c r="G3" s="39" t="s">
        <v>101</v>
      </c>
      <c r="H3" s="39" t="s">
        <v>102</v>
      </c>
      <c r="I3" s="39" t="s">
        <v>103</v>
      </c>
      <c r="J3" s="39" t="s">
        <v>104</v>
      </c>
      <c r="K3" s="39" t="s">
        <v>105</v>
      </c>
      <c r="L3" s="38" t="s">
        <v>35</v>
      </c>
      <c r="M3" s="43" t="s">
        <v>50</v>
      </c>
    </row>
    <row r="4" spans="1:13" customFormat="1" x14ac:dyDescent="0.25">
      <c r="A4" s="73" t="s">
        <v>66</v>
      </c>
      <c r="B4" s="73" t="s">
        <v>21</v>
      </c>
      <c r="C4" s="73" t="s">
        <v>15</v>
      </c>
      <c r="D4" s="73">
        <v>45.09</v>
      </c>
      <c r="E4" s="74"/>
      <c r="F4" s="74"/>
      <c r="G4" s="74"/>
      <c r="H4" s="74"/>
      <c r="I4" s="74">
        <v>1</v>
      </c>
      <c r="J4" s="74">
        <v>9</v>
      </c>
      <c r="K4" s="74">
        <v>10</v>
      </c>
      <c r="L4" s="74">
        <f>SUM(E4:K4)</f>
        <v>20</v>
      </c>
      <c r="M4" s="42">
        <f t="shared" ref="M4:M46" si="0">L4*D4</f>
        <v>901.80000000000007</v>
      </c>
    </row>
    <row r="5" spans="1:13" customFormat="1" x14ac:dyDescent="0.25">
      <c r="A5" s="73" t="s">
        <v>66</v>
      </c>
      <c r="B5" s="73" t="s">
        <v>23</v>
      </c>
      <c r="C5" s="73" t="s">
        <v>19</v>
      </c>
      <c r="D5" s="73">
        <v>4.05</v>
      </c>
      <c r="E5" s="74">
        <v>1</v>
      </c>
      <c r="F5" s="74">
        <v>2</v>
      </c>
      <c r="G5" s="74">
        <v>3</v>
      </c>
      <c r="H5" s="74"/>
      <c r="I5" s="74"/>
      <c r="J5" s="74"/>
      <c r="K5" s="74"/>
      <c r="L5" s="74">
        <f t="shared" ref="L5:L46" si="1">SUM(E5:K5)</f>
        <v>6</v>
      </c>
      <c r="M5" s="42">
        <f t="shared" si="0"/>
        <v>24.299999999999997</v>
      </c>
    </row>
    <row r="6" spans="1:13" customFormat="1" x14ac:dyDescent="0.25">
      <c r="A6" s="73" t="s">
        <v>66</v>
      </c>
      <c r="B6" s="73" t="s">
        <v>23</v>
      </c>
      <c r="C6" s="73" t="s">
        <v>19</v>
      </c>
      <c r="D6" s="73">
        <v>4.45</v>
      </c>
      <c r="E6" s="74"/>
      <c r="F6" s="74"/>
      <c r="G6" s="74"/>
      <c r="H6" s="74"/>
      <c r="I6" s="74">
        <v>3</v>
      </c>
      <c r="J6" s="74">
        <v>44</v>
      </c>
      <c r="K6" s="74">
        <v>52</v>
      </c>
      <c r="L6" s="74">
        <f t="shared" si="1"/>
        <v>99</v>
      </c>
      <c r="M6" s="42">
        <f t="shared" si="0"/>
        <v>440.55</v>
      </c>
    </row>
    <row r="7" spans="1:13" customFormat="1" x14ac:dyDescent="0.25">
      <c r="A7" s="73" t="s">
        <v>67</v>
      </c>
      <c r="B7" s="73" t="s">
        <v>29</v>
      </c>
      <c r="C7" s="73" t="s">
        <v>14</v>
      </c>
      <c r="D7" s="73">
        <v>24.16</v>
      </c>
      <c r="E7" s="74"/>
      <c r="F7" s="74"/>
      <c r="G7" s="74"/>
      <c r="H7" s="74">
        <v>4</v>
      </c>
      <c r="I7" s="74">
        <v>10</v>
      </c>
      <c r="J7" s="74">
        <v>38</v>
      </c>
      <c r="K7" s="74">
        <v>48</v>
      </c>
      <c r="L7" s="74">
        <f t="shared" si="1"/>
        <v>100</v>
      </c>
      <c r="M7" s="42">
        <f t="shared" si="0"/>
        <v>2416</v>
      </c>
    </row>
    <row r="8" spans="1:13" customFormat="1" x14ac:dyDescent="0.25">
      <c r="A8" s="73" t="s">
        <v>67</v>
      </c>
      <c r="B8" s="73" t="s">
        <v>21</v>
      </c>
      <c r="C8" s="73" t="s">
        <v>15</v>
      </c>
      <c r="D8" s="73">
        <v>44.58</v>
      </c>
      <c r="E8" s="74"/>
      <c r="F8" s="74"/>
      <c r="G8" s="74">
        <v>1</v>
      </c>
      <c r="H8" s="74"/>
      <c r="I8" s="74"/>
      <c r="J8" s="74"/>
      <c r="K8" s="74"/>
      <c r="L8" s="74">
        <f t="shared" si="1"/>
        <v>1</v>
      </c>
      <c r="M8" s="42">
        <f t="shared" si="0"/>
        <v>44.58</v>
      </c>
    </row>
    <row r="9" spans="1:13" customFormat="1" x14ac:dyDescent="0.25">
      <c r="A9" s="73" t="s">
        <v>67</v>
      </c>
      <c r="B9" s="73" t="s">
        <v>21</v>
      </c>
      <c r="C9" s="73" t="s">
        <v>15</v>
      </c>
      <c r="D9" s="73">
        <v>45.09</v>
      </c>
      <c r="E9" s="74"/>
      <c r="F9" s="74"/>
      <c r="G9" s="74"/>
      <c r="H9" s="74">
        <v>2</v>
      </c>
      <c r="I9" s="74">
        <v>6</v>
      </c>
      <c r="J9" s="74">
        <v>114</v>
      </c>
      <c r="K9" s="74">
        <v>215</v>
      </c>
      <c r="L9" s="74">
        <f t="shared" si="1"/>
        <v>337</v>
      </c>
      <c r="M9" s="42">
        <f t="shared" si="0"/>
        <v>15195.330000000002</v>
      </c>
    </row>
    <row r="10" spans="1:13" customFormat="1" x14ac:dyDescent="0.25">
      <c r="A10" s="73" t="s">
        <v>67</v>
      </c>
      <c r="B10" s="73" t="s">
        <v>23</v>
      </c>
      <c r="C10" s="73" t="s">
        <v>19</v>
      </c>
      <c r="D10" s="73">
        <v>4.45</v>
      </c>
      <c r="E10" s="74"/>
      <c r="F10" s="74"/>
      <c r="G10" s="74"/>
      <c r="H10" s="74">
        <v>3</v>
      </c>
      <c r="I10" s="74">
        <v>9</v>
      </c>
      <c r="J10" s="74">
        <v>142</v>
      </c>
      <c r="K10" s="74">
        <v>130</v>
      </c>
      <c r="L10" s="74">
        <f t="shared" si="1"/>
        <v>284</v>
      </c>
      <c r="M10" s="42">
        <f t="shared" si="0"/>
        <v>1263.8</v>
      </c>
    </row>
    <row r="11" spans="1:13" customFormat="1" x14ac:dyDescent="0.25">
      <c r="A11" s="73" t="s">
        <v>67</v>
      </c>
      <c r="B11" s="73" t="s">
        <v>22</v>
      </c>
      <c r="C11" s="73" t="s">
        <v>37</v>
      </c>
      <c r="D11" s="73">
        <v>0.8</v>
      </c>
      <c r="E11" s="74"/>
      <c r="F11" s="74"/>
      <c r="G11" s="74">
        <v>1</v>
      </c>
      <c r="H11" s="74">
        <v>2</v>
      </c>
      <c r="I11" s="74">
        <v>6</v>
      </c>
      <c r="J11" s="74">
        <v>115</v>
      </c>
      <c r="K11" s="74">
        <v>271</v>
      </c>
      <c r="L11" s="74">
        <f t="shared" si="1"/>
        <v>395</v>
      </c>
      <c r="M11" s="42">
        <f t="shared" si="0"/>
        <v>316</v>
      </c>
    </row>
    <row r="12" spans="1:13" customFormat="1" x14ac:dyDescent="0.25">
      <c r="A12" s="73" t="s">
        <v>68</v>
      </c>
      <c r="B12" s="73" t="s">
        <v>20</v>
      </c>
      <c r="C12" s="73" t="s">
        <v>18</v>
      </c>
      <c r="D12" s="73">
        <v>4.9800000000000004</v>
      </c>
      <c r="E12" s="74"/>
      <c r="F12" s="74"/>
      <c r="G12" s="74"/>
      <c r="H12" s="74">
        <v>1</v>
      </c>
      <c r="I12" s="74"/>
      <c r="J12" s="74"/>
      <c r="K12" s="74"/>
      <c r="L12" s="74">
        <f t="shared" si="1"/>
        <v>1</v>
      </c>
      <c r="M12" s="42">
        <f t="shared" si="0"/>
        <v>4.9800000000000004</v>
      </c>
    </row>
    <row r="13" spans="1:13" customFormat="1" x14ac:dyDescent="0.25">
      <c r="A13" s="73" t="s">
        <v>69</v>
      </c>
      <c r="B13" s="73" t="s">
        <v>21</v>
      </c>
      <c r="C13" s="73" t="s">
        <v>15</v>
      </c>
      <c r="D13" s="73">
        <v>45.09</v>
      </c>
      <c r="E13" s="74"/>
      <c r="F13" s="74"/>
      <c r="G13" s="74"/>
      <c r="H13" s="74"/>
      <c r="I13" s="74"/>
      <c r="J13" s="74"/>
      <c r="K13" s="74">
        <v>4</v>
      </c>
      <c r="L13" s="74">
        <f t="shared" si="1"/>
        <v>4</v>
      </c>
      <c r="M13" s="42">
        <f t="shared" si="0"/>
        <v>180.36</v>
      </c>
    </row>
    <row r="14" spans="1:13" customFormat="1" x14ac:dyDescent="0.25">
      <c r="A14" s="73" t="s">
        <v>69</v>
      </c>
      <c r="B14" s="73" t="s">
        <v>20</v>
      </c>
      <c r="C14" s="73" t="s">
        <v>18</v>
      </c>
      <c r="D14" s="73">
        <v>4.9800000000000004</v>
      </c>
      <c r="E14" s="74"/>
      <c r="F14" s="74"/>
      <c r="G14" s="74"/>
      <c r="H14" s="74"/>
      <c r="I14" s="74"/>
      <c r="J14" s="74"/>
      <c r="K14" s="74">
        <v>1</v>
      </c>
      <c r="L14" s="74">
        <f t="shared" si="1"/>
        <v>1</v>
      </c>
      <c r="M14" s="42">
        <f t="shared" si="0"/>
        <v>4.9800000000000004</v>
      </c>
    </row>
    <row r="15" spans="1:13" customFormat="1" x14ac:dyDescent="0.25">
      <c r="A15" s="73" t="s">
        <v>70</v>
      </c>
      <c r="B15" s="73" t="s">
        <v>20</v>
      </c>
      <c r="C15" s="73" t="s">
        <v>18</v>
      </c>
      <c r="D15" s="73">
        <v>4.9800000000000004</v>
      </c>
      <c r="E15" s="74"/>
      <c r="F15" s="74"/>
      <c r="G15" s="74"/>
      <c r="H15" s="74">
        <v>9</v>
      </c>
      <c r="I15" s="74">
        <v>67</v>
      </c>
      <c r="J15" s="74">
        <v>250</v>
      </c>
      <c r="K15" s="74">
        <v>193</v>
      </c>
      <c r="L15" s="74">
        <f t="shared" si="1"/>
        <v>519</v>
      </c>
      <c r="M15" s="42">
        <f t="shared" si="0"/>
        <v>2584.6200000000003</v>
      </c>
    </row>
    <row r="16" spans="1:13" customFormat="1" x14ac:dyDescent="0.25">
      <c r="A16" s="73" t="s">
        <v>71</v>
      </c>
      <c r="B16" s="73" t="s">
        <v>21</v>
      </c>
      <c r="C16" s="73" t="s">
        <v>15</v>
      </c>
      <c r="D16" s="73">
        <v>45.09</v>
      </c>
      <c r="E16" s="74"/>
      <c r="F16" s="74"/>
      <c r="G16" s="74"/>
      <c r="H16" s="74">
        <v>2</v>
      </c>
      <c r="I16" s="74">
        <v>16</v>
      </c>
      <c r="J16" s="74">
        <v>67</v>
      </c>
      <c r="K16" s="74">
        <v>29</v>
      </c>
      <c r="L16" s="74">
        <f t="shared" si="1"/>
        <v>114</v>
      </c>
      <c r="M16" s="42">
        <f t="shared" si="0"/>
        <v>5140.26</v>
      </c>
    </row>
    <row r="17" spans="1:13" customFormat="1" ht="17.25" customHeight="1" x14ac:dyDescent="0.25">
      <c r="A17" s="73" t="s">
        <v>71</v>
      </c>
      <c r="B17" s="73" t="s">
        <v>20</v>
      </c>
      <c r="C17" s="73" t="s">
        <v>18</v>
      </c>
      <c r="D17" s="73">
        <v>4.9800000000000004</v>
      </c>
      <c r="E17" s="74"/>
      <c r="F17" s="74"/>
      <c r="G17" s="74"/>
      <c r="H17" s="74">
        <v>1</v>
      </c>
      <c r="I17" s="74">
        <v>20</v>
      </c>
      <c r="J17" s="74">
        <v>68</v>
      </c>
      <c r="K17" s="74">
        <v>51</v>
      </c>
      <c r="L17" s="74">
        <f t="shared" si="1"/>
        <v>140</v>
      </c>
      <c r="M17" s="42">
        <f t="shared" si="0"/>
        <v>697.2</v>
      </c>
    </row>
    <row r="18" spans="1:13" customFormat="1" x14ac:dyDescent="0.25">
      <c r="A18" s="73" t="s">
        <v>72</v>
      </c>
      <c r="B18" s="73" t="s">
        <v>20</v>
      </c>
      <c r="C18" s="73" t="s">
        <v>18</v>
      </c>
      <c r="D18" s="73">
        <v>4.9800000000000004</v>
      </c>
      <c r="E18" s="74"/>
      <c r="F18" s="74"/>
      <c r="G18" s="74"/>
      <c r="H18" s="74"/>
      <c r="I18" s="74">
        <v>1</v>
      </c>
      <c r="J18" s="74">
        <v>20</v>
      </c>
      <c r="K18" s="74">
        <v>12</v>
      </c>
      <c r="L18" s="74">
        <f t="shared" si="1"/>
        <v>33</v>
      </c>
      <c r="M18" s="42">
        <f t="shared" si="0"/>
        <v>164.34</v>
      </c>
    </row>
    <row r="19" spans="1:13" customFormat="1" x14ac:dyDescent="0.25">
      <c r="A19" s="73" t="s">
        <v>73</v>
      </c>
      <c r="B19" s="73" t="s">
        <v>21</v>
      </c>
      <c r="C19" s="73" t="s">
        <v>15</v>
      </c>
      <c r="D19" s="73">
        <v>45.09</v>
      </c>
      <c r="E19" s="74"/>
      <c r="F19" s="74"/>
      <c r="G19" s="74"/>
      <c r="H19" s="74"/>
      <c r="I19" s="74"/>
      <c r="J19" s="74">
        <v>9</v>
      </c>
      <c r="K19" s="74">
        <v>7</v>
      </c>
      <c r="L19" s="74">
        <f t="shared" si="1"/>
        <v>16</v>
      </c>
      <c r="M19" s="42">
        <f t="shared" si="0"/>
        <v>721.44</v>
      </c>
    </row>
    <row r="20" spans="1:13" customFormat="1" x14ac:dyDescent="0.25">
      <c r="A20" s="73" t="s">
        <v>73</v>
      </c>
      <c r="B20" s="73" t="s">
        <v>20</v>
      </c>
      <c r="C20" s="73" t="s">
        <v>18</v>
      </c>
      <c r="D20" s="73">
        <v>4.9800000000000004</v>
      </c>
      <c r="E20" s="74"/>
      <c r="F20" s="74"/>
      <c r="G20" s="74"/>
      <c r="H20" s="74">
        <v>1</v>
      </c>
      <c r="I20" s="74">
        <v>1</v>
      </c>
      <c r="J20" s="74">
        <v>121</v>
      </c>
      <c r="K20" s="74">
        <v>110</v>
      </c>
      <c r="L20" s="74">
        <f t="shared" si="1"/>
        <v>233</v>
      </c>
      <c r="M20" s="42">
        <f t="shared" si="0"/>
        <v>1160.3400000000001</v>
      </c>
    </row>
    <row r="21" spans="1:13" customFormat="1" x14ac:dyDescent="0.25">
      <c r="A21" s="73" t="s">
        <v>74</v>
      </c>
      <c r="B21" s="73" t="s">
        <v>21</v>
      </c>
      <c r="C21" s="73" t="s">
        <v>15</v>
      </c>
      <c r="D21" s="73">
        <v>45.09</v>
      </c>
      <c r="E21" s="74"/>
      <c r="F21" s="74"/>
      <c r="G21" s="74"/>
      <c r="H21" s="74"/>
      <c r="I21" s="74"/>
      <c r="J21" s="74"/>
      <c r="K21" s="74">
        <v>2</v>
      </c>
      <c r="L21" s="74">
        <f t="shared" si="1"/>
        <v>2</v>
      </c>
      <c r="M21" s="42">
        <f t="shared" si="0"/>
        <v>90.18</v>
      </c>
    </row>
    <row r="22" spans="1:13" customFormat="1" x14ac:dyDescent="0.25">
      <c r="A22" s="73" t="s">
        <v>74</v>
      </c>
      <c r="B22" s="73" t="s">
        <v>20</v>
      </c>
      <c r="C22" s="73" t="s">
        <v>18</v>
      </c>
      <c r="D22" s="73">
        <v>4.9800000000000004</v>
      </c>
      <c r="E22" s="74"/>
      <c r="F22" s="74"/>
      <c r="G22" s="74"/>
      <c r="H22" s="74">
        <v>1</v>
      </c>
      <c r="I22" s="74">
        <v>4</v>
      </c>
      <c r="J22" s="74">
        <v>11</v>
      </c>
      <c r="K22" s="74">
        <v>28</v>
      </c>
      <c r="L22" s="74">
        <f t="shared" si="1"/>
        <v>44</v>
      </c>
      <c r="M22" s="42">
        <f t="shared" si="0"/>
        <v>219.12</v>
      </c>
    </row>
    <row r="23" spans="1:13" customFormat="1" x14ac:dyDescent="0.25">
      <c r="A23" s="73" t="s">
        <v>75</v>
      </c>
      <c r="B23" s="73" t="s">
        <v>23</v>
      </c>
      <c r="C23" s="73" t="s">
        <v>19</v>
      </c>
      <c r="D23" s="73">
        <v>4.45</v>
      </c>
      <c r="E23" s="74"/>
      <c r="F23" s="74"/>
      <c r="G23" s="74"/>
      <c r="H23" s="74"/>
      <c r="I23" s="74"/>
      <c r="J23" s="74">
        <v>55</v>
      </c>
      <c r="K23" s="74">
        <v>201</v>
      </c>
      <c r="L23" s="74">
        <f t="shared" si="1"/>
        <v>256</v>
      </c>
      <c r="M23" s="42">
        <f t="shared" si="0"/>
        <v>1139.2</v>
      </c>
    </row>
    <row r="24" spans="1:13" customFormat="1" x14ac:dyDescent="0.25">
      <c r="A24" s="73" t="s">
        <v>76</v>
      </c>
      <c r="B24" s="73" t="s">
        <v>29</v>
      </c>
      <c r="C24" s="73" t="s">
        <v>14</v>
      </c>
      <c r="D24" s="73">
        <v>24.16</v>
      </c>
      <c r="E24" s="74"/>
      <c r="F24" s="74"/>
      <c r="G24" s="74"/>
      <c r="H24" s="74"/>
      <c r="I24" s="74"/>
      <c r="J24" s="74"/>
      <c r="K24" s="74">
        <v>2</v>
      </c>
      <c r="L24" s="74">
        <f t="shared" si="1"/>
        <v>2</v>
      </c>
      <c r="M24" s="42">
        <f t="shared" si="0"/>
        <v>48.32</v>
      </c>
    </row>
    <row r="25" spans="1:13" customFormat="1" x14ac:dyDescent="0.25">
      <c r="A25" s="73" t="s">
        <v>76</v>
      </c>
      <c r="B25" s="73" t="s">
        <v>20</v>
      </c>
      <c r="C25" s="73" t="s">
        <v>18</v>
      </c>
      <c r="D25" s="73">
        <v>4.7699999999999996</v>
      </c>
      <c r="E25" s="74"/>
      <c r="F25" s="74"/>
      <c r="G25" s="74">
        <v>4</v>
      </c>
      <c r="H25" s="74"/>
      <c r="I25" s="74"/>
      <c r="J25" s="74"/>
      <c r="K25" s="74"/>
      <c r="L25" s="74">
        <f t="shared" si="1"/>
        <v>4</v>
      </c>
      <c r="M25" s="42">
        <f t="shared" si="0"/>
        <v>19.079999999999998</v>
      </c>
    </row>
    <row r="26" spans="1:13" customFormat="1" x14ac:dyDescent="0.25">
      <c r="A26" s="73" t="s">
        <v>76</v>
      </c>
      <c r="B26" s="73" t="s">
        <v>20</v>
      </c>
      <c r="C26" s="73" t="s">
        <v>18</v>
      </c>
      <c r="D26" s="73">
        <v>4.9800000000000004</v>
      </c>
      <c r="E26" s="74"/>
      <c r="F26" s="74"/>
      <c r="G26" s="74"/>
      <c r="H26" s="74">
        <v>2</v>
      </c>
      <c r="I26" s="74">
        <v>38</v>
      </c>
      <c r="J26" s="74">
        <v>220</v>
      </c>
      <c r="K26" s="74">
        <v>418</v>
      </c>
      <c r="L26" s="74">
        <f t="shared" si="1"/>
        <v>678</v>
      </c>
      <c r="M26" s="42">
        <f t="shared" si="0"/>
        <v>3376.4400000000005</v>
      </c>
    </row>
    <row r="27" spans="1:13" customFormat="1" x14ac:dyDescent="0.25">
      <c r="A27" s="73" t="s">
        <v>77</v>
      </c>
      <c r="B27" s="73" t="s">
        <v>20</v>
      </c>
      <c r="C27" s="73" t="s">
        <v>18</v>
      </c>
      <c r="D27" s="73">
        <v>4.9800000000000004</v>
      </c>
      <c r="E27" s="74"/>
      <c r="F27" s="74"/>
      <c r="G27" s="74"/>
      <c r="H27" s="74"/>
      <c r="I27" s="74">
        <v>7</v>
      </c>
      <c r="J27" s="74">
        <v>164</v>
      </c>
      <c r="K27" s="74">
        <v>584</v>
      </c>
      <c r="L27" s="74">
        <f t="shared" si="1"/>
        <v>755</v>
      </c>
      <c r="M27" s="42">
        <f t="shared" si="0"/>
        <v>3759.9000000000005</v>
      </c>
    </row>
    <row r="28" spans="1:13" customFormat="1" x14ac:dyDescent="0.25">
      <c r="A28" s="73" t="s">
        <v>78</v>
      </c>
      <c r="B28" s="73" t="s">
        <v>21</v>
      </c>
      <c r="C28" s="73" t="s">
        <v>15</v>
      </c>
      <c r="D28" s="73">
        <v>45.09</v>
      </c>
      <c r="E28" s="74"/>
      <c r="F28" s="74"/>
      <c r="G28" s="74"/>
      <c r="H28" s="74"/>
      <c r="I28" s="74">
        <v>4</v>
      </c>
      <c r="J28" s="74">
        <v>79</v>
      </c>
      <c r="K28" s="74">
        <v>85</v>
      </c>
      <c r="L28" s="74">
        <f t="shared" si="1"/>
        <v>168</v>
      </c>
      <c r="M28" s="42">
        <f t="shared" si="0"/>
        <v>7575.1200000000008</v>
      </c>
    </row>
    <row r="29" spans="1:13" customFormat="1" x14ac:dyDescent="0.25">
      <c r="A29" s="73" t="s">
        <v>78</v>
      </c>
      <c r="B29" s="73" t="s">
        <v>20</v>
      </c>
      <c r="C29" s="73" t="s">
        <v>18</v>
      </c>
      <c r="D29" s="73">
        <v>4.9800000000000004</v>
      </c>
      <c r="E29" s="74"/>
      <c r="F29" s="74"/>
      <c r="G29" s="74"/>
      <c r="H29" s="74"/>
      <c r="I29" s="74">
        <v>9</v>
      </c>
      <c r="J29" s="74">
        <v>35</v>
      </c>
      <c r="K29" s="74">
        <v>216</v>
      </c>
      <c r="L29" s="74">
        <f t="shared" si="1"/>
        <v>260</v>
      </c>
      <c r="M29" s="42">
        <f t="shared" si="0"/>
        <v>1294.8000000000002</v>
      </c>
    </row>
    <row r="30" spans="1:13" customFormat="1" x14ac:dyDescent="0.25">
      <c r="A30" s="73" t="s">
        <v>79</v>
      </c>
      <c r="B30" s="73" t="s">
        <v>29</v>
      </c>
      <c r="C30" s="73" t="s">
        <v>14</v>
      </c>
      <c r="D30" s="73">
        <v>24.16</v>
      </c>
      <c r="E30" s="74"/>
      <c r="F30" s="74"/>
      <c r="G30" s="74"/>
      <c r="H30" s="74"/>
      <c r="I30" s="74"/>
      <c r="J30" s="74">
        <v>2</v>
      </c>
      <c r="K30" s="74">
        <v>1</v>
      </c>
      <c r="L30" s="74">
        <f t="shared" si="1"/>
        <v>3</v>
      </c>
      <c r="M30" s="42">
        <f t="shared" si="0"/>
        <v>72.48</v>
      </c>
    </row>
    <row r="31" spans="1:13" customFormat="1" x14ac:dyDescent="0.25">
      <c r="A31" s="73" t="s">
        <v>79</v>
      </c>
      <c r="B31" s="73" t="s">
        <v>20</v>
      </c>
      <c r="C31" s="73" t="s">
        <v>18</v>
      </c>
      <c r="D31" s="73">
        <v>4.9800000000000004</v>
      </c>
      <c r="E31" s="74"/>
      <c r="F31" s="74"/>
      <c r="G31" s="74"/>
      <c r="H31" s="74"/>
      <c r="I31" s="74"/>
      <c r="J31" s="74">
        <v>13</v>
      </c>
      <c r="K31" s="74">
        <v>21</v>
      </c>
      <c r="L31" s="74">
        <f t="shared" si="1"/>
        <v>34</v>
      </c>
      <c r="M31" s="42">
        <f t="shared" si="0"/>
        <v>169.32000000000002</v>
      </c>
    </row>
    <row r="32" spans="1:13" customFormat="1" x14ac:dyDescent="0.25">
      <c r="A32" s="73" t="s">
        <v>80</v>
      </c>
      <c r="B32" s="73" t="s">
        <v>20</v>
      </c>
      <c r="C32" s="73" t="s">
        <v>18</v>
      </c>
      <c r="D32" s="73">
        <v>4.9800000000000004</v>
      </c>
      <c r="E32" s="74"/>
      <c r="F32" s="74"/>
      <c r="G32" s="74"/>
      <c r="H32" s="74">
        <v>1</v>
      </c>
      <c r="I32" s="74">
        <v>6</v>
      </c>
      <c r="J32" s="74"/>
      <c r="K32" s="74"/>
      <c r="L32" s="74">
        <f t="shared" si="1"/>
        <v>7</v>
      </c>
      <c r="M32" s="42">
        <f t="shared" si="0"/>
        <v>34.86</v>
      </c>
    </row>
    <row r="33" spans="1:13" customFormat="1" x14ac:dyDescent="0.25">
      <c r="A33" s="73" t="s">
        <v>81</v>
      </c>
      <c r="B33" s="73" t="s">
        <v>20</v>
      </c>
      <c r="C33" s="73" t="s">
        <v>18</v>
      </c>
      <c r="D33" s="73">
        <v>4.9800000000000004</v>
      </c>
      <c r="E33" s="74"/>
      <c r="F33" s="74"/>
      <c r="G33" s="74"/>
      <c r="H33" s="74"/>
      <c r="I33" s="74"/>
      <c r="J33" s="74">
        <v>32</v>
      </c>
      <c r="K33" s="74">
        <v>135</v>
      </c>
      <c r="L33" s="74">
        <f t="shared" si="1"/>
        <v>167</v>
      </c>
      <c r="M33" s="42">
        <f t="shared" si="0"/>
        <v>831.66000000000008</v>
      </c>
    </row>
    <row r="34" spans="1:13" customFormat="1" x14ac:dyDescent="0.25">
      <c r="A34" s="73" t="s">
        <v>55</v>
      </c>
      <c r="B34" s="73" t="s">
        <v>23</v>
      </c>
      <c r="C34" s="73" t="s">
        <v>19</v>
      </c>
      <c r="D34" s="73">
        <v>4.45</v>
      </c>
      <c r="E34" s="74"/>
      <c r="F34" s="74"/>
      <c r="G34" s="74"/>
      <c r="H34" s="74"/>
      <c r="I34" s="74">
        <v>1</v>
      </c>
      <c r="J34" s="74">
        <v>4</v>
      </c>
      <c r="K34" s="74">
        <v>14</v>
      </c>
      <c r="L34" s="74">
        <f t="shared" si="1"/>
        <v>19</v>
      </c>
      <c r="M34" s="42">
        <f t="shared" si="0"/>
        <v>84.55</v>
      </c>
    </row>
    <row r="35" spans="1:13" customFormat="1" x14ac:dyDescent="0.25">
      <c r="A35" s="73" t="s">
        <v>82</v>
      </c>
      <c r="B35" s="73" t="s">
        <v>20</v>
      </c>
      <c r="C35" s="73" t="s">
        <v>18</v>
      </c>
      <c r="D35" s="73">
        <v>4.9800000000000004</v>
      </c>
      <c r="E35" s="74"/>
      <c r="F35" s="74"/>
      <c r="G35" s="74"/>
      <c r="H35" s="74"/>
      <c r="I35" s="74">
        <v>24</v>
      </c>
      <c r="J35" s="74">
        <v>81</v>
      </c>
      <c r="K35" s="74">
        <v>208</v>
      </c>
      <c r="L35" s="74">
        <f t="shared" si="1"/>
        <v>313</v>
      </c>
      <c r="M35" s="42">
        <f t="shared" si="0"/>
        <v>1558.7400000000002</v>
      </c>
    </row>
    <row r="36" spans="1:13" customFormat="1" x14ac:dyDescent="0.25">
      <c r="A36" s="73" t="s">
        <v>10</v>
      </c>
      <c r="B36" s="73" t="s">
        <v>23</v>
      </c>
      <c r="C36" s="73" t="s">
        <v>19</v>
      </c>
      <c r="D36" s="73">
        <v>4.45</v>
      </c>
      <c r="E36" s="74"/>
      <c r="F36" s="74"/>
      <c r="G36" s="74"/>
      <c r="H36" s="74"/>
      <c r="I36" s="74">
        <v>1</v>
      </c>
      <c r="J36" s="74">
        <v>44</v>
      </c>
      <c r="K36" s="74">
        <v>107</v>
      </c>
      <c r="L36" s="74">
        <f t="shared" si="1"/>
        <v>152</v>
      </c>
      <c r="M36" s="42">
        <f t="shared" si="0"/>
        <v>676.4</v>
      </c>
    </row>
    <row r="37" spans="1:13" customFormat="1" x14ac:dyDescent="0.25">
      <c r="A37" s="73" t="s">
        <v>83</v>
      </c>
      <c r="B37" s="73" t="s">
        <v>20</v>
      </c>
      <c r="C37" s="73" t="s">
        <v>18</v>
      </c>
      <c r="D37" s="73">
        <v>4.9800000000000004</v>
      </c>
      <c r="E37" s="74"/>
      <c r="F37" s="74"/>
      <c r="G37" s="74"/>
      <c r="H37" s="74"/>
      <c r="I37" s="74"/>
      <c r="J37" s="74"/>
      <c r="K37" s="74">
        <v>1</v>
      </c>
      <c r="L37" s="74">
        <f t="shared" si="1"/>
        <v>1</v>
      </c>
      <c r="M37" s="42">
        <f t="shared" si="0"/>
        <v>4.9800000000000004</v>
      </c>
    </row>
    <row r="38" spans="1:13" customFormat="1" x14ac:dyDescent="0.25">
      <c r="A38" s="73" t="s">
        <v>83</v>
      </c>
      <c r="B38" s="73" t="s">
        <v>23</v>
      </c>
      <c r="C38" s="73" t="s">
        <v>19</v>
      </c>
      <c r="D38" s="73">
        <v>4.45</v>
      </c>
      <c r="E38" s="74"/>
      <c r="F38" s="74"/>
      <c r="G38" s="74"/>
      <c r="H38" s="74"/>
      <c r="I38" s="74">
        <v>2</v>
      </c>
      <c r="J38" s="74">
        <v>61</v>
      </c>
      <c r="K38" s="74">
        <v>164</v>
      </c>
      <c r="L38" s="74">
        <f t="shared" si="1"/>
        <v>227</v>
      </c>
      <c r="M38" s="42">
        <f t="shared" si="0"/>
        <v>1010.1500000000001</v>
      </c>
    </row>
    <row r="39" spans="1:13" customFormat="1" x14ac:dyDescent="0.25">
      <c r="A39" s="73" t="s">
        <v>84</v>
      </c>
      <c r="B39" s="73" t="s">
        <v>20</v>
      </c>
      <c r="C39" s="73" t="s">
        <v>18</v>
      </c>
      <c r="D39" s="73">
        <v>4.7699999999999996</v>
      </c>
      <c r="E39" s="74"/>
      <c r="F39" s="74"/>
      <c r="G39" s="74">
        <v>3</v>
      </c>
      <c r="H39" s="74"/>
      <c r="I39" s="74"/>
      <c r="J39" s="74"/>
      <c r="K39" s="74"/>
      <c r="L39" s="74">
        <f t="shared" si="1"/>
        <v>3</v>
      </c>
      <c r="M39" s="42">
        <f t="shared" si="0"/>
        <v>14.309999999999999</v>
      </c>
    </row>
    <row r="40" spans="1:13" customFormat="1" x14ac:dyDescent="0.25">
      <c r="A40" s="73" t="s">
        <v>84</v>
      </c>
      <c r="B40" s="73" t="s">
        <v>20</v>
      </c>
      <c r="C40" s="73" t="s">
        <v>18</v>
      </c>
      <c r="D40" s="73">
        <v>4.9800000000000004</v>
      </c>
      <c r="E40" s="74"/>
      <c r="F40" s="74"/>
      <c r="G40" s="74"/>
      <c r="H40" s="74"/>
      <c r="I40" s="74"/>
      <c r="J40" s="74">
        <v>1</v>
      </c>
      <c r="K40" s="74">
        <v>9</v>
      </c>
      <c r="L40" s="74">
        <f t="shared" si="1"/>
        <v>10</v>
      </c>
      <c r="M40" s="42">
        <f t="shared" si="0"/>
        <v>49.800000000000004</v>
      </c>
    </row>
    <row r="41" spans="1:13" customFormat="1" x14ac:dyDescent="0.25">
      <c r="A41" s="73" t="s">
        <v>85</v>
      </c>
      <c r="B41" s="73" t="s">
        <v>20</v>
      </c>
      <c r="C41" s="73" t="s">
        <v>18</v>
      </c>
      <c r="D41" s="73">
        <v>4.9800000000000004</v>
      </c>
      <c r="E41" s="74"/>
      <c r="F41" s="74"/>
      <c r="G41" s="74"/>
      <c r="H41" s="74">
        <v>19</v>
      </c>
      <c r="I41" s="74">
        <v>31</v>
      </c>
      <c r="J41" s="74">
        <v>92</v>
      </c>
      <c r="K41" s="74">
        <v>107</v>
      </c>
      <c r="L41" s="74">
        <f t="shared" si="1"/>
        <v>249</v>
      </c>
      <c r="M41" s="42">
        <f t="shared" si="0"/>
        <v>1240.0200000000002</v>
      </c>
    </row>
    <row r="42" spans="1:13" customFormat="1" x14ac:dyDescent="0.25">
      <c r="A42" s="73" t="s">
        <v>86</v>
      </c>
      <c r="B42" s="73" t="s">
        <v>20</v>
      </c>
      <c r="C42" s="73" t="s">
        <v>18</v>
      </c>
      <c r="D42" s="73">
        <v>4.9800000000000004</v>
      </c>
      <c r="E42" s="74"/>
      <c r="F42" s="74"/>
      <c r="G42" s="74"/>
      <c r="H42" s="74"/>
      <c r="I42" s="74"/>
      <c r="J42" s="74">
        <v>34</v>
      </c>
      <c r="K42" s="74">
        <v>72</v>
      </c>
      <c r="L42" s="74">
        <f t="shared" si="1"/>
        <v>106</v>
      </c>
      <c r="M42" s="42">
        <f t="shared" si="0"/>
        <v>527.88</v>
      </c>
    </row>
    <row r="43" spans="1:13" customFormat="1" x14ac:dyDescent="0.25">
      <c r="A43" s="73" t="s">
        <v>87</v>
      </c>
      <c r="B43" s="73" t="s">
        <v>20</v>
      </c>
      <c r="C43" s="73" t="s">
        <v>18</v>
      </c>
      <c r="D43" s="73">
        <v>4.9800000000000004</v>
      </c>
      <c r="E43" s="74"/>
      <c r="F43" s="74"/>
      <c r="G43" s="74"/>
      <c r="H43" s="74"/>
      <c r="I43" s="74"/>
      <c r="J43" s="74">
        <v>3</v>
      </c>
      <c r="K43" s="74">
        <v>12</v>
      </c>
      <c r="L43" s="74">
        <f t="shared" si="1"/>
        <v>15</v>
      </c>
      <c r="M43" s="42">
        <f t="shared" si="0"/>
        <v>74.7</v>
      </c>
    </row>
    <row r="44" spans="1:13" customFormat="1" x14ac:dyDescent="0.25">
      <c r="A44" s="73" t="s">
        <v>88</v>
      </c>
      <c r="B44" s="73" t="s">
        <v>23</v>
      </c>
      <c r="C44" s="73" t="s">
        <v>19</v>
      </c>
      <c r="D44" s="73">
        <v>4.45</v>
      </c>
      <c r="E44" s="74"/>
      <c r="F44" s="74"/>
      <c r="G44" s="74"/>
      <c r="H44" s="74">
        <v>1</v>
      </c>
      <c r="I44" s="74"/>
      <c r="J44" s="74">
        <v>70</v>
      </c>
      <c r="K44" s="74">
        <v>334</v>
      </c>
      <c r="L44" s="74">
        <f t="shared" si="1"/>
        <v>405</v>
      </c>
      <c r="M44" s="42">
        <f t="shared" si="0"/>
        <v>1802.25</v>
      </c>
    </row>
    <row r="45" spans="1:13" customFormat="1" x14ac:dyDescent="0.25">
      <c r="A45" s="73" t="s">
        <v>89</v>
      </c>
      <c r="B45" s="73" t="s">
        <v>23</v>
      </c>
      <c r="C45" s="73" t="s">
        <v>19</v>
      </c>
      <c r="D45" s="73">
        <v>4.45</v>
      </c>
      <c r="E45" s="74"/>
      <c r="F45" s="74"/>
      <c r="G45" s="74"/>
      <c r="H45" s="74"/>
      <c r="I45" s="74"/>
      <c r="J45" s="74">
        <v>7</v>
      </c>
      <c r="K45" s="74">
        <v>9</v>
      </c>
      <c r="L45" s="74">
        <f t="shared" si="1"/>
        <v>16</v>
      </c>
      <c r="M45" s="42">
        <f t="shared" si="0"/>
        <v>71.2</v>
      </c>
    </row>
    <row r="46" spans="1:13" customFormat="1" x14ac:dyDescent="0.25">
      <c r="A46" s="73" t="s">
        <v>90</v>
      </c>
      <c r="B46" s="73" t="s">
        <v>20</v>
      </c>
      <c r="C46" s="73" t="s">
        <v>18</v>
      </c>
      <c r="D46" s="73">
        <v>4.9800000000000004</v>
      </c>
      <c r="E46" s="74"/>
      <c r="F46" s="74"/>
      <c r="G46" s="74"/>
      <c r="H46" s="74"/>
      <c r="I46" s="74"/>
      <c r="J46" s="74">
        <v>4</v>
      </c>
      <c r="K46" s="74">
        <v>3</v>
      </c>
      <c r="L46" s="74">
        <f t="shared" si="1"/>
        <v>7</v>
      </c>
      <c r="M46" s="42">
        <f t="shared" si="0"/>
        <v>34.86</v>
      </c>
    </row>
    <row r="47" spans="1:13" customFormat="1" x14ac:dyDescent="0.25">
      <c r="A47" s="39"/>
      <c r="B47" s="39"/>
      <c r="C47" s="39"/>
      <c r="D47" s="39"/>
      <c r="E47" s="37">
        <f>SUM(E4:E46)</f>
        <v>1</v>
      </c>
      <c r="F47" s="37">
        <f t="shared" ref="F47:K47" si="2">SUM(F4:F46)</f>
        <v>2</v>
      </c>
      <c r="G47" s="37">
        <f t="shared" si="2"/>
        <v>12</v>
      </c>
      <c r="H47" s="37">
        <f t="shared" si="2"/>
        <v>49</v>
      </c>
      <c r="I47" s="37">
        <f t="shared" si="2"/>
        <v>267</v>
      </c>
      <c r="J47" s="37">
        <f t="shared" si="2"/>
        <v>2009</v>
      </c>
      <c r="K47" s="37">
        <f t="shared" si="2"/>
        <v>3866</v>
      </c>
      <c r="L47" s="37">
        <f t="shared" ref="L47:M47" si="3">SUM(L4:L46)</f>
        <v>6206</v>
      </c>
      <c r="M47" s="41">
        <f t="shared" si="3"/>
        <v>57041.200000000012</v>
      </c>
    </row>
    <row r="48" spans="1:13" x14ac:dyDescent="0.25">
      <c r="M48" s="31">
        <f>ROUND(M47,0)</f>
        <v>57041</v>
      </c>
    </row>
    <row r="49" spans="1:12" ht="96.75" customHeight="1" x14ac:dyDescent="0.25">
      <c r="A49" s="77" t="s">
        <v>106</v>
      </c>
      <c r="B49" s="77"/>
      <c r="C49" s="77"/>
      <c r="D49" s="77"/>
      <c r="E49" s="77"/>
      <c r="F49" s="77"/>
      <c r="G49" s="77"/>
      <c r="H49" s="77"/>
      <c r="I49" s="77"/>
      <c r="J49" s="77"/>
      <c r="K49" s="77"/>
      <c r="L49" s="77"/>
    </row>
  </sheetData>
  <mergeCells count="2">
    <mergeCell ref="I1:M1"/>
    <mergeCell ref="A49:L4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9D497E-C040-4CD2-801F-E3A9F9B52E25}">
  <sheetPr>
    <tabColor theme="9" tint="0.79998168889431442"/>
  </sheetPr>
  <dimension ref="A1:I80"/>
  <sheetViews>
    <sheetView zoomScale="77" zoomScaleNormal="77" workbookViewId="0">
      <selection activeCell="E21" sqref="E21"/>
    </sheetView>
  </sheetViews>
  <sheetFormatPr defaultColWidth="9.140625" defaultRowHeight="12.75" x14ac:dyDescent="0.2"/>
  <cols>
    <col min="1" max="1" width="25.7109375" style="4" customWidth="1"/>
    <col min="2" max="2" width="14" style="4" customWidth="1"/>
    <col min="3" max="3" width="42.140625" style="4" customWidth="1"/>
    <col min="4" max="4" width="12.42578125" style="4" customWidth="1"/>
    <col min="5" max="5" width="68" style="4" customWidth="1"/>
    <col min="6" max="6" width="13.5703125" style="4" customWidth="1"/>
    <col min="7" max="8" width="11.140625" style="4" customWidth="1"/>
    <col min="9" max="16384" width="9.140625" style="4"/>
  </cols>
  <sheetData>
    <row r="1" spans="1:9" ht="42" customHeight="1" x14ac:dyDescent="0.2">
      <c r="E1" s="76" t="s">
        <v>98</v>
      </c>
      <c r="F1" s="76"/>
      <c r="G1" s="76"/>
      <c r="H1" s="76"/>
      <c r="I1" s="76"/>
    </row>
    <row r="2" spans="1:9" s="69" customFormat="1" x14ac:dyDescent="0.2">
      <c r="A2" s="78" t="s">
        <v>91</v>
      </c>
      <c r="B2" s="78"/>
      <c r="C2" s="51"/>
      <c r="D2" s="52"/>
      <c r="E2" s="51"/>
      <c r="F2" s="51"/>
    </row>
    <row r="3" spans="1:9" s="69" customFormat="1" ht="15.75" customHeight="1" x14ac:dyDescent="0.2">
      <c r="A3" s="79" t="s">
        <v>44</v>
      </c>
      <c r="B3" s="79"/>
      <c r="C3" s="79"/>
      <c r="D3" s="79"/>
      <c r="E3" s="79"/>
      <c r="F3" s="79"/>
      <c r="G3" s="80"/>
      <c r="H3" s="80"/>
    </row>
    <row r="4" spans="1:9" ht="25.5" x14ac:dyDescent="0.2">
      <c r="A4" s="53" t="s">
        <v>11</v>
      </c>
      <c r="B4" s="53" t="s">
        <v>25</v>
      </c>
      <c r="C4" s="53" t="s">
        <v>26</v>
      </c>
      <c r="D4" s="53" t="s">
        <v>3</v>
      </c>
      <c r="E4" s="53" t="s">
        <v>12</v>
      </c>
      <c r="F4" s="53" t="s">
        <v>13</v>
      </c>
      <c r="G4" s="53" t="s">
        <v>45</v>
      </c>
      <c r="H4" s="55" t="s">
        <v>46</v>
      </c>
    </row>
    <row r="5" spans="1:9" x14ac:dyDescent="0.2">
      <c r="A5" s="35" t="s">
        <v>6</v>
      </c>
      <c r="B5" s="33" t="s">
        <v>54</v>
      </c>
      <c r="C5" s="34" t="s">
        <v>55</v>
      </c>
      <c r="D5" s="32" t="s">
        <v>23</v>
      </c>
      <c r="E5" s="47" t="s">
        <v>19</v>
      </c>
      <c r="F5" s="32">
        <v>1</v>
      </c>
      <c r="G5" s="32">
        <v>4.45</v>
      </c>
      <c r="H5" s="32">
        <f t="shared" ref="H5:H12" si="0">F5*G5</f>
        <v>4.45</v>
      </c>
    </row>
    <row r="6" spans="1:9" x14ac:dyDescent="0.2">
      <c r="A6" s="35" t="s">
        <v>4</v>
      </c>
      <c r="B6" s="33" t="s">
        <v>56</v>
      </c>
      <c r="C6" s="34" t="s">
        <v>52</v>
      </c>
      <c r="D6" s="32" t="s">
        <v>20</v>
      </c>
      <c r="E6" s="47" t="s">
        <v>18</v>
      </c>
      <c r="F6" s="32">
        <v>8</v>
      </c>
      <c r="G6" s="32">
        <v>4.9800000000000004</v>
      </c>
      <c r="H6" s="32">
        <f t="shared" si="0"/>
        <v>39.840000000000003</v>
      </c>
    </row>
    <row r="7" spans="1:9" x14ac:dyDescent="0.2">
      <c r="A7" s="35" t="s">
        <v>57</v>
      </c>
      <c r="B7" s="33" t="s">
        <v>58</v>
      </c>
      <c r="C7" s="34" t="s">
        <v>61</v>
      </c>
      <c r="D7" s="32" t="s">
        <v>20</v>
      </c>
      <c r="E7" s="47" t="s">
        <v>18</v>
      </c>
      <c r="F7" s="32">
        <v>1</v>
      </c>
      <c r="G7" s="32">
        <v>4.9800000000000004</v>
      </c>
      <c r="H7" s="32">
        <f t="shared" si="0"/>
        <v>4.9800000000000004</v>
      </c>
    </row>
    <row r="8" spans="1:9" x14ac:dyDescent="0.2">
      <c r="A8" s="35" t="s">
        <v>57</v>
      </c>
      <c r="B8" s="33" t="s">
        <v>58</v>
      </c>
      <c r="C8" s="34" t="s">
        <v>61</v>
      </c>
      <c r="D8" s="32" t="s">
        <v>23</v>
      </c>
      <c r="E8" s="47" t="s">
        <v>19</v>
      </c>
      <c r="F8" s="32">
        <v>160</v>
      </c>
      <c r="G8" s="32">
        <v>4.45</v>
      </c>
      <c r="H8" s="32">
        <f t="shared" si="0"/>
        <v>712</v>
      </c>
    </row>
    <row r="9" spans="1:9" x14ac:dyDescent="0.2">
      <c r="A9" s="35" t="s">
        <v>59</v>
      </c>
      <c r="B9" s="33" t="s">
        <v>60</v>
      </c>
      <c r="C9" s="34" t="s">
        <v>62</v>
      </c>
      <c r="D9" s="32" t="s">
        <v>20</v>
      </c>
      <c r="E9" s="47" t="s">
        <v>18</v>
      </c>
      <c r="F9" s="32">
        <v>5</v>
      </c>
      <c r="G9" s="32">
        <v>4.9800000000000004</v>
      </c>
      <c r="H9" s="32">
        <f t="shared" si="0"/>
        <v>24.900000000000002</v>
      </c>
    </row>
    <row r="10" spans="1:9" x14ac:dyDescent="0.2">
      <c r="A10" s="35" t="s">
        <v>4</v>
      </c>
      <c r="B10" s="33" t="s">
        <v>8</v>
      </c>
      <c r="C10" s="34" t="s">
        <v>42</v>
      </c>
      <c r="D10" s="32" t="s">
        <v>20</v>
      </c>
      <c r="E10" s="47" t="s">
        <v>18</v>
      </c>
      <c r="F10" s="32">
        <v>171</v>
      </c>
      <c r="G10" s="32">
        <v>4.9800000000000004</v>
      </c>
      <c r="H10" s="32">
        <f t="shared" si="0"/>
        <v>851.58</v>
      </c>
    </row>
    <row r="11" spans="1:9" x14ac:dyDescent="0.2">
      <c r="A11" s="35" t="s">
        <v>5</v>
      </c>
      <c r="B11" s="33" t="s">
        <v>9</v>
      </c>
      <c r="C11" s="34" t="s">
        <v>43</v>
      </c>
      <c r="D11" s="32" t="s">
        <v>21</v>
      </c>
      <c r="E11" s="47" t="s">
        <v>15</v>
      </c>
      <c r="F11" s="32">
        <v>4</v>
      </c>
      <c r="G11" s="32">
        <v>45.09</v>
      </c>
      <c r="H11" s="32">
        <f t="shared" si="0"/>
        <v>180.36</v>
      </c>
    </row>
    <row r="12" spans="1:9" x14ac:dyDescent="0.2">
      <c r="A12" s="35" t="s">
        <v>5</v>
      </c>
      <c r="B12" s="33" t="s">
        <v>9</v>
      </c>
      <c r="C12" s="34" t="s">
        <v>43</v>
      </c>
      <c r="D12" s="32" t="s">
        <v>20</v>
      </c>
      <c r="E12" s="47" t="s">
        <v>18</v>
      </c>
      <c r="F12" s="32">
        <v>5</v>
      </c>
      <c r="G12" s="32">
        <v>4.9800000000000004</v>
      </c>
      <c r="H12" s="32">
        <f t="shared" si="0"/>
        <v>24.900000000000002</v>
      </c>
    </row>
    <row r="13" spans="1:9" ht="25.5" x14ac:dyDescent="0.2">
      <c r="B13" s="46"/>
      <c r="D13" s="45"/>
      <c r="F13" s="45"/>
      <c r="G13" s="57" t="s">
        <v>17</v>
      </c>
      <c r="H13" s="36">
        <f>SUM(H5:H12)</f>
        <v>1843.0100000000002</v>
      </c>
    </row>
    <row r="14" spans="1:9" x14ac:dyDescent="0.2">
      <c r="B14" s="46"/>
      <c r="D14" s="45"/>
      <c r="F14" s="45"/>
      <c r="G14" s="56" t="s">
        <v>0</v>
      </c>
      <c r="H14" s="40">
        <f>ROUNDUP(H13,0)</f>
        <v>1844</v>
      </c>
    </row>
    <row r="15" spans="1:9" x14ac:dyDescent="0.2">
      <c r="B15" s="46"/>
      <c r="D15" s="45"/>
      <c r="F15" s="45"/>
      <c r="G15" s="23"/>
    </row>
    <row r="16" spans="1:9" x14ac:dyDescent="0.2">
      <c r="B16" s="46"/>
      <c r="D16" s="45"/>
      <c r="F16" s="45"/>
      <c r="G16" s="23"/>
    </row>
    <row r="80" spans="7:7" x14ac:dyDescent="0.2">
      <c r="G80" s="2">
        <f>ROUNDUP(G79,0)</f>
        <v>0</v>
      </c>
    </row>
  </sheetData>
  <mergeCells count="4">
    <mergeCell ref="A2:B2"/>
    <mergeCell ref="A3:F3"/>
    <mergeCell ref="G3:H3"/>
    <mergeCell ref="E1:I1"/>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588921-2F10-4DFE-954C-9489989AEEAC}">
  <sheetPr>
    <tabColor theme="9" tint="0.79998168889431442"/>
  </sheetPr>
  <dimension ref="A1:AF29"/>
  <sheetViews>
    <sheetView zoomScale="69" zoomScaleNormal="69" workbookViewId="0">
      <selection activeCell="D32" sqref="D32"/>
    </sheetView>
  </sheetViews>
  <sheetFormatPr defaultRowHeight="15" x14ac:dyDescent="0.25"/>
  <cols>
    <col min="1" max="1" width="25.140625" customWidth="1"/>
    <col min="2" max="2" width="37.42578125" customWidth="1"/>
    <col min="3" max="3" width="47.28515625" customWidth="1"/>
    <col min="4" max="4" width="21.5703125" customWidth="1"/>
    <col min="5" max="5" width="51.140625" customWidth="1"/>
    <col min="6" max="6" width="13.85546875" customWidth="1"/>
    <col min="7" max="7" width="20.140625" customWidth="1"/>
  </cols>
  <sheetData>
    <row r="1" spans="1:32" ht="46.5" customHeight="1" x14ac:dyDescent="0.25">
      <c r="E1" s="77" t="s">
        <v>98</v>
      </c>
      <c r="F1" s="77"/>
      <c r="G1" s="77"/>
      <c r="H1" s="77"/>
    </row>
    <row r="2" spans="1:32" x14ac:dyDescent="0.25">
      <c r="A2" s="54" t="s">
        <v>1</v>
      </c>
      <c r="B2" s="49"/>
      <c r="C2" s="49"/>
      <c r="D2" s="50"/>
      <c r="E2" s="49"/>
      <c r="F2" s="49"/>
      <c r="G2" s="49"/>
      <c r="H2" s="49"/>
      <c r="I2" s="48"/>
      <c r="J2" s="48"/>
      <c r="K2" s="49"/>
      <c r="L2" s="48"/>
      <c r="M2" s="49"/>
      <c r="N2" s="49"/>
      <c r="O2" s="49"/>
      <c r="P2" s="49"/>
      <c r="Q2" s="49"/>
      <c r="R2" s="49"/>
      <c r="S2" s="49"/>
      <c r="T2" s="49"/>
      <c r="U2" s="49"/>
      <c r="V2" s="49"/>
      <c r="W2" s="49"/>
      <c r="X2" s="49"/>
      <c r="Y2" s="49"/>
      <c r="Z2" s="49"/>
      <c r="AA2" s="49"/>
      <c r="AB2" s="49"/>
      <c r="AC2" s="49"/>
      <c r="AD2" s="49"/>
      <c r="AE2" s="49"/>
      <c r="AF2" s="49"/>
    </row>
    <row r="3" spans="1:32" x14ac:dyDescent="0.25">
      <c r="A3" s="81" t="s">
        <v>92</v>
      </c>
      <c r="B3" s="81"/>
      <c r="C3" s="65"/>
      <c r="D3" s="66"/>
      <c r="E3" s="65"/>
      <c r="F3" s="65"/>
      <c r="G3" s="65"/>
      <c r="H3" s="65"/>
      <c r="I3" s="67"/>
      <c r="J3" s="67"/>
      <c r="K3" s="65"/>
      <c r="L3" s="67"/>
      <c r="M3" s="67"/>
      <c r="N3" s="65"/>
      <c r="O3" s="65"/>
      <c r="P3" s="65"/>
      <c r="Q3" s="65"/>
      <c r="R3" s="65"/>
      <c r="S3" s="65"/>
      <c r="T3" s="65"/>
      <c r="U3" s="65"/>
      <c r="V3" s="65"/>
      <c r="W3" s="65"/>
      <c r="X3" s="65"/>
      <c r="Y3" s="65"/>
      <c r="Z3" s="65"/>
      <c r="AA3" s="65"/>
      <c r="AB3" s="65"/>
      <c r="AC3" s="65"/>
      <c r="AD3" s="65"/>
      <c r="AE3" s="65"/>
      <c r="AF3" s="65"/>
    </row>
    <row r="4" spans="1:32" ht="25.5" x14ac:dyDescent="0.25">
      <c r="A4" s="68" t="s">
        <v>11</v>
      </c>
      <c r="B4" s="68" t="s">
        <v>32</v>
      </c>
      <c r="C4" s="68" t="s">
        <v>7</v>
      </c>
      <c r="D4" s="68" t="s">
        <v>3</v>
      </c>
      <c r="E4" s="68" t="s">
        <v>12</v>
      </c>
      <c r="F4" s="68" t="s">
        <v>13</v>
      </c>
      <c r="G4" s="68" t="s">
        <v>45</v>
      </c>
      <c r="H4" s="68" t="s">
        <v>46</v>
      </c>
      <c r="I4" s="48"/>
      <c r="J4" s="48"/>
      <c r="K4" s="49"/>
      <c r="L4" s="48"/>
      <c r="M4" s="48"/>
      <c r="N4" s="48"/>
      <c r="O4" s="48"/>
      <c r="P4" s="48"/>
      <c r="Q4" s="48"/>
      <c r="R4" s="48"/>
      <c r="S4" s="48"/>
      <c r="T4" s="48"/>
      <c r="U4" s="48"/>
      <c r="V4" s="48"/>
      <c r="W4" s="48"/>
      <c r="X4" s="48"/>
      <c r="Y4" s="48"/>
      <c r="Z4" s="48"/>
      <c r="AA4" s="48"/>
      <c r="AB4" s="48"/>
      <c r="AC4" s="48"/>
      <c r="AD4" s="48"/>
      <c r="AE4" s="48"/>
      <c r="AF4" s="48"/>
    </row>
    <row r="5" spans="1:32" ht="38.25" x14ac:dyDescent="0.25">
      <c r="A5" s="64" t="s">
        <v>30</v>
      </c>
      <c r="B5" s="75" t="s">
        <v>31</v>
      </c>
      <c r="C5" s="75" t="s">
        <v>24</v>
      </c>
      <c r="D5" s="58" t="s">
        <v>93</v>
      </c>
      <c r="E5" s="44" t="s">
        <v>94</v>
      </c>
      <c r="F5" s="70">
        <v>95</v>
      </c>
      <c r="G5" s="71">
        <v>181.47</v>
      </c>
      <c r="H5" s="72">
        <v>17239.650000000001</v>
      </c>
      <c r="I5" s="48"/>
      <c r="J5" s="48"/>
      <c r="K5" s="49"/>
      <c r="L5" s="48"/>
      <c r="M5" s="48"/>
      <c r="N5" s="48"/>
      <c r="O5" s="48"/>
      <c r="P5" s="48"/>
      <c r="Q5" s="48"/>
      <c r="R5" s="48"/>
      <c r="S5" s="48"/>
      <c r="T5" s="48"/>
      <c r="U5" s="48"/>
      <c r="V5" s="48"/>
      <c r="W5" s="48"/>
      <c r="X5" s="48"/>
      <c r="Y5" s="48"/>
      <c r="Z5" s="48"/>
      <c r="AA5" s="48"/>
      <c r="AB5" s="48"/>
      <c r="AC5" s="48"/>
      <c r="AD5" s="48"/>
      <c r="AE5" s="48"/>
      <c r="AF5" s="48"/>
    </row>
    <row r="6" spans="1:32" ht="38.25" x14ac:dyDescent="0.25">
      <c r="A6" s="64" t="s">
        <v>30</v>
      </c>
      <c r="B6" s="75" t="s">
        <v>31</v>
      </c>
      <c r="C6" s="75" t="s">
        <v>24</v>
      </c>
      <c r="D6" s="58" t="s">
        <v>21</v>
      </c>
      <c r="E6" s="44" t="s">
        <v>15</v>
      </c>
      <c r="F6" s="70">
        <v>2</v>
      </c>
      <c r="G6" s="71">
        <v>45.09</v>
      </c>
      <c r="H6" s="72">
        <v>90.18</v>
      </c>
      <c r="I6" s="49"/>
      <c r="J6" s="49"/>
      <c r="K6" s="49"/>
      <c r="L6" s="49"/>
      <c r="M6" s="49"/>
      <c r="N6" s="49"/>
      <c r="O6" s="49"/>
      <c r="P6" s="49"/>
      <c r="Q6" s="49"/>
      <c r="R6" s="49"/>
      <c r="S6" s="49"/>
      <c r="T6" s="49"/>
      <c r="U6" s="49"/>
      <c r="V6" s="49"/>
      <c r="W6" s="49"/>
      <c r="X6" s="49"/>
      <c r="Y6" s="49"/>
      <c r="Z6" s="49"/>
      <c r="AA6" s="49"/>
      <c r="AB6" s="49"/>
      <c r="AC6" s="49"/>
      <c r="AD6" s="49"/>
      <c r="AE6" s="49"/>
      <c r="AF6" s="49"/>
    </row>
    <row r="7" spans="1:32" ht="25.5" x14ac:dyDescent="0.25">
      <c r="A7" s="64" t="s">
        <v>30</v>
      </c>
      <c r="B7" s="75" t="s">
        <v>31</v>
      </c>
      <c r="C7" s="75" t="s">
        <v>24</v>
      </c>
      <c r="D7" s="58" t="s">
        <v>38</v>
      </c>
      <c r="E7" s="44" t="s">
        <v>16</v>
      </c>
      <c r="F7" s="70">
        <v>143</v>
      </c>
      <c r="G7" s="71">
        <v>0.8</v>
      </c>
      <c r="H7" s="72">
        <v>114.4</v>
      </c>
      <c r="I7" s="49"/>
      <c r="J7" s="49"/>
      <c r="K7" s="49"/>
      <c r="L7" s="49"/>
      <c r="M7" s="49"/>
      <c r="N7" s="49"/>
      <c r="O7" s="49"/>
      <c r="P7" s="49"/>
      <c r="Q7" s="49"/>
      <c r="R7" s="49"/>
      <c r="S7" s="49"/>
      <c r="T7" s="49"/>
      <c r="U7" s="49"/>
      <c r="V7" s="49"/>
      <c r="W7" s="49"/>
      <c r="X7" s="49"/>
      <c r="Y7" s="49"/>
      <c r="Z7" s="49"/>
      <c r="AA7" s="49"/>
      <c r="AB7" s="49"/>
      <c r="AC7" s="49"/>
      <c r="AD7" s="49"/>
      <c r="AE7" s="49"/>
      <c r="AF7" s="49"/>
    </row>
    <row r="8" spans="1:32" x14ac:dyDescent="0.25">
      <c r="G8" s="82" t="s">
        <v>17</v>
      </c>
      <c r="H8" s="59">
        <f>H5+H6+H7</f>
        <v>17444.230000000003</v>
      </c>
    </row>
    <row r="9" spans="1:32" x14ac:dyDescent="0.25">
      <c r="G9" s="83"/>
      <c r="H9" s="60">
        <f>ROUNDUP(H8,0)</f>
        <v>17445</v>
      </c>
    </row>
    <row r="13" spans="1:32" ht="25.5" x14ac:dyDescent="0.25">
      <c r="A13" s="68" t="s">
        <v>11</v>
      </c>
      <c r="B13" s="68" t="s">
        <v>32</v>
      </c>
      <c r="C13" s="68" t="s">
        <v>7</v>
      </c>
      <c r="D13" s="68" t="s">
        <v>3</v>
      </c>
      <c r="E13" s="68" t="s">
        <v>12</v>
      </c>
      <c r="F13" s="68" t="s">
        <v>13</v>
      </c>
      <c r="G13" s="68" t="s">
        <v>45</v>
      </c>
      <c r="H13" s="68" t="s">
        <v>46</v>
      </c>
      <c r="I13" s="48"/>
      <c r="J13" s="48"/>
      <c r="K13" s="49"/>
      <c r="L13" s="48"/>
      <c r="M13" s="48"/>
      <c r="N13" s="48"/>
      <c r="O13" s="48"/>
      <c r="P13" s="48"/>
      <c r="Q13" s="48"/>
      <c r="R13" s="48"/>
      <c r="S13" s="48"/>
      <c r="T13" s="48"/>
      <c r="U13" s="48"/>
      <c r="V13" s="48"/>
      <c r="W13" s="48"/>
      <c r="X13" s="48"/>
      <c r="Y13" s="48"/>
      <c r="Z13" s="48"/>
      <c r="AA13" s="48"/>
      <c r="AB13" s="48"/>
      <c r="AC13" s="48"/>
      <c r="AD13" s="48"/>
      <c r="AE13" s="48"/>
      <c r="AF13" s="48"/>
    </row>
    <row r="14" spans="1:32" ht="38.25" x14ac:dyDescent="0.25">
      <c r="A14" s="64" t="s">
        <v>30</v>
      </c>
      <c r="B14" s="75" t="s">
        <v>33</v>
      </c>
      <c r="C14" s="75" t="s">
        <v>24</v>
      </c>
      <c r="D14" s="58" t="s">
        <v>21</v>
      </c>
      <c r="E14" s="63" t="s">
        <v>15</v>
      </c>
      <c r="F14" s="70">
        <v>90</v>
      </c>
      <c r="G14" s="71">
        <v>45.09</v>
      </c>
      <c r="H14" s="72">
        <v>4058.1000000000004</v>
      </c>
      <c r="I14" s="48"/>
      <c r="J14" s="48"/>
      <c r="K14" s="49"/>
      <c r="L14" s="48"/>
      <c r="M14" s="48"/>
      <c r="N14" s="48"/>
      <c r="O14" s="48"/>
      <c r="P14" s="48"/>
      <c r="Q14" s="48"/>
      <c r="R14" s="48"/>
      <c r="S14" s="48"/>
      <c r="T14" s="48"/>
      <c r="U14" s="48"/>
      <c r="V14" s="48"/>
      <c r="W14" s="48"/>
      <c r="X14" s="48"/>
      <c r="Y14" s="48"/>
      <c r="Z14" s="48"/>
      <c r="AA14" s="48"/>
      <c r="AB14" s="48"/>
      <c r="AC14" s="48"/>
      <c r="AD14" s="48"/>
      <c r="AE14" s="48"/>
      <c r="AF14" s="48"/>
    </row>
    <row r="15" spans="1:32" ht="38.25" x14ac:dyDescent="0.25">
      <c r="A15" s="64" t="s">
        <v>95</v>
      </c>
      <c r="B15" s="75" t="s">
        <v>33</v>
      </c>
      <c r="C15" s="75" t="s">
        <v>24</v>
      </c>
      <c r="D15" s="58" t="s">
        <v>23</v>
      </c>
      <c r="E15" s="63" t="s">
        <v>19</v>
      </c>
      <c r="F15" s="70">
        <v>11</v>
      </c>
      <c r="G15" s="71">
        <v>4.45</v>
      </c>
      <c r="H15" s="72">
        <v>48.95</v>
      </c>
      <c r="I15" s="48"/>
      <c r="J15" s="48"/>
      <c r="K15" s="49"/>
      <c r="L15" s="48"/>
      <c r="M15" s="48"/>
      <c r="N15" s="48"/>
      <c r="O15" s="48"/>
      <c r="P15" s="48"/>
      <c r="Q15" s="48"/>
      <c r="R15" s="48"/>
      <c r="S15" s="48"/>
      <c r="T15" s="48"/>
      <c r="U15" s="48"/>
      <c r="V15" s="48"/>
      <c r="W15" s="48"/>
      <c r="X15" s="48"/>
      <c r="Y15" s="48"/>
      <c r="Z15" s="48"/>
      <c r="AA15" s="48"/>
      <c r="AB15" s="48"/>
      <c r="AC15" s="48"/>
      <c r="AD15" s="48"/>
      <c r="AE15" s="48"/>
      <c r="AF15" s="48"/>
    </row>
    <row r="16" spans="1:32" ht="38.25" x14ac:dyDescent="0.25">
      <c r="A16" s="64" t="s">
        <v>30</v>
      </c>
      <c r="B16" s="75" t="s">
        <v>33</v>
      </c>
      <c r="C16" s="75" t="s">
        <v>24</v>
      </c>
      <c r="D16" s="58" t="s">
        <v>22</v>
      </c>
      <c r="E16" s="63" t="s">
        <v>37</v>
      </c>
      <c r="F16" s="70">
        <v>90</v>
      </c>
      <c r="G16" s="71">
        <v>0.8</v>
      </c>
      <c r="H16" s="72">
        <v>72</v>
      </c>
      <c r="I16" s="48"/>
      <c r="J16" s="48"/>
      <c r="K16" s="49"/>
      <c r="L16" s="48"/>
      <c r="M16" s="48"/>
      <c r="N16" s="48"/>
      <c r="O16" s="48"/>
      <c r="P16" s="48"/>
      <c r="Q16" s="48"/>
      <c r="R16" s="48"/>
      <c r="S16" s="48"/>
      <c r="T16" s="48"/>
      <c r="U16" s="48"/>
      <c r="V16" s="48"/>
      <c r="W16" s="48"/>
      <c r="X16" s="48"/>
      <c r="Y16" s="48"/>
      <c r="Z16" s="48"/>
      <c r="AA16" s="48"/>
      <c r="AB16" s="48"/>
      <c r="AC16" s="48"/>
      <c r="AD16" s="48"/>
      <c r="AE16" s="48"/>
      <c r="AF16" s="48"/>
    </row>
    <row r="17" spans="1:32" x14ac:dyDescent="0.25">
      <c r="A17" s="49"/>
      <c r="B17" s="49"/>
      <c r="C17" s="49"/>
      <c r="D17" s="49"/>
      <c r="E17" s="50"/>
      <c r="F17" s="49"/>
      <c r="G17" s="82" t="s">
        <v>17</v>
      </c>
      <c r="H17" s="61">
        <f>H14+H15+H16</f>
        <v>4179.05</v>
      </c>
      <c r="I17" s="49"/>
      <c r="J17" s="49"/>
      <c r="K17" s="49"/>
      <c r="L17" s="49"/>
      <c r="M17" s="49"/>
      <c r="N17" s="49"/>
      <c r="O17" s="49"/>
      <c r="P17" s="49"/>
      <c r="Q17" s="49"/>
      <c r="R17" s="49"/>
      <c r="S17" s="49"/>
      <c r="T17" s="49"/>
      <c r="U17" s="49"/>
      <c r="V17" s="49"/>
      <c r="W17" s="49"/>
      <c r="X17" s="49"/>
      <c r="Y17" s="49"/>
      <c r="Z17" s="49"/>
      <c r="AA17" s="49"/>
      <c r="AB17" s="49"/>
      <c r="AC17" s="49"/>
      <c r="AD17" s="49"/>
      <c r="AE17" s="49"/>
      <c r="AF17" s="49"/>
    </row>
    <row r="18" spans="1:32" x14ac:dyDescent="0.25">
      <c r="A18" s="49"/>
      <c r="B18" s="49"/>
      <c r="C18" s="49"/>
      <c r="D18" s="49"/>
      <c r="E18" s="50"/>
      <c r="F18" s="49"/>
      <c r="G18" s="83"/>
      <c r="H18" s="62">
        <f>ROUNDUP(H17,0)</f>
        <v>4180</v>
      </c>
      <c r="I18" s="49"/>
      <c r="J18" s="49"/>
      <c r="K18" s="49"/>
      <c r="L18" s="49"/>
      <c r="M18" s="49"/>
      <c r="N18" s="49"/>
      <c r="O18" s="49"/>
      <c r="P18" s="49"/>
      <c r="Q18" s="49"/>
      <c r="R18" s="49"/>
      <c r="S18" s="49"/>
      <c r="T18" s="49"/>
      <c r="U18" s="49"/>
      <c r="V18" s="49"/>
      <c r="W18" s="49"/>
      <c r="X18" s="49"/>
      <c r="Y18" s="49"/>
      <c r="Z18" s="49"/>
      <c r="AA18" s="49"/>
      <c r="AB18" s="49"/>
      <c r="AC18" s="49"/>
      <c r="AD18" s="49"/>
      <c r="AE18" s="49"/>
      <c r="AF18" s="49"/>
    </row>
    <row r="20" spans="1:32" ht="25.5" x14ac:dyDescent="0.25">
      <c r="A20" s="68" t="s">
        <v>11</v>
      </c>
      <c r="B20" s="68" t="s">
        <v>32</v>
      </c>
      <c r="C20" s="68" t="s">
        <v>7</v>
      </c>
      <c r="D20" s="68" t="s">
        <v>3</v>
      </c>
      <c r="E20" s="68" t="s">
        <v>12</v>
      </c>
      <c r="F20" s="68" t="s">
        <v>13</v>
      </c>
      <c r="G20" s="68" t="s">
        <v>45</v>
      </c>
      <c r="H20" s="68" t="s">
        <v>46</v>
      </c>
      <c r="I20" s="48"/>
      <c r="J20" s="48"/>
      <c r="K20" s="49"/>
      <c r="L20" s="48"/>
      <c r="M20" s="48"/>
      <c r="N20" s="48"/>
      <c r="O20" s="48"/>
      <c r="P20" s="48"/>
      <c r="Q20" s="48"/>
      <c r="R20" s="48"/>
      <c r="S20" s="48"/>
      <c r="T20" s="48"/>
      <c r="U20" s="48"/>
      <c r="V20" s="48"/>
      <c r="W20" s="48"/>
      <c r="X20" s="48"/>
      <c r="Y20" s="48"/>
      <c r="Z20" s="48"/>
      <c r="AA20" s="48"/>
      <c r="AB20" s="48"/>
      <c r="AC20" s="48"/>
      <c r="AD20" s="48"/>
      <c r="AE20" s="48"/>
      <c r="AF20" s="48"/>
    </row>
    <row r="21" spans="1:32" ht="38.25" x14ac:dyDescent="0.25">
      <c r="A21" s="64" t="s">
        <v>51</v>
      </c>
      <c r="B21" s="75" t="s">
        <v>53</v>
      </c>
      <c r="C21" s="75" t="s">
        <v>24</v>
      </c>
      <c r="D21" s="58">
        <v>47078</v>
      </c>
      <c r="E21" s="44" t="s">
        <v>15</v>
      </c>
      <c r="F21" s="70">
        <v>89</v>
      </c>
      <c r="G21" s="71">
        <v>45.09</v>
      </c>
      <c r="H21" s="72">
        <v>4013.01</v>
      </c>
      <c r="I21" s="49"/>
      <c r="J21" s="49"/>
      <c r="K21" s="49"/>
      <c r="L21" s="49"/>
      <c r="M21" s="49"/>
      <c r="N21" s="49"/>
      <c r="O21" s="49"/>
      <c r="P21" s="49"/>
      <c r="Q21" s="49"/>
      <c r="R21" s="49"/>
      <c r="S21" s="49"/>
      <c r="T21" s="49"/>
      <c r="U21" s="49"/>
      <c r="V21" s="49"/>
      <c r="W21" s="49"/>
      <c r="X21" s="49"/>
      <c r="Y21" s="49"/>
      <c r="Z21" s="49"/>
      <c r="AA21" s="49"/>
      <c r="AB21" s="49"/>
      <c r="AC21" s="49"/>
      <c r="AD21" s="49"/>
      <c r="AE21" s="49"/>
      <c r="AF21" s="49"/>
    </row>
    <row r="22" spans="1:32" x14ac:dyDescent="0.25">
      <c r="A22" s="49"/>
      <c r="B22" s="49"/>
      <c r="C22" s="49"/>
      <c r="D22" s="50"/>
      <c r="E22" s="49"/>
      <c r="F22" s="49"/>
      <c r="G22" s="82" t="s">
        <v>17</v>
      </c>
      <c r="H22" s="61">
        <f>H21</f>
        <v>4013.01</v>
      </c>
      <c r="I22" s="48"/>
      <c r="J22" s="48"/>
      <c r="K22" s="49"/>
      <c r="L22" s="48"/>
      <c r="M22" s="48"/>
      <c r="N22" s="48"/>
      <c r="O22" s="48"/>
      <c r="P22" s="48"/>
      <c r="Q22" s="48"/>
      <c r="R22" s="48"/>
      <c r="S22" s="48"/>
      <c r="T22" s="48"/>
      <c r="U22" s="48"/>
      <c r="V22" s="48"/>
      <c r="W22" s="48"/>
      <c r="X22" s="48"/>
      <c r="Y22" s="48"/>
      <c r="Z22" s="48"/>
      <c r="AA22" s="48"/>
      <c r="AB22" s="48"/>
      <c r="AC22" s="48"/>
      <c r="AD22" s="48"/>
      <c r="AE22" s="48"/>
      <c r="AF22" s="48"/>
    </row>
    <row r="23" spans="1:32" x14ac:dyDescent="0.25">
      <c r="A23" s="49"/>
      <c r="B23" s="49"/>
      <c r="C23" s="49"/>
      <c r="D23" s="49"/>
      <c r="E23" s="50"/>
      <c r="F23" s="49"/>
      <c r="G23" s="83"/>
      <c r="H23" s="62">
        <f>ROUNDUP(H22,0)</f>
        <v>4014</v>
      </c>
      <c r="I23" s="48"/>
      <c r="J23" s="48"/>
      <c r="K23" s="49"/>
      <c r="L23" s="48"/>
      <c r="M23" s="48"/>
      <c r="N23" s="48"/>
      <c r="O23" s="48"/>
      <c r="P23" s="48"/>
      <c r="Q23" s="48"/>
      <c r="R23" s="48"/>
      <c r="S23" s="48"/>
      <c r="T23" s="48"/>
      <c r="U23" s="48"/>
      <c r="V23" s="48"/>
      <c r="W23" s="48"/>
      <c r="X23" s="48"/>
      <c r="Y23" s="48"/>
      <c r="Z23" s="48"/>
      <c r="AA23" s="48"/>
      <c r="AB23" s="48"/>
      <c r="AC23" s="48"/>
      <c r="AD23" s="48"/>
      <c r="AE23" s="48"/>
      <c r="AF23" s="48"/>
    </row>
    <row r="24" spans="1:32" x14ac:dyDescent="0.25">
      <c r="A24" s="49"/>
      <c r="B24" s="49"/>
      <c r="C24" s="49"/>
      <c r="D24" s="49"/>
      <c r="E24" s="50"/>
      <c r="F24" s="49"/>
      <c r="G24" s="49"/>
      <c r="H24" s="49"/>
      <c r="I24" s="48"/>
      <c r="J24" s="48"/>
      <c r="K24" s="49"/>
      <c r="L24" s="48"/>
      <c r="M24" s="48"/>
      <c r="N24" s="48"/>
      <c r="O24" s="48"/>
      <c r="P24" s="48"/>
      <c r="Q24" s="48"/>
      <c r="R24" s="48"/>
      <c r="S24" s="48"/>
      <c r="T24" s="48"/>
      <c r="U24" s="48"/>
      <c r="V24" s="48"/>
      <c r="W24" s="48"/>
      <c r="X24" s="48"/>
      <c r="Y24" s="48"/>
      <c r="Z24" s="48"/>
      <c r="AA24" s="48"/>
      <c r="AB24" s="48"/>
      <c r="AC24" s="48"/>
      <c r="AD24" s="48"/>
      <c r="AE24" s="48"/>
      <c r="AF24" s="48"/>
    </row>
    <row r="25" spans="1:32" x14ac:dyDescent="0.25">
      <c r="A25" s="49"/>
      <c r="B25" s="49"/>
      <c r="C25" s="49"/>
      <c r="D25" s="49"/>
      <c r="E25" s="50"/>
      <c r="F25" s="49"/>
      <c r="G25" s="49"/>
      <c r="H25" s="49"/>
      <c r="I25" s="48"/>
      <c r="J25" s="48"/>
      <c r="K25" s="49"/>
      <c r="L25" s="48"/>
      <c r="M25" s="48"/>
      <c r="N25" s="48"/>
      <c r="O25" s="48"/>
      <c r="P25" s="48"/>
      <c r="Q25" s="48"/>
      <c r="R25" s="48"/>
      <c r="S25" s="48"/>
      <c r="T25" s="48"/>
      <c r="U25" s="48"/>
      <c r="V25" s="48"/>
      <c r="W25" s="48"/>
      <c r="X25" s="48"/>
      <c r="Y25" s="48"/>
      <c r="Z25" s="48"/>
      <c r="AA25" s="48"/>
      <c r="AB25" s="48"/>
      <c r="AC25" s="48"/>
      <c r="AD25" s="48"/>
      <c r="AE25" s="48"/>
      <c r="AF25" s="48"/>
    </row>
    <row r="26" spans="1:32" x14ac:dyDescent="0.25">
      <c r="A26" s="49"/>
      <c r="B26" s="49"/>
      <c r="C26" s="49"/>
      <c r="D26" s="49"/>
      <c r="E26" s="50"/>
      <c r="F26" s="49"/>
      <c r="G26" s="49"/>
      <c r="H26" s="49"/>
      <c r="I26" s="49"/>
      <c r="J26" s="49"/>
      <c r="K26" s="49"/>
      <c r="L26" s="49"/>
      <c r="M26" s="49"/>
      <c r="N26" s="49"/>
      <c r="O26" s="49"/>
      <c r="P26" s="49"/>
      <c r="Q26" s="49"/>
      <c r="R26" s="49"/>
      <c r="S26" s="49"/>
      <c r="T26" s="49"/>
      <c r="U26" s="49"/>
      <c r="V26" s="49"/>
      <c r="W26" s="49"/>
      <c r="X26" s="49"/>
      <c r="Y26" s="49"/>
      <c r="Z26" s="49"/>
      <c r="AA26" s="49"/>
      <c r="AB26" s="49"/>
      <c r="AC26" s="49"/>
      <c r="AD26" s="49"/>
      <c r="AE26" s="49"/>
      <c r="AF26" s="49"/>
    </row>
    <row r="27" spans="1:32" x14ac:dyDescent="0.25">
      <c r="A27" s="49"/>
      <c r="B27" s="49"/>
      <c r="C27" s="49"/>
      <c r="D27" s="49"/>
      <c r="E27" s="50"/>
      <c r="F27" s="49"/>
      <c r="G27" s="84" t="s">
        <v>63</v>
      </c>
      <c r="H27" s="59">
        <f>H8+H17+H22</f>
        <v>25636.29</v>
      </c>
      <c r="I27" s="49"/>
      <c r="J27" s="49"/>
      <c r="K27" s="49"/>
      <c r="L27" s="49"/>
      <c r="M27" s="49"/>
      <c r="N27" s="49"/>
      <c r="O27" s="49"/>
      <c r="P27" s="49"/>
      <c r="Q27" s="49"/>
      <c r="R27" s="49"/>
      <c r="S27" s="49"/>
      <c r="T27" s="49"/>
      <c r="U27" s="49"/>
      <c r="V27" s="49"/>
      <c r="W27" s="49"/>
      <c r="X27" s="49"/>
      <c r="Y27" s="49"/>
      <c r="Z27" s="49"/>
      <c r="AA27" s="49"/>
      <c r="AB27" s="49"/>
      <c r="AC27" s="49"/>
      <c r="AD27" s="49"/>
      <c r="AE27" s="49"/>
      <c r="AF27" s="49"/>
    </row>
    <row r="28" spans="1:32" x14ac:dyDescent="0.25">
      <c r="A28" s="49"/>
      <c r="B28" s="49"/>
      <c r="C28" s="49"/>
      <c r="D28" s="49"/>
      <c r="E28" s="50"/>
      <c r="F28" s="49"/>
      <c r="G28" s="85"/>
      <c r="H28" s="60">
        <f>H9+H18+H23</f>
        <v>25639</v>
      </c>
      <c r="I28" s="49"/>
      <c r="J28" s="49"/>
      <c r="K28" s="49"/>
      <c r="L28" s="49"/>
      <c r="M28" s="49"/>
      <c r="N28" s="49"/>
      <c r="O28" s="49"/>
      <c r="P28" s="49"/>
      <c r="Q28" s="49"/>
      <c r="R28" s="49"/>
      <c r="S28" s="49"/>
      <c r="T28" s="49"/>
      <c r="U28" s="49"/>
      <c r="V28" s="49"/>
      <c r="W28" s="49"/>
      <c r="X28" s="49"/>
      <c r="Y28" s="49"/>
      <c r="Z28" s="49"/>
      <c r="AA28" s="49"/>
      <c r="AB28" s="49"/>
      <c r="AC28" s="49"/>
      <c r="AD28" s="49"/>
      <c r="AE28" s="49"/>
      <c r="AF28" s="49"/>
    </row>
    <row r="29" spans="1:32" x14ac:dyDescent="0.25">
      <c r="A29" s="49"/>
      <c r="B29" s="49"/>
      <c r="C29" s="49"/>
      <c r="D29" s="49"/>
      <c r="E29" s="49"/>
      <c r="F29" s="49"/>
      <c r="G29" s="49"/>
      <c r="H29" s="49"/>
      <c r="I29" s="49"/>
      <c r="J29" s="49"/>
      <c r="K29" s="49"/>
      <c r="L29" s="49"/>
      <c r="M29" s="49"/>
      <c r="N29" s="49"/>
      <c r="O29" s="49"/>
      <c r="P29" s="49"/>
      <c r="Q29" s="49"/>
      <c r="R29" s="49"/>
      <c r="S29" s="49"/>
      <c r="T29" s="49"/>
      <c r="U29" s="49"/>
      <c r="V29" s="49"/>
      <c r="W29" s="49"/>
      <c r="X29" s="49"/>
      <c r="Y29" s="49"/>
      <c r="Z29" s="49"/>
      <c r="AA29" s="49"/>
      <c r="AB29" s="49"/>
      <c r="AC29" s="49"/>
      <c r="AD29" s="49"/>
      <c r="AE29" s="49"/>
      <c r="AF29" s="49"/>
    </row>
  </sheetData>
  <mergeCells count="6">
    <mergeCell ref="G27:G28"/>
    <mergeCell ref="E1:H1"/>
    <mergeCell ref="A3:B3"/>
    <mergeCell ref="G8:G9"/>
    <mergeCell ref="G17:G18"/>
    <mergeCell ref="G22:G2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Kopsavilkums</vt:lpstr>
      <vt:lpstr>ātrie_testi_stac_daļa</vt:lpstr>
      <vt:lpstr>ātrie_testi_amb_daļa</vt:lpstr>
      <vt:lpstr>Covid_pakalp_progr</vt:lpstr>
    </vt:vector>
  </TitlesOfParts>
  <Company>NVD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Ģirts Lapiņš</dc:creator>
  <cp:lastModifiedBy>Ivita Šņore</cp:lastModifiedBy>
  <cp:lastPrinted>2024-08-12T09:26:53Z</cp:lastPrinted>
  <dcterms:created xsi:type="dcterms:W3CDTF">2020-04-24T14:20:08Z</dcterms:created>
  <dcterms:modified xsi:type="dcterms:W3CDTF">2024-08-19T12:02:28Z</dcterms:modified>
</cp:coreProperties>
</file>