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adlv-my.sharepoint.com/personal/gunita_skupele_vaad_gov_lv/Documents/Dokumenti/Departaments/Erwinija/Kompensacijas_2024/Precizeta/"/>
    </mc:Choice>
  </mc:AlternateContent>
  <xr:revisionPtr revIDLastSave="1" documentId="8_{34B194FA-5624-47C6-AD94-5909D0947F77}" xr6:coauthVersionLast="47" xr6:coauthVersionMax="47" xr10:uidLastSave="{167DECF8-54F0-4FDB-B335-725B9C6B2220}"/>
  <bookViews>
    <workbookView xWindow="-108" yWindow="-108" windowWidth="23256" windowHeight="12456" xr2:uid="{A78C69D9-7429-4A5E-9F7A-EC2A0A3B676B}"/>
  </bookViews>
  <sheets>
    <sheet name="2024" sheetId="2" r:id="rId1"/>
  </sheets>
  <definedNames>
    <definedName name="_xlnm._FilterDatabase" localSheetId="0" hidden="1">'2024'!$A$3:$L$40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9" i="2" l="1"/>
  <c r="I33" i="2"/>
  <c r="D33" i="2"/>
  <c r="F33" i="2" s="1"/>
  <c r="C39" i="2"/>
  <c r="B39" i="2"/>
  <c r="I19" i="2" l="1"/>
  <c r="I18" i="2"/>
  <c r="I38" i="2"/>
  <c r="D38" i="2"/>
  <c r="F38" i="2" s="1"/>
  <c r="I37" i="2"/>
  <c r="D37" i="2"/>
  <c r="F37" i="2" s="1"/>
  <c r="I32" i="2" l="1"/>
  <c r="D32" i="2"/>
  <c r="F32" i="2" s="1"/>
  <c r="I36" i="2"/>
  <c r="D36" i="2"/>
  <c r="F36" i="2" s="1"/>
  <c r="I35" i="2" l="1"/>
  <c r="D35" i="2"/>
  <c r="F35" i="2" s="1"/>
  <c r="F39" i="2" s="1"/>
  <c r="B40" i="2" s="1"/>
  <c r="I20" i="2"/>
  <c r="D20" i="2"/>
  <c r="F20" i="2" s="1"/>
  <c r="D23" i="2"/>
  <c r="F23" i="2" s="1"/>
  <c r="D24" i="2"/>
  <c r="F24" i="2" s="1"/>
  <c r="I23" i="2"/>
  <c r="I24" i="2"/>
  <c r="D21" i="2"/>
  <c r="D19" i="2"/>
  <c r="F19" i="2" s="1"/>
  <c r="D18" i="2"/>
  <c r="F18" i="2" s="1"/>
  <c r="I17" i="2"/>
  <c r="D17" i="2"/>
  <c r="F17" i="2" s="1"/>
  <c r="I16" i="2" l="1"/>
  <c r="D16" i="2"/>
  <c r="F16" i="2" s="1"/>
  <c r="D28" i="2"/>
  <c r="F28" i="2" s="1"/>
  <c r="D27" i="2"/>
  <c r="F27" i="2" s="1"/>
  <c r="D26" i="2"/>
  <c r="F26" i="2" s="1"/>
  <c r="G25" i="2"/>
  <c r="G39" i="2" s="1"/>
  <c r="D25" i="2"/>
  <c r="F25" i="2" s="1"/>
  <c r="D22" i="2"/>
  <c r="F22" i="2" s="1"/>
  <c r="F21" i="2"/>
  <c r="D15" i="2"/>
  <c r="F15" i="2" s="1"/>
  <c r="D14" i="2"/>
  <c r="F14" i="2" s="1"/>
  <c r="D13" i="2"/>
  <c r="F13" i="2" s="1"/>
  <c r="D12" i="2"/>
  <c r="F12" i="2" s="1"/>
  <c r="I11" i="2"/>
  <c r="I12" i="2"/>
  <c r="I13" i="2"/>
  <c r="I14" i="2"/>
  <c r="I15" i="2"/>
  <c r="I21" i="2"/>
  <c r="I22" i="2"/>
  <c r="I26" i="2"/>
  <c r="I27" i="2"/>
  <c r="I28" i="2"/>
  <c r="I29" i="2"/>
  <c r="I30" i="2"/>
  <c r="D11" i="2"/>
  <c r="F11" i="2" s="1"/>
  <c r="D29" i="2"/>
  <c r="F29" i="2" s="1"/>
  <c r="D10" i="2"/>
  <c r="I6" i="2"/>
  <c r="D6" i="2"/>
  <c r="I8" i="2"/>
  <c r="D8" i="2"/>
  <c r="F8" i="2" s="1"/>
  <c r="F6" i="2" l="1"/>
  <c r="I25" i="2"/>
  <c r="I34" i="2"/>
  <c r="D34" i="2"/>
  <c r="F34" i="2" s="1"/>
  <c r="D9" i="2"/>
  <c r="F9" i="2" s="1"/>
  <c r="D30" i="2"/>
  <c r="F30" i="2" s="1"/>
  <c r="D7" i="2"/>
  <c r="F7" i="2" s="1"/>
  <c r="I31" i="2"/>
  <c r="I7" i="2"/>
  <c r="I10" i="2"/>
  <c r="I9" i="2"/>
  <c r="F10" i="2"/>
  <c r="D31" i="2"/>
  <c r="F31" i="2" s="1"/>
  <c r="J39" i="2"/>
  <c r="L39" i="2"/>
  <c r="I39" i="2" l="1"/>
</calcChain>
</file>

<file path=xl/sharedStrings.xml><?xml version="1.0" encoding="utf-8"?>
<sst xmlns="http://schemas.openxmlformats.org/spreadsheetml/2006/main" count="149" uniqueCount="51">
  <si>
    <t>Ābeles (skaits)</t>
  </si>
  <si>
    <t>Bumbieres (skaits)</t>
  </si>
  <si>
    <t>Eiro par koku</t>
  </si>
  <si>
    <t>Pārējie saimniekaugi skaits/metri</t>
  </si>
  <si>
    <t>Eiro par vienu augu vai vienu metru dzīvžoga</t>
  </si>
  <si>
    <t xml:space="preserve">Kopā </t>
  </si>
  <si>
    <t>Komercdārzā, ražojošā dārzā un piemājas dārzā</t>
  </si>
  <si>
    <t>Kompensācija par pārējiem saimniekaugiem (euro)</t>
  </si>
  <si>
    <t>-</t>
  </si>
  <si>
    <t>Ābeles, bumbieres (skaits)</t>
  </si>
  <si>
    <t>Perēklis (iesnieguma iesniedzējs kompensācijas saņemšanai)</t>
  </si>
  <si>
    <r>
      <t>Kompensācija (</t>
    </r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>)</t>
    </r>
  </si>
  <si>
    <t>Saimniekaugu potcelmi (skaits)</t>
  </si>
  <si>
    <t>Eiro par potcelmu</t>
  </si>
  <si>
    <r>
      <t>Kompensācija par saimniekaugu potcelmiem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</si>
  <si>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"Klīves", Elejas pag., Jelgavas nov. (Šņickovska Jelgavas rajona zemnieku saimniecība "KLĪVES")</t>
  </si>
  <si>
    <t>Kompensāciju apmērs 2024. gadā konstatētajos bakteriālās iedegas perēkļos</t>
  </si>
  <si>
    <t>2024. gada perēklis</t>
  </si>
  <si>
    <t>Kopā 2024. gada perēkļos</t>
  </si>
  <si>
    <t>"Osīši", Sesavas pag., Jelgavas nov. (Āboliņas Daces Sesavas pagasta zemnieku saimniecība "Osīši")</t>
  </si>
  <si>
    <t>"Rozēni", Elejas pag., Jelgavas nov. (Fiziska persona)</t>
  </si>
  <si>
    <t>Dārza iela 9, Bērstele, Viesturu pag., Bauskas nov. (Fiziska persona)</t>
  </si>
  <si>
    <t>Dārza iela 10, Bērstele, Viesturu pag., Bauskas nov. (Fiziska persona)</t>
  </si>
  <si>
    <t>"Spalīši", Zaļenieku pag., Jelgavas nov. (Fiziska persona)</t>
  </si>
  <si>
    <t>Ūdri, Sesavas pag., Jelgavas nov. (Fiziska persona)</t>
  </si>
  <si>
    <t>Skursteņi, Sesavas pag., Jelgavas nov. (Fiziska persona)</t>
  </si>
  <si>
    <t>"Spriguļi", Zaļenieku pag., Jelgavas nov. (Fiziska persona)</t>
  </si>
  <si>
    <t>Rūpniecības iela 34, Jelgava (Fiziska persona)</t>
  </si>
  <si>
    <t>"Azaidi", Zaļenieku pag., Jelgavas nov. (Fiziska persona)</t>
  </si>
  <si>
    <t>Kazāku iela 21, Lielvircava, Platones pag., Jelgavas nov. (Fiziska persona)</t>
  </si>
  <si>
    <t>"Zemgaļi", Kroņauce, Tērvetes pag., Dobeles nov. (Fiziska persona)</t>
  </si>
  <si>
    <t>"Liepiņas", Svētes pag., Jelgavas nov. (Fiziska persona)</t>
  </si>
  <si>
    <t>"Kaplānmaņķi", Elejas pag., Jelgavas nov. (Fiziska persona)</t>
  </si>
  <si>
    <t>"Dārznieki" Snēpeles pag., Kuldīgas nov. (A.Ērgles-Freimanes Turlavas pagasta z/s "Lejasdārzi")</t>
  </si>
  <si>
    <t>"Kundi", Snēpeles pag., Kuldīgas nov. (Kuldīgas rajona zemnieku saimniecība  "Kundi")</t>
  </si>
  <si>
    <t>Zemes vien. ar kad. apz. 98840030100, Vārves pag., Ventspils nov. (Atvasināta publiska persona: Vārves un Ziru pagastu apvienības pārvalde Ventspils novada pašvaldība)</t>
  </si>
  <si>
    <t>Zemes īp.kad. Nr. 98840060060, Vārves pag., Ventspils nov. (fiziska persona)</t>
  </si>
  <si>
    <t>Krasta iela 9, Dzintars, Pūres pagasts, Tukuma novads (Fiziska persona)</t>
  </si>
  <si>
    <t>Dzintars 2-12, Dzintars, Pūres pag., Tukuma nov. (Fiziska persona)</t>
  </si>
  <si>
    <t>Krasta iela 5, Dzintars, Pūres pag., Tukuma nov. (Fiziska persona)</t>
  </si>
  <si>
    <t>Dzintars 1-5, Dzintars, Pūres pag., Tukuma nov. (fiziska persona)</t>
  </si>
  <si>
    <t>Krasta iela 14, Dzintars, Pūres pag., Tukuma nov. (Fiziska persona)</t>
  </si>
  <si>
    <t>Krasta iela 3, Dzintars, Pūres pag., Tukuma nov. (Fiziska persona)</t>
  </si>
  <si>
    <t>Dzintars 2-17, Dzintars, Pūres pag., Tukuma nov. (Fiziska persona)</t>
  </si>
  <si>
    <t>Dzintars 2-7, Dzintars, Pūres pag., Tukuma nov. (Fiziska persona)</t>
  </si>
  <si>
    <t>Jaunciema gatve 272A, Rīga (Fiziska persona)</t>
  </si>
  <si>
    <t>"Cīruļi", Demenes pag., Augšdaugavas nov. (Fiziska persona)</t>
  </si>
  <si>
    <t>Līgatnes iela 33, Cēsis, Cēsu nov. (Fiziska persona)</t>
  </si>
  <si>
    <t>Krasta iela 7, Dzintars, Pūres pag., Tukuma nov. (Fiziska persona)</t>
  </si>
  <si>
    <t xml:space="preserve"> Pārupes iela 4, Baldone, Ķekavas nov. (fiziska persona)</t>
  </si>
  <si>
    <t>Zemes īp. ar kad. Nr. 80250060223 un Nr.  80250060222 Baldone, Ķekavas nov. (Atvasināta publiska persona: Ķekavas novada pašvaldība)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</si>
</sst>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11"/>
      <color theme="4" tint="-0.249977111117893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0" fillId="0" borderId="0" xfId="0" applyNumberFormat="1"/>
    <xf numFmtId="1" fontId="8" fillId="0" borderId="0" xfId="0" applyNumberFormat="1" applyFont="1"/>
    <xf numFmtId="1" fontId="1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2" fontId="7" fillId="0" borderId="0" xfId="0" applyNumberFormat="1" applyFont="1"/>
    <xf numFmtId="4" fontId="7" fillId="0" borderId="0" xfId="0" applyNumberFormat="1" applyFont="1"/>
    <xf numFmtId="2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1" fontId="13" fillId="2" borderId="1" xfId="0" applyNumberFormat="1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/>
    </xf>
    <xf numFmtId="2" fontId="13" fillId="2" borderId="1" xfId="0" applyNumberFormat="1" applyFont="1" applyFill="1" applyBorder="1" applyAlignment="1">
      <alignment horizontal="center" vertical="center"/>
    </xf>
    <xf numFmtId="1" fontId="0" fillId="2" borderId="0" xfId="0" applyNumberFormat="1" applyFill="1"/>
    <xf numFmtId="0" fontId="0" fillId="2" borderId="0" xfId="0" applyFill="1"/>
    <xf numFmtId="0" fontId="9" fillId="2" borderId="0" xfId="0" applyFont="1" applyFill="1"/>
    <xf numFmtId="0" fontId="6" fillId="0" borderId="0" xfId="0" quotePrefix="1" applyFont="1" applyAlignment="1">
      <alignment horizontal="center" vertical="center"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" fontId="13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EC0D4-7112-4318-87E3-69CF458D729D}">
  <sheetPr>
    <pageSetUpPr fitToPage="1"/>
  </sheetPr>
  <dimension ref="A1:R43"/>
  <sheetViews>
    <sheetView tabSelected="1" topLeftCell="A22" zoomScale="85" zoomScaleNormal="85" workbookViewId="0">
      <selection activeCell="O25" sqref="O25"/>
    </sheetView>
  </sheetViews>
  <sheetFormatPr defaultRowHeight="14.4" x14ac:dyDescent="0.3"/>
  <cols>
    <col min="1" max="1" width="20.109375" customWidth="1"/>
    <col min="2" max="2" width="11.33203125" style="17" customWidth="1"/>
    <col min="3" max="3" width="12.5546875" style="17" customWidth="1"/>
    <col min="4" max="4" width="13" style="17" customWidth="1"/>
    <col min="5" max="5" width="10.44140625" customWidth="1"/>
    <col min="6" max="6" width="16" customWidth="1"/>
    <col min="7" max="7" width="15.5546875" style="17" customWidth="1"/>
    <col min="8" max="8" width="14.6640625" customWidth="1"/>
    <col min="9" max="9" width="17.44140625" customWidth="1"/>
    <col min="10" max="10" width="16.88671875" style="5" customWidth="1"/>
    <col min="11" max="11" width="12.33203125" style="5" customWidth="1"/>
    <col min="12" max="12" width="16.33203125" style="5" customWidth="1"/>
  </cols>
  <sheetData>
    <row r="1" spans="1:12" ht="17.399999999999999" x14ac:dyDescent="0.3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7.399999999999999" x14ac:dyDescent="0.3">
      <c r="A2" s="1"/>
      <c r="B2" s="13"/>
      <c r="C2" s="13"/>
      <c r="D2" s="13"/>
      <c r="E2" s="1"/>
      <c r="F2" s="1"/>
      <c r="G2" s="13"/>
      <c r="H2" s="1"/>
      <c r="I2" s="1"/>
      <c r="J2" s="6"/>
      <c r="K2" s="6"/>
      <c r="L2" s="6"/>
    </row>
    <row r="3" spans="1:12" ht="15.75" customHeight="1" x14ac:dyDescent="0.3">
      <c r="A3" s="40" t="s">
        <v>10</v>
      </c>
      <c r="B3" s="41" t="s">
        <v>6</v>
      </c>
      <c r="C3" s="41"/>
      <c r="D3" s="41"/>
      <c r="E3" s="41"/>
      <c r="F3" s="41"/>
      <c r="G3" s="42" t="s">
        <v>3</v>
      </c>
      <c r="H3" s="44" t="s">
        <v>4</v>
      </c>
      <c r="I3" s="44" t="s">
        <v>7</v>
      </c>
      <c r="J3" s="46" t="s">
        <v>12</v>
      </c>
      <c r="K3" s="46" t="s">
        <v>13</v>
      </c>
      <c r="L3" s="46" t="s">
        <v>14</v>
      </c>
    </row>
    <row r="4" spans="1:12" ht="86.25" customHeight="1" x14ac:dyDescent="0.3">
      <c r="A4" s="40"/>
      <c r="B4" s="14" t="s">
        <v>0</v>
      </c>
      <c r="C4" s="14" t="s">
        <v>1</v>
      </c>
      <c r="D4" s="14" t="s">
        <v>9</v>
      </c>
      <c r="E4" s="2" t="s">
        <v>2</v>
      </c>
      <c r="F4" s="2" t="s">
        <v>11</v>
      </c>
      <c r="G4" s="43"/>
      <c r="H4" s="45"/>
      <c r="I4" s="45"/>
      <c r="J4" s="47"/>
      <c r="K4" s="47"/>
      <c r="L4" s="47"/>
    </row>
    <row r="5" spans="1:12" x14ac:dyDescent="0.3">
      <c r="A5" s="36" t="s">
        <v>17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s="10" customFormat="1" ht="39.6" x14ac:dyDescent="0.3">
      <c r="A6" s="26" t="s">
        <v>20</v>
      </c>
      <c r="B6" s="15">
        <v>10</v>
      </c>
      <c r="C6" s="15">
        <v>1</v>
      </c>
      <c r="D6" s="16">
        <f t="shared" ref="D6:D35" si="0">SUM(B6:C6)</f>
        <v>11</v>
      </c>
      <c r="E6" s="12">
        <v>68.3</v>
      </c>
      <c r="F6" s="12">
        <f t="shared" ref="F6:F11" si="1">D6*E6</f>
        <v>751.3</v>
      </c>
      <c r="G6" s="15">
        <v>7</v>
      </c>
      <c r="H6" s="12">
        <v>12.81</v>
      </c>
      <c r="I6" s="12">
        <f t="shared" ref="I6:I35" si="2">G6*H6</f>
        <v>89.67</v>
      </c>
      <c r="J6" s="12"/>
      <c r="K6" s="12"/>
      <c r="L6" s="12"/>
    </row>
    <row r="7" spans="1:12" s="5" customFormat="1" ht="85.5" customHeight="1" x14ac:dyDescent="0.3">
      <c r="A7" s="21" t="s">
        <v>21</v>
      </c>
      <c r="B7" s="16">
        <v>2</v>
      </c>
      <c r="C7" s="16">
        <v>0</v>
      </c>
      <c r="D7" s="16">
        <f t="shared" si="0"/>
        <v>2</v>
      </c>
      <c r="E7" s="12">
        <v>68.3</v>
      </c>
      <c r="F7" s="12">
        <f t="shared" si="1"/>
        <v>136.6</v>
      </c>
      <c r="G7" s="16">
        <v>0</v>
      </c>
      <c r="H7" s="12">
        <v>12.81</v>
      </c>
      <c r="I7" s="12">
        <f t="shared" si="2"/>
        <v>0</v>
      </c>
      <c r="J7" s="12" t="s">
        <v>8</v>
      </c>
      <c r="K7" s="12" t="s">
        <v>8</v>
      </c>
      <c r="L7" s="12" t="s">
        <v>8</v>
      </c>
    </row>
    <row r="8" spans="1:12" s="5" customFormat="1" ht="85.5" customHeight="1" x14ac:dyDescent="0.3">
      <c r="A8" s="21" t="s">
        <v>22</v>
      </c>
      <c r="B8" s="16">
        <v>4</v>
      </c>
      <c r="C8" s="16">
        <v>1</v>
      </c>
      <c r="D8" s="16">
        <f t="shared" ref="D8" si="3">SUM(B8:C8)</f>
        <v>5</v>
      </c>
      <c r="E8" s="12">
        <v>68.3</v>
      </c>
      <c r="F8" s="12">
        <f t="shared" si="1"/>
        <v>341.5</v>
      </c>
      <c r="G8" s="16">
        <v>3</v>
      </c>
      <c r="H8" s="12">
        <v>12.81</v>
      </c>
      <c r="I8" s="12">
        <f t="shared" ref="I8" si="4">G8*H8</f>
        <v>38.43</v>
      </c>
      <c r="J8" s="12" t="s">
        <v>8</v>
      </c>
      <c r="K8" s="12" t="s">
        <v>8</v>
      </c>
      <c r="L8" s="12" t="s">
        <v>8</v>
      </c>
    </row>
    <row r="9" spans="1:12" s="5" customFormat="1" ht="85.5" customHeight="1" x14ac:dyDescent="0.3">
      <c r="A9" s="22" t="s">
        <v>15</v>
      </c>
      <c r="B9" s="16">
        <v>37</v>
      </c>
      <c r="C9" s="16">
        <v>2</v>
      </c>
      <c r="D9" s="16">
        <f t="shared" si="0"/>
        <v>39</v>
      </c>
      <c r="E9" s="12">
        <v>68.3</v>
      </c>
      <c r="F9" s="12">
        <f t="shared" si="1"/>
        <v>2663.7</v>
      </c>
      <c r="G9" s="16">
        <v>0</v>
      </c>
      <c r="H9" s="12">
        <v>12.81</v>
      </c>
      <c r="I9" s="12">
        <f t="shared" si="2"/>
        <v>0</v>
      </c>
      <c r="J9" s="12" t="s">
        <v>8</v>
      </c>
      <c r="K9" s="12" t="s">
        <v>8</v>
      </c>
      <c r="L9" s="12" t="s">
        <v>8</v>
      </c>
    </row>
    <row r="10" spans="1:12" ht="85.5" customHeight="1" x14ac:dyDescent="0.3">
      <c r="A10" s="22" t="s">
        <v>19</v>
      </c>
      <c r="B10" s="16">
        <v>480</v>
      </c>
      <c r="C10" s="16">
        <v>106</v>
      </c>
      <c r="D10" s="16">
        <f t="shared" ref="D10:D29" si="5">SUM(B10:C10)</f>
        <v>586</v>
      </c>
      <c r="E10" s="11">
        <v>68.3</v>
      </c>
      <c r="F10" s="11">
        <f t="shared" si="1"/>
        <v>40023.799999999996</v>
      </c>
      <c r="G10" s="15">
        <v>0</v>
      </c>
      <c r="H10" s="12">
        <v>12.81</v>
      </c>
      <c r="I10" s="11">
        <f>G10*H10</f>
        <v>0</v>
      </c>
      <c r="J10" s="12" t="s">
        <v>8</v>
      </c>
      <c r="K10" s="12" t="s">
        <v>8</v>
      </c>
      <c r="L10" s="12" t="s">
        <v>8</v>
      </c>
    </row>
    <row r="11" spans="1:12" s="3" customFormat="1" ht="85.5" customHeight="1" x14ac:dyDescent="0.3">
      <c r="A11" s="22" t="s">
        <v>23</v>
      </c>
      <c r="B11" s="16">
        <v>2</v>
      </c>
      <c r="C11" s="16">
        <v>2</v>
      </c>
      <c r="D11" s="16">
        <f t="shared" si="5"/>
        <v>4</v>
      </c>
      <c r="E11" s="12">
        <v>68.3</v>
      </c>
      <c r="F11" s="12">
        <f t="shared" si="1"/>
        <v>273.2</v>
      </c>
      <c r="G11" s="16">
        <v>0</v>
      </c>
      <c r="H11" s="12">
        <v>12.81</v>
      </c>
      <c r="I11" s="12">
        <f t="shared" ref="I11:I30" si="6">G11*H11</f>
        <v>0</v>
      </c>
      <c r="J11" s="12" t="s">
        <v>8</v>
      </c>
      <c r="K11" s="12" t="s">
        <v>8</v>
      </c>
      <c r="L11" s="12" t="s">
        <v>8</v>
      </c>
    </row>
    <row r="12" spans="1:12" ht="85.5" customHeight="1" x14ac:dyDescent="0.3">
      <c r="A12" s="22" t="s">
        <v>24</v>
      </c>
      <c r="B12" s="16">
        <v>10</v>
      </c>
      <c r="C12" s="16">
        <v>2</v>
      </c>
      <c r="D12" s="16">
        <f t="shared" si="5"/>
        <v>12</v>
      </c>
      <c r="E12" s="11">
        <v>68.3</v>
      </c>
      <c r="F12" s="11">
        <f t="shared" ref="F12:F29" si="7">D12*E12</f>
        <v>819.59999999999991</v>
      </c>
      <c r="G12" s="15">
        <v>0</v>
      </c>
      <c r="H12" s="12">
        <v>12.81</v>
      </c>
      <c r="I12" s="11">
        <f t="shared" si="6"/>
        <v>0</v>
      </c>
      <c r="J12" s="12" t="s">
        <v>8</v>
      </c>
      <c r="K12" s="12" t="s">
        <v>8</v>
      </c>
      <c r="L12" s="12" t="s">
        <v>8</v>
      </c>
    </row>
    <row r="13" spans="1:12" ht="85.5" customHeight="1" x14ac:dyDescent="0.3">
      <c r="A13" s="22" t="s">
        <v>25</v>
      </c>
      <c r="B13" s="16">
        <v>2</v>
      </c>
      <c r="C13" s="16">
        <v>0</v>
      </c>
      <c r="D13" s="16">
        <f t="shared" si="5"/>
        <v>2</v>
      </c>
      <c r="E13" s="11">
        <v>68.3</v>
      </c>
      <c r="F13" s="11">
        <f t="shared" si="7"/>
        <v>136.6</v>
      </c>
      <c r="G13" s="15">
        <v>0</v>
      </c>
      <c r="H13" s="12">
        <v>12.81</v>
      </c>
      <c r="I13" s="11">
        <f t="shared" si="6"/>
        <v>0</v>
      </c>
      <c r="J13" s="12" t="s">
        <v>8</v>
      </c>
      <c r="K13" s="12" t="s">
        <v>8</v>
      </c>
      <c r="L13" s="12" t="s">
        <v>8</v>
      </c>
    </row>
    <row r="14" spans="1:12" s="5" customFormat="1" ht="85.5" customHeight="1" x14ac:dyDescent="0.3">
      <c r="A14" s="22" t="s">
        <v>26</v>
      </c>
      <c r="B14" s="16">
        <v>3</v>
      </c>
      <c r="C14" s="16">
        <v>2</v>
      </c>
      <c r="D14" s="16">
        <f t="shared" si="5"/>
        <v>5</v>
      </c>
      <c r="E14" s="12">
        <v>68.3</v>
      </c>
      <c r="F14" s="12">
        <f t="shared" si="7"/>
        <v>341.5</v>
      </c>
      <c r="G14" s="16">
        <v>0</v>
      </c>
      <c r="H14" s="12">
        <v>12.81</v>
      </c>
      <c r="I14" s="12">
        <f t="shared" si="6"/>
        <v>0</v>
      </c>
      <c r="J14" s="12" t="s">
        <v>8</v>
      </c>
      <c r="K14" s="12" t="s">
        <v>8</v>
      </c>
      <c r="L14" s="12" t="s">
        <v>8</v>
      </c>
    </row>
    <row r="15" spans="1:12" s="5" customFormat="1" ht="85.5" customHeight="1" x14ac:dyDescent="0.3">
      <c r="A15" s="22" t="s">
        <v>27</v>
      </c>
      <c r="B15" s="16">
        <v>1</v>
      </c>
      <c r="C15" s="16">
        <v>1</v>
      </c>
      <c r="D15" s="16">
        <f t="shared" si="5"/>
        <v>2</v>
      </c>
      <c r="E15" s="12">
        <v>68.3</v>
      </c>
      <c r="F15" s="12">
        <f t="shared" si="7"/>
        <v>136.6</v>
      </c>
      <c r="G15" s="16">
        <v>2</v>
      </c>
      <c r="H15" s="12">
        <v>12.81</v>
      </c>
      <c r="I15" s="12">
        <f t="shared" si="6"/>
        <v>25.62</v>
      </c>
      <c r="J15" s="12" t="s">
        <v>8</v>
      </c>
      <c r="K15" s="12" t="s">
        <v>8</v>
      </c>
      <c r="L15" s="12" t="s">
        <v>8</v>
      </c>
    </row>
    <row r="16" spans="1:12" s="5" customFormat="1" ht="85.5" customHeight="1" x14ac:dyDescent="0.3">
      <c r="A16" s="22" t="s">
        <v>28</v>
      </c>
      <c r="B16" s="16">
        <v>1</v>
      </c>
      <c r="C16" s="16">
        <v>0</v>
      </c>
      <c r="D16" s="16">
        <f t="shared" ref="D16:D20" si="8">SUM(B16:C16)</f>
        <v>1</v>
      </c>
      <c r="E16" s="12">
        <v>68.3</v>
      </c>
      <c r="F16" s="12">
        <f t="shared" ref="F16:F20" si="9">D16*E16</f>
        <v>68.3</v>
      </c>
      <c r="G16" s="16">
        <v>1</v>
      </c>
      <c r="H16" s="12">
        <v>12.81</v>
      </c>
      <c r="I16" s="12">
        <f t="shared" ref="I16:I19" si="10">G16*H16</f>
        <v>12.81</v>
      </c>
      <c r="J16" s="12" t="s">
        <v>8</v>
      </c>
      <c r="K16" s="12" t="s">
        <v>8</v>
      </c>
      <c r="L16" s="12" t="s">
        <v>8</v>
      </c>
    </row>
    <row r="17" spans="1:13" s="5" customFormat="1" ht="85.5" customHeight="1" x14ac:dyDescent="0.3">
      <c r="A17" s="22" t="s">
        <v>29</v>
      </c>
      <c r="B17" s="16">
        <v>3</v>
      </c>
      <c r="C17" s="16">
        <v>0</v>
      </c>
      <c r="D17" s="16">
        <f t="shared" si="8"/>
        <v>3</v>
      </c>
      <c r="E17" s="12">
        <v>68.3</v>
      </c>
      <c r="F17" s="12">
        <f t="shared" si="9"/>
        <v>204.89999999999998</v>
      </c>
      <c r="G17" s="16">
        <v>1</v>
      </c>
      <c r="H17" s="12">
        <v>12.81</v>
      </c>
      <c r="I17" s="12">
        <f t="shared" si="10"/>
        <v>12.81</v>
      </c>
      <c r="J17" s="12" t="s">
        <v>8</v>
      </c>
      <c r="K17" s="12" t="s">
        <v>8</v>
      </c>
      <c r="L17" s="12" t="s">
        <v>8</v>
      </c>
    </row>
    <row r="18" spans="1:13" s="5" customFormat="1" ht="85.5" customHeight="1" x14ac:dyDescent="0.3">
      <c r="A18" s="22" t="s">
        <v>30</v>
      </c>
      <c r="B18" s="16">
        <v>3</v>
      </c>
      <c r="C18" s="16">
        <v>0</v>
      </c>
      <c r="D18" s="16">
        <f t="shared" si="8"/>
        <v>3</v>
      </c>
      <c r="E18" s="12">
        <v>68.3</v>
      </c>
      <c r="F18" s="12">
        <f t="shared" si="9"/>
        <v>204.89999999999998</v>
      </c>
      <c r="G18" s="16">
        <v>0</v>
      </c>
      <c r="H18" s="12">
        <v>12.81</v>
      </c>
      <c r="I18" s="12">
        <f t="shared" si="10"/>
        <v>0</v>
      </c>
      <c r="J18" s="12" t="s">
        <v>8</v>
      </c>
      <c r="K18" s="12" t="s">
        <v>8</v>
      </c>
      <c r="L18" s="12" t="s">
        <v>8</v>
      </c>
    </row>
    <row r="19" spans="1:13" s="5" customFormat="1" ht="85.5" customHeight="1" x14ac:dyDescent="0.3">
      <c r="A19" s="22" t="s">
        <v>31</v>
      </c>
      <c r="B19" s="16">
        <v>117</v>
      </c>
      <c r="C19" s="16">
        <v>0</v>
      </c>
      <c r="D19" s="16">
        <f t="shared" si="8"/>
        <v>117</v>
      </c>
      <c r="E19" s="12">
        <v>68.3</v>
      </c>
      <c r="F19" s="12">
        <f t="shared" si="9"/>
        <v>7991.0999999999995</v>
      </c>
      <c r="G19" s="16">
        <v>0</v>
      </c>
      <c r="H19" s="12">
        <v>12.81</v>
      </c>
      <c r="I19" s="12">
        <f t="shared" si="10"/>
        <v>0</v>
      </c>
      <c r="J19" s="12" t="s">
        <v>8</v>
      </c>
      <c r="K19" s="12" t="s">
        <v>8</v>
      </c>
      <c r="L19" s="12" t="s">
        <v>8</v>
      </c>
    </row>
    <row r="20" spans="1:13" s="10" customFormat="1" ht="39.6" x14ac:dyDescent="0.3">
      <c r="A20" s="26" t="s">
        <v>32</v>
      </c>
      <c r="B20" s="15">
        <v>5</v>
      </c>
      <c r="C20" s="15">
        <v>4</v>
      </c>
      <c r="D20" s="16">
        <f t="shared" si="8"/>
        <v>9</v>
      </c>
      <c r="E20" s="12">
        <v>68.3</v>
      </c>
      <c r="F20" s="12">
        <f t="shared" si="9"/>
        <v>614.69999999999993</v>
      </c>
      <c r="G20" s="15">
        <v>1</v>
      </c>
      <c r="H20" s="12">
        <v>12.81</v>
      </c>
      <c r="I20" s="12">
        <f t="shared" ref="I20" si="11">G20*H20</f>
        <v>12.81</v>
      </c>
      <c r="J20" s="12" t="s">
        <v>8</v>
      </c>
      <c r="K20" s="12" t="s">
        <v>8</v>
      </c>
      <c r="L20" s="12" t="s">
        <v>8</v>
      </c>
    </row>
    <row r="21" spans="1:13" s="5" customFormat="1" ht="85.5" customHeight="1" x14ac:dyDescent="0.3">
      <c r="A21" s="22" t="s">
        <v>33</v>
      </c>
      <c r="B21" s="16">
        <v>19</v>
      </c>
      <c r="C21" s="16">
        <v>207</v>
      </c>
      <c r="D21" s="16">
        <f t="shared" si="5"/>
        <v>226</v>
      </c>
      <c r="E21" s="12">
        <v>68.3</v>
      </c>
      <c r="F21" s="12">
        <f t="shared" si="7"/>
        <v>15435.8</v>
      </c>
      <c r="G21" s="16">
        <v>0</v>
      </c>
      <c r="H21" s="12">
        <v>12.81</v>
      </c>
      <c r="I21" s="12">
        <f t="shared" si="6"/>
        <v>0</v>
      </c>
      <c r="J21" s="12" t="s">
        <v>8</v>
      </c>
      <c r="K21" s="12" t="s">
        <v>8</v>
      </c>
      <c r="L21" s="12" t="s">
        <v>8</v>
      </c>
    </row>
    <row r="22" spans="1:13" s="5" customFormat="1" ht="85.5" customHeight="1" x14ac:dyDescent="0.3">
      <c r="A22" s="22" t="s">
        <v>34</v>
      </c>
      <c r="B22" s="16">
        <v>1</v>
      </c>
      <c r="C22" s="16">
        <v>0</v>
      </c>
      <c r="D22" s="16">
        <f t="shared" si="5"/>
        <v>1</v>
      </c>
      <c r="E22" s="12">
        <v>68.3</v>
      </c>
      <c r="F22" s="12">
        <f t="shared" si="7"/>
        <v>68.3</v>
      </c>
      <c r="G22" s="16">
        <v>57</v>
      </c>
      <c r="H22" s="12">
        <v>12.81</v>
      </c>
      <c r="I22" s="12">
        <f t="shared" si="6"/>
        <v>730.17000000000007</v>
      </c>
      <c r="J22" s="12" t="s">
        <v>8</v>
      </c>
      <c r="K22" s="12" t="s">
        <v>8</v>
      </c>
      <c r="L22" s="12" t="s">
        <v>8</v>
      </c>
    </row>
    <row r="23" spans="1:13" s="3" customFormat="1" ht="108" customHeight="1" x14ac:dyDescent="0.3">
      <c r="A23" s="22" t="s">
        <v>35</v>
      </c>
      <c r="B23" s="16">
        <v>0</v>
      </c>
      <c r="C23" s="16">
        <v>0</v>
      </c>
      <c r="D23" s="16">
        <f t="shared" si="5"/>
        <v>0</v>
      </c>
      <c r="E23" s="12">
        <v>68.3</v>
      </c>
      <c r="F23" s="12">
        <f t="shared" si="7"/>
        <v>0</v>
      </c>
      <c r="G23" s="16">
        <v>13</v>
      </c>
      <c r="H23" s="12">
        <v>12.81</v>
      </c>
      <c r="I23" s="28">
        <f t="shared" si="6"/>
        <v>166.53</v>
      </c>
      <c r="J23" s="12" t="s">
        <v>8</v>
      </c>
      <c r="K23" s="12" t="s">
        <v>8</v>
      </c>
      <c r="L23" s="12" t="s">
        <v>8</v>
      </c>
      <c r="M23" s="24"/>
    </row>
    <row r="24" spans="1:13" s="3" customFormat="1" ht="85.5" customHeight="1" x14ac:dyDescent="0.3">
      <c r="A24" s="22" t="s">
        <v>36</v>
      </c>
      <c r="B24" s="16">
        <v>3</v>
      </c>
      <c r="C24" s="16">
        <v>0</v>
      </c>
      <c r="D24" s="16">
        <f t="shared" si="5"/>
        <v>3</v>
      </c>
      <c r="E24" s="12">
        <v>68.3</v>
      </c>
      <c r="F24" s="12">
        <f t="shared" si="7"/>
        <v>204.89999999999998</v>
      </c>
      <c r="G24" s="16">
        <v>104</v>
      </c>
      <c r="H24" s="12">
        <v>12.81</v>
      </c>
      <c r="I24" s="12">
        <f t="shared" si="6"/>
        <v>1332.24</v>
      </c>
      <c r="J24" s="12" t="s">
        <v>8</v>
      </c>
      <c r="K24" s="12" t="s">
        <v>8</v>
      </c>
      <c r="L24" s="12" t="s">
        <v>8</v>
      </c>
    </row>
    <row r="25" spans="1:13" s="3" customFormat="1" ht="85.5" customHeight="1" x14ac:dyDescent="0.3">
      <c r="A25" s="22" t="s">
        <v>37</v>
      </c>
      <c r="B25" s="16">
        <v>51</v>
      </c>
      <c r="C25" s="16">
        <v>6</v>
      </c>
      <c r="D25" s="16">
        <f t="shared" si="5"/>
        <v>57</v>
      </c>
      <c r="E25" s="12">
        <v>68.3</v>
      </c>
      <c r="F25" s="12">
        <f t="shared" si="7"/>
        <v>3893.1</v>
      </c>
      <c r="G25" s="16">
        <f>46+6+15</f>
        <v>67</v>
      </c>
      <c r="H25" s="12">
        <v>12.81</v>
      </c>
      <c r="I25" s="12">
        <f t="shared" si="6"/>
        <v>858.27</v>
      </c>
      <c r="J25" s="12" t="s">
        <v>8</v>
      </c>
      <c r="K25" s="12" t="s">
        <v>8</v>
      </c>
      <c r="L25" s="12" t="s">
        <v>8</v>
      </c>
    </row>
    <row r="26" spans="1:13" s="5" customFormat="1" ht="85.5" customHeight="1" x14ac:dyDescent="0.3">
      <c r="A26" s="22" t="s">
        <v>38</v>
      </c>
      <c r="B26" s="16">
        <v>6</v>
      </c>
      <c r="C26" s="16">
        <v>0</v>
      </c>
      <c r="D26" s="16">
        <f t="shared" si="5"/>
        <v>6</v>
      </c>
      <c r="E26" s="12">
        <v>68.3</v>
      </c>
      <c r="F26" s="12">
        <f t="shared" si="7"/>
        <v>409.79999999999995</v>
      </c>
      <c r="G26" s="16">
        <v>4</v>
      </c>
      <c r="H26" s="12">
        <v>12.81</v>
      </c>
      <c r="I26" s="12">
        <f t="shared" si="6"/>
        <v>51.24</v>
      </c>
      <c r="J26" s="12" t="s">
        <v>8</v>
      </c>
      <c r="K26" s="12" t="s">
        <v>8</v>
      </c>
      <c r="L26" s="12" t="s">
        <v>8</v>
      </c>
    </row>
    <row r="27" spans="1:13" s="3" customFormat="1" ht="85.5" customHeight="1" x14ac:dyDescent="0.3">
      <c r="A27" s="21" t="s">
        <v>39</v>
      </c>
      <c r="B27" s="19">
        <v>9</v>
      </c>
      <c r="C27" s="19">
        <v>1</v>
      </c>
      <c r="D27" s="19">
        <f t="shared" si="5"/>
        <v>10</v>
      </c>
      <c r="E27" s="20">
        <v>68.3</v>
      </c>
      <c r="F27" s="20">
        <f t="shared" si="7"/>
        <v>683</v>
      </c>
      <c r="G27" s="25">
        <v>33.6</v>
      </c>
      <c r="H27" s="20">
        <v>12.81</v>
      </c>
      <c r="I27" s="20">
        <f t="shared" si="6"/>
        <v>430.41600000000005</v>
      </c>
      <c r="J27" s="12" t="s">
        <v>8</v>
      </c>
      <c r="K27" s="12" t="s">
        <v>8</v>
      </c>
      <c r="L27" s="12" t="s">
        <v>8</v>
      </c>
    </row>
    <row r="28" spans="1:13" s="3" customFormat="1" ht="85.5" customHeight="1" x14ac:dyDescent="0.3">
      <c r="A28" s="21" t="s">
        <v>40</v>
      </c>
      <c r="B28" s="19">
        <v>9</v>
      </c>
      <c r="C28" s="19">
        <v>1</v>
      </c>
      <c r="D28" s="19">
        <f t="shared" si="5"/>
        <v>10</v>
      </c>
      <c r="E28" s="20">
        <v>68.3</v>
      </c>
      <c r="F28" s="20">
        <f t="shared" si="7"/>
        <v>683</v>
      </c>
      <c r="G28" s="19">
        <v>0</v>
      </c>
      <c r="H28" s="20">
        <v>12.81</v>
      </c>
      <c r="I28" s="20">
        <f t="shared" si="6"/>
        <v>0</v>
      </c>
      <c r="J28" s="12" t="s">
        <v>8</v>
      </c>
      <c r="K28" s="12" t="s">
        <v>8</v>
      </c>
      <c r="L28" s="12" t="s">
        <v>8</v>
      </c>
    </row>
    <row r="29" spans="1:13" s="5" customFormat="1" ht="85.5" customHeight="1" x14ac:dyDescent="0.3">
      <c r="A29" s="22" t="s">
        <v>41</v>
      </c>
      <c r="B29" s="19">
        <v>4</v>
      </c>
      <c r="C29" s="19">
        <v>1</v>
      </c>
      <c r="D29" s="19">
        <f t="shared" si="5"/>
        <v>5</v>
      </c>
      <c r="E29" s="20">
        <v>68.3</v>
      </c>
      <c r="F29" s="20">
        <f t="shared" si="7"/>
        <v>341.5</v>
      </c>
      <c r="G29" s="19">
        <v>1</v>
      </c>
      <c r="H29" s="20">
        <v>12.81</v>
      </c>
      <c r="I29" s="20">
        <f t="shared" si="6"/>
        <v>12.81</v>
      </c>
      <c r="J29" s="12" t="s">
        <v>8</v>
      </c>
      <c r="K29" s="12" t="s">
        <v>8</v>
      </c>
      <c r="L29" s="12" t="s">
        <v>8</v>
      </c>
    </row>
    <row r="30" spans="1:13" s="3" customFormat="1" ht="85.5" customHeight="1" x14ac:dyDescent="0.3">
      <c r="A30" s="22" t="s">
        <v>42</v>
      </c>
      <c r="B30" s="19">
        <v>9</v>
      </c>
      <c r="C30" s="19">
        <v>2</v>
      </c>
      <c r="D30" s="19">
        <f t="shared" ref="D30" si="12">SUM(B30:C30)</f>
        <v>11</v>
      </c>
      <c r="E30" s="20">
        <v>68.3</v>
      </c>
      <c r="F30" s="20">
        <f>D30*E30</f>
        <v>751.3</v>
      </c>
      <c r="G30" s="19">
        <v>0</v>
      </c>
      <c r="H30" s="20">
        <v>12.81</v>
      </c>
      <c r="I30" s="20">
        <f t="shared" si="6"/>
        <v>0</v>
      </c>
      <c r="J30" s="12" t="s">
        <v>8</v>
      </c>
      <c r="K30" s="12" t="s">
        <v>8</v>
      </c>
      <c r="L30" s="12" t="s">
        <v>8</v>
      </c>
    </row>
    <row r="31" spans="1:13" s="5" customFormat="1" ht="85.5" customHeight="1" x14ac:dyDescent="0.3">
      <c r="A31" s="21" t="s">
        <v>43</v>
      </c>
      <c r="B31" s="19">
        <v>4</v>
      </c>
      <c r="C31" s="19">
        <v>2</v>
      </c>
      <c r="D31" s="19">
        <f t="shared" si="0"/>
        <v>6</v>
      </c>
      <c r="E31" s="20">
        <v>68.3</v>
      </c>
      <c r="F31" s="20">
        <f>D31*E31</f>
        <v>409.79999999999995</v>
      </c>
      <c r="G31" s="19">
        <v>2</v>
      </c>
      <c r="H31" s="20">
        <v>12.81</v>
      </c>
      <c r="I31" s="20">
        <f t="shared" si="2"/>
        <v>25.62</v>
      </c>
      <c r="J31" s="20" t="s">
        <v>8</v>
      </c>
      <c r="K31" s="20" t="s">
        <v>8</v>
      </c>
      <c r="L31" s="20" t="s">
        <v>8</v>
      </c>
    </row>
    <row r="32" spans="1:13" s="5" customFormat="1" ht="85.5" customHeight="1" x14ac:dyDescent="0.3">
      <c r="A32" s="22" t="s">
        <v>44</v>
      </c>
      <c r="B32" s="19">
        <v>7</v>
      </c>
      <c r="C32" s="19">
        <v>1</v>
      </c>
      <c r="D32" s="19">
        <f t="shared" ref="D32" si="13">SUM(B32:C32)</f>
        <v>8</v>
      </c>
      <c r="E32" s="20">
        <v>68.3</v>
      </c>
      <c r="F32" s="20">
        <f>D32*E32</f>
        <v>546.4</v>
      </c>
      <c r="G32" s="19">
        <v>1</v>
      </c>
      <c r="H32" s="20">
        <v>12.81</v>
      </c>
      <c r="I32" s="20">
        <f t="shared" ref="I32" si="14">G32*H32</f>
        <v>12.81</v>
      </c>
      <c r="J32" s="20" t="s">
        <v>8</v>
      </c>
      <c r="K32" s="20" t="s">
        <v>8</v>
      </c>
      <c r="L32" s="20" t="s">
        <v>8</v>
      </c>
    </row>
    <row r="33" spans="1:18" s="5" customFormat="1" ht="85.5" customHeight="1" x14ac:dyDescent="0.3">
      <c r="A33" s="22" t="s">
        <v>48</v>
      </c>
      <c r="B33" s="19">
        <v>4</v>
      </c>
      <c r="C33" s="19">
        <v>0</v>
      </c>
      <c r="D33" s="19">
        <f t="shared" ref="D33" si="15">SUM(B33:C33)</f>
        <v>4</v>
      </c>
      <c r="E33" s="20">
        <v>68.3</v>
      </c>
      <c r="F33" s="20">
        <f>D33*E33</f>
        <v>273.2</v>
      </c>
      <c r="G33" s="19">
        <v>0</v>
      </c>
      <c r="H33" s="20">
        <v>12.81</v>
      </c>
      <c r="I33" s="20">
        <f t="shared" ref="I33" si="16">G33*H33</f>
        <v>0</v>
      </c>
      <c r="J33" s="20" t="s">
        <v>8</v>
      </c>
      <c r="K33" s="20" t="s">
        <v>8</v>
      </c>
      <c r="L33" s="20" t="s">
        <v>8</v>
      </c>
    </row>
    <row r="34" spans="1:18" s="5" customFormat="1" ht="85.5" customHeight="1" x14ac:dyDescent="0.3">
      <c r="A34" s="22" t="s">
        <v>45</v>
      </c>
      <c r="B34" s="16">
        <v>1</v>
      </c>
      <c r="C34" s="16">
        <v>2</v>
      </c>
      <c r="D34" s="16">
        <f t="shared" si="0"/>
        <v>3</v>
      </c>
      <c r="E34" s="12">
        <v>68.3</v>
      </c>
      <c r="F34" s="12">
        <f t="shared" ref="F34:F35" si="17">D34*E34</f>
        <v>204.89999999999998</v>
      </c>
      <c r="G34" s="16">
        <v>0</v>
      </c>
      <c r="H34" s="12">
        <v>12.81</v>
      </c>
      <c r="I34" s="12">
        <f t="shared" si="2"/>
        <v>0</v>
      </c>
      <c r="J34" s="20" t="s">
        <v>8</v>
      </c>
      <c r="K34" s="20" t="s">
        <v>8</v>
      </c>
      <c r="L34" s="20" t="s">
        <v>8</v>
      </c>
    </row>
    <row r="35" spans="1:18" s="3" customFormat="1" ht="85.5" customHeight="1" x14ac:dyDescent="0.3">
      <c r="A35" s="21" t="s">
        <v>50</v>
      </c>
      <c r="B35" s="27">
        <v>3</v>
      </c>
      <c r="C35" s="27">
        <v>6</v>
      </c>
      <c r="D35" s="27">
        <f t="shared" si="0"/>
        <v>9</v>
      </c>
      <c r="E35" s="28">
        <v>68.3</v>
      </c>
      <c r="F35" s="28">
        <f t="shared" si="17"/>
        <v>614.69999999999993</v>
      </c>
      <c r="G35" s="16">
        <v>0</v>
      </c>
      <c r="H35" s="12">
        <v>12.81</v>
      </c>
      <c r="I35" s="12">
        <f t="shared" si="2"/>
        <v>0</v>
      </c>
      <c r="J35" s="20" t="s">
        <v>8</v>
      </c>
      <c r="K35" s="20" t="s">
        <v>8</v>
      </c>
      <c r="L35" s="20" t="s">
        <v>8</v>
      </c>
    </row>
    <row r="36" spans="1:18" s="3" customFormat="1" ht="85.5" customHeight="1" x14ac:dyDescent="0.3">
      <c r="A36" s="21" t="s">
        <v>49</v>
      </c>
      <c r="B36" s="16">
        <v>0</v>
      </c>
      <c r="C36" s="16">
        <v>1</v>
      </c>
      <c r="D36" s="16">
        <f t="shared" ref="D36" si="18">SUM(B36:C36)</f>
        <v>1</v>
      </c>
      <c r="E36" s="12">
        <v>68.3</v>
      </c>
      <c r="F36" s="12">
        <f t="shared" ref="F36:F38" si="19">D36*E36</f>
        <v>68.3</v>
      </c>
      <c r="G36" s="16">
        <v>0</v>
      </c>
      <c r="H36" s="12">
        <v>12.81</v>
      </c>
      <c r="I36" s="12">
        <f t="shared" ref="I36:I38" si="20">G36*H36</f>
        <v>0</v>
      </c>
      <c r="J36" s="20" t="s">
        <v>8</v>
      </c>
      <c r="K36" s="20" t="s">
        <v>8</v>
      </c>
      <c r="L36" s="20" t="s">
        <v>8</v>
      </c>
    </row>
    <row r="37" spans="1:18" s="5" customFormat="1" ht="85.5" customHeight="1" x14ac:dyDescent="0.3">
      <c r="A37" s="22" t="s">
        <v>46</v>
      </c>
      <c r="B37" s="16">
        <v>24</v>
      </c>
      <c r="C37" s="16">
        <v>32</v>
      </c>
      <c r="D37" s="16">
        <f t="shared" ref="D37" si="21">SUM(B37:C37)</f>
        <v>56</v>
      </c>
      <c r="E37" s="12">
        <v>68.3</v>
      </c>
      <c r="F37" s="12">
        <f t="shared" ref="F37" si="22">D37*E37</f>
        <v>3824.7999999999997</v>
      </c>
      <c r="G37" s="16">
        <v>24</v>
      </c>
      <c r="H37" s="12">
        <v>12.81</v>
      </c>
      <c r="I37" s="12">
        <f t="shared" ref="I37" si="23">G37*H37</f>
        <v>307.44</v>
      </c>
      <c r="J37" s="20" t="s">
        <v>8</v>
      </c>
      <c r="K37" s="20" t="s">
        <v>8</v>
      </c>
      <c r="L37" s="20" t="s">
        <v>8</v>
      </c>
    </row>
    <row r="38" spans="1:18" s="3" customFormat="1" ht="85.5" customHeight="1" x14ac:dyDescent="0.3">
      <c r="A38" s="22" t="s">
        <v>47</v>
      </c>
      <c r="B38" s="16">
        <v>4</v>
      </c>
      <c r="C38" s="16">
        <v>0</v>
      </c>
      <c r="D38" s="16">
        <f t="shared" ref="D38" si="24">SUM(B38:C38)</f>
        <v>4</v>
      </c>
      <c r="E38" s="12">
        <v>68.3</v>
      </c>
      <c r="F38" s="12">
        <f t="shared" si="19"/>
        <v>273.2</v>
      </c>
      <c r="G38" s="16">
        <v>2</v>
      </c>
      <c r="H38" s="12">
        <v>12.81</v>
      </c>
      <c r="I38" s="12">
        <f t="shared" si="20"/>
        <v>25.62</v>
      </c>
      <c r="J38" s="20" t="s">
        <v>8</v>
      </c>
      <c r="K38" s="20" t="s">
        <v>8</v>
      </c>
      <c r="L38" s="20" t="s">
        <v>8</v>
      </c>
    </row>
    <row r="39" spans="1:18" s="3" customFormat="1" ht="33" customHeight="1" x14ac:dyDescent="0.3">
      <c r="A39" s="7" t="s">
        <v>18</v>
      </c>
      <c r="B39" s="29">
        <f>SUM(B6:B38)</f>
        <v>838</v>
      </c>
      <c r="C39" s="29">
        <f>SUM(C6:C38)</f>
        <v>383</v>
      </c>
      <c r="D39" s="29">
        <f>SUM(D6:D38)</f>
        <v>1221</v>
      </c>
      <c r="E39" s="30" t="s">
        <v>8</v>
      </c>
      <c r="F39" s="30">
        <f>SUM(F6:F38)</f>
        <v>83394.299999999988</v>
      </c>
      <c r="G39" s="31">
        <f>SUM(G6:G38)</f>
        <v>323.60000000000002</v>
      </c>
      <c r="H39" s="30" t="s">
        <v>8</v>
      </c>
      <c r="I39" s="30">
        <f>SUM(I6:I38)</f>
        <v>4145.3159999999998</v>
      </c>
      <c r="J39" s="30">
        <f>SUM(J7:J31)</f>
        <v>0</v>
      </c>
      <c r="K39" s="30" t="s">
        <v>8</v>
      </c>
      <c r="L39" s="30">
        <f>SUM(L7:L31)</f>
        <v>0</v>
      </c>
      <c r="N39" s="23"/>
      <c r="P39" s="23"/>
    </row>
    <row r="40" spans="1:18" s="3" customFormat="1" ht="29.25" customHeight="1" x14ac:dyDescent="0.3">
      <c r="A40" s="8" t="s">
        <v>5</v>
      </c>
      <c r="B40" s="38">
        <f>F39+I39+L39</f>
        <v>87539.615999999995</v>
      </c>
      <c r="C40" s="38"/>
      <c r="D40" s="38"/>
      <c r="E40" s="38"/>
      <c r="F40" s="38"/>
      <c r="G40" s="38"/>
      <c r="H40" s="38"/>
      <c r="I40" s="38"/>
      <c r="J40" s="38"/>
      <c r="K40" s="38"/>
      <c r="L40" s="38"/>
      <c r="N40" s="23"/>
      <c r="O40" s="24"/>
      <c r="P40" s="24"/>
      <c r="R40" s="24"/>
    </row>
    <row r="41" spans="1:18" x14ac:dyDescent="0.3">
      <c r="A41" s="3"/>
      <c r="B41" s="32"/>
      <c r="C41" s="32"/>
      <c r="D41" s="32"/>
      <c r="E41" s="33"/>
      <c r="F41" s="33"/>
      <c r="G41" s="32"/>
      <c r="H41" s="33"/>
      <c r="I41" s="33"/>
      <c r="J41" s="34"/>
      <c r="K41" s="34"/>
      <c r="L41" s="34"/>
    </row>
    <row r="42" spans="1:18" x14ac:dyDescent="0.3">
      <c r="A42" s="4"/>
      <c r="B42" s="18"/>
      <c r="C42" s="18"/>
      <c r="D42" s="18"/>
      <c r="E42" s="4"/>
    </row>
    <row r="43" spans="1:18" ht="17.25" customHeight="1" x14ac:dyDescent="0.3">
      <c r="A43" s="35"/>
      <c r="B43" s="35"/>
      <c r="C43" s="35"/>
      <c r="D43" s="35"/>
      <c r="E43" s="3"/>
      <c r="H43" s="9"/>
    </row>
  </sheetData>
  <autoFilter ref="A3:L40" xr:uid="{DCFEC0D4-7112-4318-87E3-69CF458D729D}">
    <filterColumn colId="1" showButton="0"/>
    <filterColumn colId="2" showButton="0"/>
    <filterColumn colId="3" showButton="0"/>
    <filterColumn colId="4" showButton="0"/>
  </autoFilter>
  <mergeCells count="12">
    <mergeCell ref="A43:D43"/>
    <mergeCell ref="A5:L5"/>
    <mergeCell ref="B40:L40"/>
    <mergeCell ref="A1:L1"/>
    <mergeCell ref="A3:A4"/>
    <mergeCell ref="B3:F3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3"/>
  <pageSetup paperSize="9" scale="41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Agnija Meldere</dc:creator>
  <cp:lastModifiedBy>Gunita Skupele</cp:lastModifiedBy>
  <cp:lastPrinted>2024-10-28T15:44:45Z</cp:lastPrinted>
  <dcterms:created xsi:type="dcterms:W3CDTF">2019-09-06T12:37:40Z</dcterms:created>
  <dcterms:modified xsi:type="dcterms:W3CDTF">2024-11-21T11:08:12Z</dcterms:modified>
</cp:coreProperties>
</file>