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natalija.r\Desktop\Kosarevs\"/>
    </mc:Choice>
  </mc:AlternateContent>
  <xr:revisionPtr revIDLastSave="0" documentId="13_ncr:1_{80A9C3A1-1189-4E1B-BB62-373C33BB4F0E}" xr6:coauthVersionLast="47" xr6:coauthVersionMax="47" xr10:uidLastSave="{00000000-0000-0000-0000-000000000000}"/>
  <bookViews>
    <workbookView xWindow="-120" yWindow="-120" windowWidth="29040" windowHeight="15720" xr2:uid="{7AA8CC4A-3528-4F4B-8A51-663C9426139C}"/>
  </bookViews>
  <sheets>
    <sheet name="D.Kosarevs" sheetId="1" r:id="rId1"/>
  </sheets>
  <definedNames>
    <definedName name="PPP">#REF!</definedName>
    <definedName name="q" localSheetId="0">#REF!</definedName>
    <definedName name="q">#REF!</definedName>
    <definedName name="s">#REF!</definedName>
    <definedName name="ssss" localSheetId="0">#REF!</definedName>
    <definedName name="ssss">#REF!</definedName>
    <definedName name="Valsts_policijas_amatpersonas_ar_speciālo_dienesta_pakāpi_dalība_Eiropas_Savienības_policijas_misijā_Gruzijā__EUMM_GEORGIA_________M.Štange__līdz_2019.gada_28.februārim" localSheetId="0">#REF!</definedName>
    <definedName name="Valsts_policijas_amatpersonas_ar_speciālo_dienesta_pakāpi_dalība_Eiropas_Savienības_policijas_misijā_Gruzijā__EUMM_GEORGIA_________M.Štange__līdz_2019.gada_28.februārim">#REF!</definedName>
    <definedName name="z" localSheetId="0">#REF!</definedName>
    <definedName name="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26" i="1" l="1"/>
  <c r="C22" i="1"/>
  <c r="C13" i="1" l="1"/>
  <c r="C8" i="1" l="1"/>
  <c r="C9" i="1" s="1"/>
  <c r="C25" i="1"/>
  <c r="C23" i="1"/>
  <c r="C12" i="1"/>
  <c r="C24" i="1" l="1"/>
  <c r="C7" i="1"/>
  <c r="C21" i="1"/>
  <c r="C11" i="1"/>
  <c r="C20" i="1" l="1"/>
  <c r="C6" i="1"/>
</calcChain>
</file>

<file path=xl/sharedStrings.xml><?xml version="1.0" encoding="utf-8"?>
<sst xmlns="http://schemas.openxmlformats.org/spreadsheetml/2006/main" count="29" uniqueCount="23">
  <si>
    <t>IZDEVUMU APRĒĶINS</t>
  </si>
  <si>
    <t>euro</t>
  </si>
  <si>
    <t>Izdevumi kopā</t>
  </si>
  <si>
    <t>1000</t>
  </si>
  <si>
    <t>Atlīdzība</t>
  </si>
  <si>
    <r>
      <t xml:space="preserve">Darba devēja valsts sociālās apdrošināšanas obligātās iemaksas
23,59% no EKK 1149 summas
(17 893,52 </t>
    </r>
    <r>
      <rPr>
        <i/>
        <sz val="10"/>
        <color theme="1"/>
        <rFont val="Times New Roman"/>
        <family val="1"/>
        <charset val="186"/>
      </rPr>
      <t xml:space="preserve">euro </t>
    </r>
    <r>
      <rPr>
        <sz val="10"/>
        <color theme="1"/>
        <rFont val="Times New Roman"/>
        <family val="1"/>
        <charset val="186"/>
      </rPr>
      <t xml:space="preserve">× 23,59 %) = 4 221,08 </t>
    </r>
    <r>
      <rPr>
        <i/>
        <sz val="10"/>
        <color theme="1"/>
        <rFont val="Times New Roman"/>
        <family val="1"/>
        <charset val="186"/>
      </rPr>
      <t>euro</t>
    </r>
  </si>
  <si>
    <r>
      <t xml:space="preserve">Dienesta pienākumu izpildei nepieciešamā apģērba iegādes kompensācija
Kompensācijas apmērs gadā -  120,94 </t>
    </r>
    <r>
      <rPr>
        <i/>
        <sz val="10"/>
        <color theme="1"/>
        <rFont val="Times New Roman"/>
        <family val="1"/>
        <charset val="186"/>
      </rPr>
      <t>euro</t>
    </r>
  </si>
  <si>
    <t>2000</t>
  </si>
  <si>
    <t>Preces un pakalpojumi</t>
  </si>
  <si>
    <r>
      <t xml:space="preserve">Ārvalstīs nodarbināto amatpersonu (darbinieku) kompensācijas
Dzīvokļa (dzīvojamās telpas) īres un citi pakalpojumi, kas saistīti ar dzīvojamās telpas lietošanu
gadā 15 793,88 </t>
    </r>
    <r>
      <rPr>
        <i/>
        <sz val="10"/>
        <color theme="1"/>
        <rFont val="Times New Roman"/>
        <family val="1"/>
        <charset val="186"/>
      </rPr>
      <t>euro</t>
    </r>
    <r>
      <rPr>
        <sz val="10"/>
        <color theme="1"/>
        <rFont val="Times New Roman"/>
        <family val="1"/>
        <charset val="186"/>
      </rPr>
      <t xml:space="preserve"> (mēnesī 1 316,16 </t>
    </r>
    <r>
      <rPr>
        <i/>
        <sz val="10"/>
        <color theme="1"/>
        <rFont val="Times New Roman"/>
        <family val="1"/>
        <charset val="186"/>
      </rPr>
      <t>euro</t>
    </r>
    <r>
      <rPr>
        <sz val="10"/>
        <color theme="1"/>
        <rFont val="Times New Roman"/>
        <family val="1"/>
        <charset val="186"/>
      </rPr>
      <t xml:space="preserve">)
(15 793,88 </t>
    </r>
    <r>
      <rPr>
        <i/>
        <sz val="10"/>
        <color theme="1"/>
        <rFont val="Times New Roman"/>
        <family val="1"/>
        <charset val="186"/>
      </rPr>
      <t>euro</t>
    </r>
    <r>
      <rPr>
        <sz val="10"/>
        <color theme="1"/>
        <rFont val="Times New Roman"/>
        <family val="1"/>
        <charset val="186"/>
      </rPr>
      <t xml:space="preserve">: 12 mēn. × 7 mēn.) + (1 316,16 </t>
    </r>
    <r>
      <rPr>
        <i/>
        <sz val="10"/>
        <color theme="1"/>
        <rFont val="Times New Roman"/>
        <family val="1"/>
        <charset val="186"/>
      </rPr>
      <t>euro</t>
    </r>
    <r>
      <rPr>
        <sz val="10"/>
        <color theme="1"/>
        <rFont val="Times New Roman"/>
        <family val="1"/>
        <charset val="186"/>
      </rPr>
      <t xml:space="preserve">: 31 d. × 19 d.) =10 019,78 </t>
    </r>
    <r>
      <rPr>
        <i/>
        <sz val="10"/>
        <color theme="1"/>
        <rFont val="Times New Roman"/>
        <family val="1"/>
        <charset val="186"/>
      </rPr>
      <t>euro</t>
    </r>
  </si>
  <si>
    <r>
      <rPr>
        <u/>
        <sz val="10"/>
        <color theme="1"/>
        <rFont val="Times New Roman"/>
        <family val="1"/>
        <charset val="186"/>
      </rPr>
      <t>Formas tērpi un speciālais apģērbs</t>
    </r>
    <r>
      <rPr>
        <sz val="10"/>
        <color theme="1"/>
        <rFont val="Times New Roman"/>
        <family val="1"/>
        <charset val="186"/>
      </rPr>
      <t xml:space="preserve">
Saskaņā Valsts policijas 2024.gada 12.jūnija iekšējiem noteikumiem Nr.8.“Noteikumi par Valsts policijas un Valsts policijas koledžas amatpersonu ar speciālajām dienesta pakāpēm formas tērpu, atšķirības zīmēm, speciālo apģērbu, individuālajiem aizsardzības līdzekļiem un inventāru, atpazīšanas zīmju aprakstu un darbinieku darba apģērbu”  Valsts policijas amatpersonas var lūgt atjaunot formas tērpu, ja tas ir nolietots un lūgt izsniegt jaunu. Atsevišām formas tērpa daļām - specapģērbam, ekipējumam lietošanas termiņš ir sasniedzīs lietošanas termiņa beigas.
</t>
    </r>
    <r>
      <rPr>
        <b/>
        <sz val="10"/>
        <color theme="1"/>
        <rFont val="Times New Roman"/>
        <family val="1"/>
        <charset val="186"/>
      </rPr>
      <t xml:space="preserve">Formas tērpa atjaunošanas izdevumi sastāda 967,00 </t>
    </r>
    <r>
      <rPr>
        <b/>
        <i/>
        <sz val="10"/>
        <color theme="1"/>
        <rFont val="Times New Roman"/>
        <family val="1"/>
        <charset val="186"/>
      </rPr>
      <t>euro</t>
    </r>
    <r>
      <rPr>
        <b/>
        <sz val="10"/>
        <color theme="1"/>
        <rFont val="Times New Roman"/>
        <family val="1"/>
        <charset val="186"/>
      </rPr>
      <t>, tai skaitā:</t>
    </r>
    <r>
      <rPr>
        <sz val="10"/>
        <color theme="1"/>
        <rFont val="Times New Roman"/>
        <family val="1"/>
        <charset val="186"/>
      </rPr>
      <t xml:space="preserve">
Jaka - 121 </t>
    </r>
    <r>
      <rPr>
        <i/>
        <sz val="10"/>
        <color theme="1"/>
        <rFont val="Times New Roman"/>
        <family val="1"/>
        <charset val="186"/>
      </rPr>
      <t>euro</t>
    </r>
    <r>
      <rPr>
        <sz val="10"/>
        <color theme="1"/>
        <rFont val="Times New Roman"/>
        <family val="1"/>
        <charset val="186"/>
      </rPr>
      <t xml:space="preserve">;
Pulovers - 72,60 </t>
    </r>
    <r>
      <rPr>
        <i/>
        <sz val="10"/>
        <color theme="1"/>
        <rFont val="Times New Roman"/>
        <family val="1"/>
        <charset val="186"/>
      </rPr>
      <t>euro;</t>
    </r>
    <r>
      <rPr>
        <sz val="10"/>
        <color theme="1"/>
        <rFont val="Times New Roman"/>
        <family val="1"/>
        <charset val="186"/>
      </rPr>
      <t xml:space="preserve">
Sporta tērps - 129,47 </t>
    </r>
    <r>
      <rPr>
        <i/>
        <sz val="10"/>
        <color theme="1"/>
        <rFont val="Times New Roman"/>
        <family val="1"/>
        <charset val="186"/>
      </rPr>
      <t>euro</t>
    </r>
    <r>
      <rPr>
        <sz val="10"/>
        <color theme="1"/>
        <rFont val="Times New Roman"/>
        <family val="1"/>
        <charset val="186"/>
      </rPr>
      <t xml:space="preserve">;
Zeķes - 6,05 </t>
    </r>
    <r>
      <rPr>
        <i/>
        <sz val="10"/>
        <color theme="1"/>
        <rFont val="Times New Roman"/>
        <family val="1"/>
        <charset val="186"/>
      </rPr>
      <t>euro</t>
    </r>
    <r>
      <rPr>
        <sz val="10"/>
        <color theme="1"/>
        <rFont val="Times New Roman"/>
        <family val="1"/>
        <charset val="186"/>
      </rPr>
      <t xml:space="preserve"> × 3 pāri = 18,15 </t>
    </r>
    <r>
      <rPr>
        <i/>
        <sz val="10"/>
        <color theme="1"/>
        <rFont val="Times New Roman"/>
        <family val="1"/>
        <charset val="186"/>
      </rPr>
      <t>euro</t>
    </r>
    <r>
      <rPr>
        <sz val="10"/>
        <color theme="1"/>
        <rFont val="Times New Roman"/>
        <family val="1"/>
        <charset val="186"/>
      </rPr>
      <t xml:space="preserve">;
Zeķes - 15,73 </t>
    </r>
    <r>
      <rPr>
        <i/>
        <sz val="10"/>
        <color theme="1"/>
        <rFont val="Times New Roman"/>
        <family val="1"/>
        <charset val="186"/>
      </rPr>
      <t>euro</t>
    </r>
    <r>
      <rPr>
        <sz val="10"/>
        <color theme="1"/>
        <rFont val="Times New Roman"/>
        <family val="1"/>
        <charset val="186"/>
      </rPr>
      <t xml:space="preserve"> × 3 pāri = 47,19</t>
    </r>
    <r>
      <rPr>
        <i/>
        <sz val="10"/>
        <color theme="1"/>
        <rFont val="Times New Roman"/>
        <family val="1"/>
        <charset val="186"/>
      </rPr>
      <t xml:space="preserve"> euro</t>
    </r>
    <r>
      <rPr>
        <sz val="10"/>
        <color theme="1"/>
        <rFont val="Times New Roman"/>
        <family val="1"/>
        <charset val="186"/>
      </rPr>
      <t xml:space="preserve">; 
Šņorzābaki - 139,15 </t>
    </r>
    <r>
      <rPr>
        <i/>
        <sz val="10"/>
        <color theme="1"/>
        <rFont val="Times New Roman"/>
        <family val="1"/>
        <charset val="186"/>
      </rPr>
      <t>euro</t>
    </r>
    <r>
      <rPr>
        <sz val="10"/>
        <color theme="1"/>
        <rFont val="Times New Roman"/>
        <family val="1"/>
        <charset val="186"/>
      </rPr>
      <t>;
Sporta apavi - 96,80</t>
    </r>
    <r>
      <rPr>
        <i/>
        <sz val="10"/>
        <color theme="1"/>
        <rFont val="Times New Roman"/>
        <family val="1"/>
        <charset val="186"/>
      </rPr>
      <t xml:space="preserve"> euro</t>
    </r>
    <r>
      <rPr>
        <sz val="10"/>
        <color theme="1"/>
        <rFont val="Times New Roman"/>
        <family val="1"/>
        <charset val="186"/>
      </rPr>
      <t xml:space="preserve">;
Termoss - 36,30 </t>
    </r>
    <r>
      <rPr>
        <i/>
        <sz val="10"/>
        <color theme="1"/>
        <rFont val="Times New Roman"/>
        <family val="1"/>
        <charset val="186"/>
      </rPr>
      <t>euro</t>
    </r>
    <r>
      <rPr>
        <sz val="10"/>
        <color theme="1"/>
        <rFont val="Times New Roman"/>
        <family val="1"/>
        <charset val="186"/>
      </rPr>
      <t>;
Bikses - 78,65</t>
    </r>
    <r>
      <rPr>
        <i/>
        <sz val="10"/>
        <color theme="1"/>
        <rFont val="Times New Roman"/>
        <family val="1"/>
        <charset val="186"/>
      </rPr>
      <t xml:space="preserve"> euro </t>
    </r>
    <r>
      <rPr>
        <sz val="10"/>
        <color theme="1"/>
        <rFont val="Times New Roman"/>
        <family val="1"/>
        <charset val="186"/>
      </rPr>
      <t xml:space="preserve">×  2.gab. = 157,30 </t>
    </r>
    <r>
      <rPr>
        <i/>
        <sz val="10"/>
        <color theme="1"/>
        <rFont val="Times New Roman"/>
        <family val="1"/>
        <charset val="186"/>
      </rPr>
      <t>euro</t>
    </r>
    <r>
      <rPr>
        <sz val="10"/>
        <color theme="1"/>
        <rFont val="Times New Roman"/>
        <family val="1"/>
        <charset val="186"/>
      </rPr>
      <t xml:space="preserve">;
Krekls ar garām piedurknēm - 78,65 </t>
    </r>
    <r>
      <rPr>
        <i/>
        <sz val="10"/>
        <color theme="1"/>
        <rFont val="Times New Roman"/>
        <family val="1"/>
        <charset val="186"/>
      </rPr>
      <t>euro</t>
    </r>
    <r>
      <rPr>
        <sz val="10"/>
        <color theme="1"/>
        <rFont val="Times New Roman"/>
        <family val="1"/>
        <charset val="186"/>
      </rPr>
      <t xml:space="preserve">;
Krekls ar īsām piedurknēm - 70,18 </t>
    </r>
    <r>
      <rPr>
        <i/>
        <sz val="10"/>
        <color theme="1"/>
        <rFont val="Times New Roman"/>
        <family val="1"/>
        <charset val="186"/>
      </rPr>
      <t>euro</t>
    </r>
    <r>
      <rPr>
        <sz val="10"/>
        <color theme="1"/>
        <rFont val="Times New Roman"/>
        <family val="1"/>
        <charset val="186"/>
      </rPr>
      <t>.</t>
    </r>
  </si>
  <si>
    <t>2026.gads</t>
  </si>
  <si>
    <r>
      <t xml:space="preserve">Citas normatīvajos aktos noteiktās piemaksas, kas nav iepriekš klasificētas
Ministru kabineta 2021. gada 07. decembra noteikumos Nr. 793 amatpersonai atbilstoši amata līmenim noteiktais piemaksas apmērs gadā 23 193 </t>
    </r>
    <r>
      <rPr>
        <i/>
        <sz val="10"/>
        <color theme="1"/>
        <rFont val="Times New Roman"/>
        <family val="1"/>
        <charset val="186"/>
      </rPr>
      <t>euro</t>
    </r>
    <r>
      <rPr>
        <sz val="10"/>
        <color theme="1"/>
        <rFont val="Times New Roman"/>
        <family val="1"/>
        <charset val="186"/>
      </rPr>
      <t xml:space="preserve"> (mēnesī 1 932,75 </t>
    </r>
    <r>
      <rPr>
        <i/>
        <sz val="10"/>
        <color theme="1"/>
        <rFont val="Times New Roman"/>
        <family val="1"/>
        <charset val="186"/>
      </rPr>
      <t>euro</t>
    </r>
    <r>
      <rPr>
        <sz val="10"/>
        <color theme="1"/>
        <rFont val="Times New Roman"/>
        <family val="1"/>
        <charset val="186"/>
      </rPr>
      <t xml:space="preserve">)
(Operacionālais amata līmenis). Koeficients - 1,4;
(1 932,75 </t>
    </r>
    <r>
      <rPr>
        <i/>
        <sz val="10"/>
        <color theme="1"/>
        <rFont val="Times New Roman"/>
        <family val="1"/>
        <charset val="186"/>
      </rPr>
      <t>euro</t>
    </r>
    <r>
      <rPr>
        <sz val="10"/>
        <color theme="1"/>
        <rFont val="Times New Roman"/>
        <family val="1"/>
        <charset val="186"/>
      </rPr>
      <t xml:space="preserve"> × 1,4 × 5 mēn.) + (1 932,75 </t>
    </r>
    <r>
      <rPr>
        <i/>
        <sz val="10"/>
        <color theme="1"/>
        <rFont val="Times New Roman"/>
        <family val="1"/>
        <charset val="186"/>
      </rPr>
      <t>euro</t>
    </r>
    <r>
      <rPr>
        <sz val="10"/>
        <color theme="1"/>
        <rFont val="Times New Roman"/>
        <family val="1"/>
        <charset val="186"/>
      </rPr>
      <t xml:space="preserve"> × 1,4 : 31 d. × 12 d.) = 14 576,68 </t>
    </r>
    <r>
      <rPr>
        <i/>
        <sz val="10"/>
        <color theme="1"/>
        <rFont val="Times New Roman"/>
        <family val="1"/>
        <charset val="186"/>
      </rPr>
      <t>euro</t>
    </r>
    <r>
      <rPr>
        <sz val="10"/>
        <color theme="1"/>
        <rFont val="Times New Roman"/>
        <family val="1"/>
        <charset val="186"/>
      </rPr>
      <t xml:space="preserve"> *</t>
    </r>
  </si>
  <si>
    <r>
      <t xml:space="preserve">Ārvalstīs nodarbināto amatpersonu (darbinieku) kompensācijas
Dzīvokļa (dzīvojamās telpas) īres un komunālo pakalpojumu izdevumi: 
(15 793,88 </t>
    </r>
    <r>
      <rPr>
        <i/>
        <sz val="10"/>
        <color theme="1"/>
        <rFont val="Times New Roman"/>
        <family val="1"/>
        <charset val="186"/>
      </rPr>
      <t>euro</t>
    </r>
    <r>
      <rPr>
        <sz val="10"/>
        <color theme="1"/>
        <rFont val="Times New Roman"/>
        <family val="1"/>
        <charset val="186"/>
      </rPr>
      <t xml:space="preserve"> (gadā) : 12 mēn. × 4 mēn.) + (1 316,16 </t>
    </r>
    <r>
      <rPr>
        <i/>
        <sz val="10"/>
        <color theme="1"/>
        <rFont val="Times New Roman"/>
        <family val="1"/>
        <charset val="186"/>
      </rPr>
      <t>euro</t>
    </r>
    <r>
      <rPr>
        <sz val="10"/>
        <color theme="1"/>
        <rFont val="Times New Roman"/>
        <family val="1"/>
        <charset val="186"/>
      </rPr>
      <t xml:space="preserve"> : 31 d. × 12 d.) = 5 774,11 </t>
    </r>
    <r>
      <rPr>
        <i/>
        <sz val="10"/>
        <color theme="1"/>
        <rFont val="Times New Roman"/>
        <family val="1"/>
        <charset val="186"/>
      </rPr>
      <t>euro.</t>
    </r>
  </si>
  <si>
    <r>
      <t>*Izdevumi atlīdzībai Valsts policijas amatpersonas ar speciālo dienesta pakāpi dalības nodrošināšanai Eiropas Savienības misijā Gruzijā (</t>
    </r>
    <r>
      <rPr>
        <i/>
        <sz val="9"/>
        <color theme="1"/>
        <rFont val="Times New Roman"/>
        <family val="1"/>
        <charset val="186"/>
      </rPr>
      <t>EUMM Georgia</t>
    </r>
    <r>
      <rPr>
        <sz val="9"/>
        <color theme="1"/>
        <rFont val="Times New Roman"/>
        <family val="1"/>
        <charset val="186"/>
      </rPr>
      <t xml:space="preserve">) tiek attiecināti atbilstoši faktiskajam atlīdzības izmaksas periodam, proti, atlīdzības izdevumi par kalendāra gada decembra mēnesi tiek iekļauti nākamā gada izdevumos. </t>
    </r>
  </si>
  <si>
    <t>2027.gads</t>
  </si>
  <si>
    <r>
      <t xml:space="preserve">Citas normatīvajos aktos noteiktās piemaksas, kas nav iepriekš klasificētas 
Ministru kabineta 2021. gada 07. decembra noteikumos Nr.793 amatpersonai atbilstoši amata līmenim noteiktais piemaksas apmērs gadā 23 193 </t>
    </r>
    <r>
      <rPr>
        <i/>
        <sz val="10"/>
        <color theme="1"/>
        <rFont val="Times New Roman"/>
        <family val="1"/>
        <charset val="186"/>
      </rPr>
      <t>euro</t>
    </r>
    <r>
      <rPr>
        <sz val="10"/>
        <color theme="1"/>
        <rFont val="Times New Roman"/>
        <family val="1"/>
        <charset val="186"/>
      </rPr>
      <t xml:space="preserve"> gadā (mēnesī 1 932,75 </t>
    </r>
    <r>
      <rPr>
        <i/>
        <sz val="10"/>
        <color theme="1"/>
        <rFont val="Times New Roman"/>
        <family val="1"/>
        <charset val="186"/>
      </rPr>
      <t>euro</t>
    </r>
    <r>
      <rPr>
        <sz val="10"/>
        <color theme="1"/>
        <rFont val="Times New Roman"/>
        <family val="1"/>
        <charset val="186"/>
      </rPr>
      <t xml:space="preserve">)
(Operacionālais amata līmenis). Koeficients - 1,4;
(1 932,75 </t>
    </r>
    <r>
      <rPr>
        <i/>
        <sz val="10"/>
        <color theme="1"/>
        <rFont val="Times New Roman"/>
        <family val="1"/>
        <charset val="186"/>
      </rPr>
      <t>euro</t>
    </r>
    <r>
      <rPr>
        <sz val="10"/>
        <color theme="1"/>
        <rFont val="Times New Roman"/>
        <family val="1"/>
        <charset val="186"/>
      </rPr>
      <t xml:space="preserve"> × 1,4 × 6 mēn.) + (1 932,75 </t>
    </r>
    <r>
      <rPr>
        <i/>
        <sz val="10"/>
        <color theme="1"/>
        <rFont val="Times New Roman"/>
        <family val="1"/>
        <charset val="186"/>
      </rPr>
      <t>euro</t>
    </r>
    <r>
      <rPr>
        <sz val="10"/>
        <color theme="1"/>
        <rFont val="Times New Roman"/>
        <family val="1"/>
        <charset val="186"/>
      </rPr>
      <t xml:space="preserve"> × 1,4 : 31 d. × 19 d.) = 17 893,52 </t>
    </r>
    <r>
      <rPr>
        <i/>
        <sz val="10"/>
        <color theme="1"/>
        <rFont val="Times New Roman"/>
        <family val="1"/>
        <charset val="186"/>
      </rPr>
      <t>euro</t>
    </r>
    <r>
      <rPr>
        <sz val="10"/>
        <color theme="1"/>
        <rFont val="Times New Roman"/>
        <family val="1"/>
        <charset val="186"/>
      </rPr>
      <t xml:space="preserve"> *</t>
    </r>
  </si>
  <si>
    <r>
      <t xml:space="preserve">Darba devēja valsts sociālās apdrošināšanas obligātās iemaksas
23,59% no EKK 1149 summas
(14 576,68 </t>
    </r>
    <r>
      <rPr>
        <i/>
        <sz val="10"/>
        <color theme="1"/>
        <rFont val="Times New Roman"/>
        <family val="1"/>
        <charset val="186"/>
      </rPr>
      <t xml:space="preserve">euro </t>
    </r>
    <r>
      <rPr>
        <sz val="10"/>
        <color theme="1"/>
        <rFont val="Times New Roman"/>
        <family val="1"/>
        <charset val="186"/>
      </rPr>
      <t xml:space="preserve">× 23,59 %) = 3 438,64 </t>
    </r>
    <r>
      <rPr>
        <i/>
        <sz val="10"/>
        <color theme="1"/>
        <rFont val="Times New Roman"/>
        <family val="1"/>
        <charset val="186"/>
      </rPr>
      <t>euro</t>
    </r>
  </si>
  <si>
    <r>
      <t xml:space="preserve">Valsts policijas amatpersonas ar speciālo dienesta pakāpi dalība Eiropas Savienības 
novērošanas misijā Gruzijā (EUMM GEORGIA)  </t>
    </r>
    <r>
      <rPr>
        <b/>
        <sz val="10"/>
        <rFont val="Times New Roman"/>
        <family val="1"/>
        <charset val="186"/>
      </rPr>
      <t>Dmitrijs Kosarevs</t>
    </r>
    <r>
      <rPr>
        <sz val="10"/>
        <rFont val="Times New Roman"/>
        <family val="1"/>
        <charset val="186"/>
      </rPr>
      <t xml:space="preserve"> (13.05.2026.-12.05.2027.)</t>
    </r>
  </si>
  <si>
    <t>EUMM GEORGIA   (13.05.2026. - 31.12.2026.)</t>
  </si>
  <si>
    <t>EUMM GEORGIA   (01.01.2027. - 12.05.2027.)</t>
  </si>
  <si>
    <r>
      <t xml:space="preserve">Pārējie komandējumu un darba braucienu izdevumi
Ceļa izdevumi: misijas termiņš tiks pagarināts. Amatpersonai būs tiesības izmantot ikgadējo atvaļinājumu, dodoties uz Latviju un atpakaļ, tādēļ nepieciešams papildu finansējums ceļa izdevumiem 2026. gadā: (560,00 </t>
    </r>
    <r>
      <rPr>
        <i/>
        <sz val="10"/>
        <color theme="1"/>
        <rFont val="Times New Roman"/>
        <family val="1"/>
        <charset val="186"/>
      </rPr>
      <t xml:space="preserve">euro </t>
    </r>
    <r>
      <rPr>
        <sz val="10"/>
        <color theme="1"/>
        <rFont val="Times New Roman"/>
        <family val="1"/>
        <charset val="186"/>
      </rPr>
      <t>+ 2,00</t>
    </r>
    <r>
      <rPr>
        <i/>
        <sz val="10"/>
        <color theme="1"/>
        <rFont val="Times New Roman"/>
        <family val="1"/>
        <charset val="186"/>
      </rPr>
      <t xml:space="preserve"> euro)</t>
    </r>
    <r>
      <rPr>
        <sz val="10"/>
        <color theme="1"/>
        <rFont val="Times New Roman"/>
        <family val="1"/>
        <charset val="186"/>
      </rPr>
      <t xml:space="preserve"> x 1 brauciens = 562,00 </t>
    </r>
    <r>
      <rPr>
        <i/>
        <sz val="10"/>
        <color theme="1"/>
        <rFont val="Times New Roman"/>
        <family val="1"/>
        <charset val="186"/>
      </rPr>
      <t>euro</t>
    </r>
    <r>
      <rPr>
        <sz val="10"/>
        <color theme="1"/>
        <rFont val="Times New Roman"/>
        <family val="1"/>
        <charset val="186"/>
      </rPr>
      <t xml:space="preserve">
Vienam braucienam un bagāžai 560,00 </t>
    </r>
    <r>
      <rPr>
        <i/>
        <sz val="10"/>
        <color theme="1"/>
        <rFont val="Times New Roman"/>
        <family val="1"/>
        <charset val="186"/>
      </rPr>
      <t>euro;</t>
    </r>
    <r>
      <rPr>
        <sz val="10"/>
        <color theme="1"/>
        <rFont val="Times New Roman"/>
        <family val="1"/>
        <charset val="186"/>
      </rPr>
      <t xml:space="preserve">
Apdrošināšana par ceļojuma dienām 2,00 </t>
    </r>
    <r>
      <rPr>
        <i/>
        <sz val="10"/>
        <color theme="1"/>
        <rFont val="Times New Roman"/>
        <family val="1"/>
        <charset val="186"/>
      </rPr>
      <t>euro</t>
    </r>
    <r>
      <rPr>
        <sz val="10"/>
        <color theme="1"/>
        <rFont val="Times New Roman"/>
        <family val="1"/>
        <charset val="186"/>
      </rPr>
      <t xml:space="preserve"> par 1 dienu</t>
    </r>
  </si>
  <si>
    <r>
      <t xml:space="preserve">Pārējie komandējumu un darba braucienu izdevumi
Ceļa izdevumi:
Vienam braucieniem un bagāžai 560,00 </t>
    </r>
    <r>
      <rPr>
        <i/>
        <sz val="10"/>
        <color theme="1"/>
        <rFont val="Times New Roman"/>
        <family val="1"/>
        <charset val="186"/>
      </rPr>
      <t>euro;</t>
    </r>
    <r>
      <rPr>
        <sz val="10"/>
        <color theme="1"/>
        <rFont val="Times New Roman"/>
        <family val="1"/>
        <charset val="186"/>
      </rPr>
      <t xml:space="preserve">
Apdrošināšana par ceļojuma dienām 2,00 </t>
    </r>
    <r>
      <rPr>
        <i/>
        <sz val="10"/>
        <color theme="1"/>
        <rFont val="Times New Roman"/>
        <family val="1"/>
        <charset val="186"/>
      </rPr>
      <t>euro</t>
    </r>
    <r>
      <rPr>
        <sz val="10"/>
        <color theme="1"/>
        <rFont val="Times New Roman"/>
        <family val="1"/>
        <charset val="186"/>
      </rPr>
      <t xml:space="preserve"> par 1 dienu
560 </t>
    </r>
    <r>
      <rPr>
        <i/>
        <sz val="10"/>
        <color theme="1"/>
        <rFont val="Times New Roman"/>
        <family val="1"/>
        <charset val="186"/>
      </rPr>
      <t>euro</t>
    </r>
    <r>
      <rPr>
        <sz val="10"/>
        <color theme="1"/>
        <rFont val="Times New Roman"/>
        <family val="1"/>
        <charset val="186"/>
      </rPr>
      <t xml:space="preserve"> + 2,00 </t>
    </r>
    <r>
      <rPr>
        <i/>
        <sz val="10"/>
        <color theme="1"/>
        <rFont val="Times New Roman"/>
        <family val="1"/>
        <charset val="186"/>
      </rPr>
      <t>euro</t>
    </r>
    <r>
      <rPr>
        <sz val="10"/>
        <color theme="1"/>
        <rFont val="Times New Roman"/>
        <family val="1"/>
        <charset val="186"/>
      </rPr>
      <t xml:space="preserve"> = 562,00 </t>
    </r>
    <r>
      <rPr>
        <i/>
        <sz val="10"/>
        <color theme="1"/>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</si>
</sst>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186"/>
      <scheme val="minor"/>
    </font>
    <font>
      <b/>
      <sz val="10"/>
      <name val="Times New Roman"/>
      <family val="1"/>
      <charset val="186"/>
    </font>
    <font>
      <sz val="10"/>
      <color theme="1"/>
      <name val="Times New Roman"/>
      <family val="1"/>
      <charset val="186"/>
    </font>
    <font>
      <sz val="10"/>
      <name val="Times New Roman"/>
      <family val="1"/>
      <charset val="186"/>
    </font>
    <font>
      <i/>
      <sz val="10"/>
      <name val="Times New Roman"/>
      <family val="1"/>
      <charset val="186"/>
    </font>
    <font>
      <b/>
      <sz val="11"/>
      <color theme="1"/>
      <name val="Times New Roman"/>
      <family val="1"/>
      <charset val="186"/>
    </font>
    <font>
      <sz val="11"/>
      <color theme="1"/>
      <name val="Times New Roman"/>
      <family val="1"/>
      <charset val="186"/>
    </font>
    <font>
      <i/>
      <sz val="10"/>
      <color theme="1"/>
      <name val="Times New Roman"/>
      <family val="1"/>
      <charset val="186"/>
    </font>
    <font>
      <b/>
      <sz val="10"/>
      <color theme="1"/>
      <name val="Times New Roman"/>
      <family val="1"/>
      <charset val="186"/>
    </font>
    <font>
      <sz val="8"/>
      <color rgb="FF414142"/>
      <name val="Arial"/>
      <family val="2"/>
      <charset val="186"/>
    </font>
    <font>
      <u/>
      <sz val="10"/>
      <color theme="1"/>
      <name val="Times New Roman"/>
      <family val="1"/>
      <charset val="186"/>
    </font>
    <font>
      <b/>
      <i/>
      <sz val="10"/>
      <color theme="1"/>
      <name val="Times New Roman"/>
      <family val="1"/>
      <charset val="186"/>
    </font>
    <font>
      <sz val="9"/>
      <color theme="1"/>
      <name val="Times New Roman"/>
      <family val="1"/>
      <charset val="186"/>
    </font>
    <font>
      <i/>
      <sz val="9"/>
      <color theme="1"/>
      <name val="Times New Roman"/>
      <family val="1"/>
      <charset val="186"/>
    </font>
    <font>
      <sz val="9"/>
      <name val="Times New Roman"/>
      <family val="1"/>
      <charset val="186"/>
    </font>
  </fonts>
  <fills count="4">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s>
  <borders count="1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59">
    <xf numFmtId="0" fontId="0" fillId="0" borderId="0" xfId="0"/>
    <xf numFmtId="0" fontId="2" fillId="0" borderId="0" xfId="0" applyFont="1"/>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right" vertical="center"/>
    </xf>
    <xf numFmtId="0" fontId="2" fillId="0" borderId="0" xfId="0" applyFont="1" applyAlignment="1">
      <alignment wrapText="1"/>
    </xf>
    <xf numFmtId="0" fontId="4" fillId="0" borderId="0" xfId="0" applyFont="1" applyAlignment="1">
      <alignment horizontal="right"/>
    </xf>
    <xf numFmtId="0" fontId="5" fillId="2" borderId="3" xfId="0" applyFont="1" applyFill="1" applyBorder="1" applyAlignment="1">
      <alignment horizontal="right" vertical="center"/>
    </xf>
    <xf numFmtId="0" fontId="6" fillId="0" borderId="0" xfId="0" applyFont="1"/>
    <xf numFmtId="3" fontId="5" fillId="0" borderId="4" xfId="0" applyNumberFormat="1" applyFont="1" applyBorder="1" applyAlignment="1">
      <alignment horizontal="right" vertical="center"/>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3" fontId="5" fillId="0" borderId="5" xfId="0" applyNumberFormat="1" applyFont="1" applyBorder="1" applyAlignment="1">
      <alignment horizontal="right" vertical="center" wrapText="1"/>
    </xf>
    <xf numFmtId="4" fontId="6" fillId="0" borderId="0" xfId="0" applyNumberFormat="1" applyFont="1"/>
    <xf numFmtId="0" fontId="2" fillId="0" borderId="7" xfId="0" applyFont="1" applyBorder="1" applyAlignment="1">
      <alignment vertical="center" wrapText="1"/>
    </xf>
    <xf numFmtId="0" fontId="2" fillId="0" borderId="8" xfId="0" applyFont="1" applyBorder="1" applyAlignment="1">
      <alignment vertical="center" wrapText="1"/>
    </xf>
    <xf numFmtId="3" fontId="2" fillId="0" borderId="7" xfId="0" applyNumberFormat="1" applyFont="1" applyBorder="1" applyAlignment="1">
      <alignment horizontal="right" vertical="center"/>
    </xf>
    <xf numFmtId="4" fontId="2" fillId="0" borderId="0" xfId="0" applyNumberFormat="1" applyFont="1" applyAlignment="1">
      <alignment vertical="center"/>
    </xf>
    <xf numFmtId="4" fontId="2" fillId="0" borderId="0" xfId="0" applyNumberFormat="1" applyFont="1" applyAlignment="1">
      <alignment horizontal="center" vertical="center"/>
    </xf>
    <xf numFmtId="0" fontId="2" fillId="0" borderId="9" xfId="0" applyFont="1" applyBorder="1" applyAlignment="1">
      <alignment vertical="center" wrapText="1"/>
    </xf>
    <xf numFmtId="0" fontId="2" fillId="0" borderId="10" xfId="0" applyFont="1" applyBorder="1" applyAlignment="1">
      <alignment vertical="center" wrapText="1"/>
    </xf>
    <xf numFmtId="3" fontId="2" fillId="0" borderId="9" xfId="0" applyNumberFormat="1" applyFont="1" applyBorder="1" applyAlignment="1">
      <alignment horizontal="right" vertical="center"/>
    </xf>
    <xf numFmtId="2" fontId="2" fillId="0" borderId="0" xfId="0" applyNumberFormat="1" applyFont="1"/>
    <xf numFmtId="0" fontId="2" fillId="0" borderId="11" xfId="0" applyFont="1" applyBorder="1" applyAlignment="1">
      <alignment vertical="center" wrapText="1"/>
    </xf>
    <xf numFmtId="0" fontId="2" fillId="3" borderId="12" xfId="0" applyFont="1" applyFill="1" applyBorder="1" applyAlignment="1">
      <alignment vertical="center" wrapText="1"/>
    </xf>
    <xf numFmtId="3" fontId="2" fillId="0" borderId="11" xfId="0" applyNumberFormat="1" applyFont="1" applyBorder="1" applyAlignment="1">
      <alignment horizontal="right" vertical="center"/>
    </xf>
    <xf numFmtId="0" fontId="8" fillId="0" borderId="3" xfId="0" applyFont="1" applyBorder="1" applyAlignment="1">
      <alignment horizontal="left" vertical="center" wrapText="1"/>
    </xf>
    <xf numFmtId="0" fontId="8" fillId="0" borderId="1" xfId="0" applyFont="1" applyBorder="1" applyAlignment="1">
      <alignment horizontal="left" vertical="center" wrapText="1"/>
    </xf>
    <xf numFmtId="3" fontId="5" fillId="0" borderId="3" xfId="0" applyNumberFormat="1" applyFont="1" applyBorder="1" applyAlignment="1">
      <alignment horizontal="right" vertical="center" wrapText="1"/>
    </xf>
    <xf numFmtId="0" fontId="2" fillId="0" borderId="13" xfId="0" applyFont="1" applyBorder="1" applyAlignment="1">
      <alignment horizontal="right" vertical="center" wrapText="1"/>
    </xf>
    <xf numFmtId="0" fontId="2" fillId="0" borderId="13" xfId="0" applyFont="1" applyBorder="1" applyAlignment="1">
      <alignment horizontal="left" vertical="center" wrapText="1"/>
    </xf>
    <xf numFmtId="3" fontId="2" fillId="0" borderId="13" xfId="0" applyNumberFormat="1" applyFont="1" applyBorder="1" applyAlignment="1">
      <alignment horizontal="right" vertical="center"/>
    </xf>
    <xf numFmtId="0" fontId="2" fillId="0" borderId="7" xfId="0" applyFont="1" applyBorder="1" applyAlignment="1">
      <alignment horizontal="right" vertical="center" wrapText="1"/>
    </xf>
    <xf numFmtId="0" fontId="2" fillId="0" borderId="7" xfId="0" applyFont="1" applyBorder="1" applyAlignment="1">
      <alignment horizontal="justify" vertical="center" wrapText="1"/>
    </xf>
    <xf numFmtId="4" fontId="9" fillId="0" borderId="0" xfId="0" applyNumberFormat="1" applyFont="1"/>
    <xf numFmtId="4" fontId="2" fillId="0" borderId="0" xfId="0" applyNumberFormat="1" applyFont="1"/>
    <xf numFmtId="0" fontId="2" fillId="0" borderId="8"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7" xfId="0" applyFont="1" applyBorder="1" applyAlignment="1">
      <alignment horizontal="right" vertical="center"/>
    </xf>
    <xf numFmtId="0" fontId="2" fillId="0" borderId="14" xfId="0" applyFont="1" applyBorder="1" applyAlignment="1">
      <alignment horizontal="right" vertical="center" wrapText="1"/>
    </xf>
    <xf numFmtId="0" fontId="2" fillId="0" borderId="15" xfId="0" applyFont="1" applyBorder="1" applyAlignment="1">
      <alignment horizontal="left" vertical="center" wrapText="1"/>
    </xf>
    <xf numFmtId="3" fontId="2" fillId="0" borderId="14" xfId="0" applyNumberFormat="1" applyFont="1" applyBorder="1" applyAlignment="1">
      <alignment horizontal="right" vertical="center"/>
    </xf>
    <xf numFmtId="0" fontId="2" fillId="0" borderId="0" xfId="0" applyFont="1" applyAlignment="1">
      <alignment horizontal="left" vertical="center" wrapText="1"/>
    </xf>
    <xf numFmtId="3" fontId="2" fillId="0" borderId="0" xfId="0" applyNumberFormat="1" applyFont="1" applyAlignment="1">
      <alignment horizontal="right" vertical="center" wrapText="1"/>
    </xf>
    <xf numFmtId="0" fontId="7" fillId="0" borderId="0" xfId="0" applyFont="1" applyAlignment="1">
      <alignment horizontal="right"/>
    </xf>
    <xf numFmtId="0" fontId="2" fillId="0" borderId="9" xfId="0" applyFont="1" applyBorder="1" applyAlignment="1">
      <alignment horizontal="right" vertical="center" wrapText="1"/>
    </xf>
    <xf numFmtId="0" fontId="2" fillId="0" borderId="9" xfId="0" applyFont="1" applyBorder="1" applyAlignment="1">
      <alignment horizontal="left" vertical="center" wrapText="1"/>
    </xf>
    <xf numFmtId="0" fontId="12" fillId="0" borderId="0" xfId="0" applyFont="1" applyAlignment="1">
      <alignment horizontal="right" vertical="center"/>
    </xf>
    <xf numFmtId="0" fontId="12" fillId="0" borderId="0" xfId="0" applyFont="1" applyAlignment="1">
      <alignment wrapText="1"/>
    </xf>
    <xf numFmtId="0" fontId="14" fillId="0" borderId="0" xfId="0" applyFont="1" applyAlignment="1">
      <alignment horizontal="right" vertical="center"/>
    </xf>
    <xf numFmtId="0" fontId="12" fillId="0" borderId="0" xfId="0" applyFont="1"/>
    <xf numFmtId="0" fontId="3" fillId="0" borderId="0" xfId="0" applyFont="1" applyAlignment="1">
      <alignment horizontal="right" vertical="center"/>
    </xf>
    <xf numFmtId="0" fontId="12" fillId="0" borderId="16" xfId="0" applyFont="1" applyBorder="1" applyAlignment="1">
      <alignment horizontal="left" vertical="center" wrapText="1"/>
    </xf>
    <xf numFmtId="0" fontId="1" fillId="0" borderId="0" xfId="0" applyFont="1" applyAlignment="1">
      <alignment horizontal="center" vertical="center"/>
    </xf>
    <xf numFmtId="0" fontId="3" fillId="0" borderId="0" xfId="0" applyFont="1" applyAlignment="1">
      <alignment horizontal="center" vertical="center" wrapText="1"/>
    </xf>
    <xf numFmtId="0" fontId="5" fillId="2" borderId="1"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C5719-52EF-40B8-9088-3602DC53C8F9}">
  <sheetPr>
    <pageSetUpPr fitToPage="1"/>
  </sheetPr>
  <dimension ref="A1:J28"/>
  <sheetViews>
    <sheetView tabSelected="1" zoomScale="115" zoomScaleNormal="115" workbookViewId="0">
      <pane ySplit="4" topLeftCell="A23" activePane="bottomLeft" state="frozen"/>
      <selection pane="bottomLeft" activeCell="B36" sqref="B36"/>
    </sheetView>
  </sheetViews>
  <sheetFormatPr defaultColWidth="9.28515625" defaultRowHeight="12.75" x14ac:dyDescent="0.2"/>
  <cols>
    <col min="1" max="1" width="10.42578125" style="4" customWidth="1"/>
    <col min="2" max="2" width="76.7109375" style="5" customWidth="1"/>
    <col min="3" max="3" width="18.42578125" style="51" customWidth="1"/>
    <col min="4" max="4" width="4.28515625" style="1" customWidth="1"/>
    <col min="5" max="5" width="11.5703125" style="1" customWidth="1"/>
    <col min="6" max="7" width="9.28515625" style="1" customWidth="1"/>
    <col min="8" max="16384" width="9.28515625" style="1"/>
  </cols>
  <sheetData>
    <row r="1" spans="1:10" ht="17.25" customHeight="1" x14ac:dyDescent="0.2">
      <c r="A1" s="53" t="s">
        <v>0</v>
      </c>
      <c r="B1" s="53"/>
      <c r="C1" s="53"/>
    </row>
    <row r="2" spans="1:10" ht="31.5" customHeight="1" x14ac:dyDescent="0.2">
      <c r="A2" s="54" t="s">
        <v>18</v>
      </c>
      <c r="B2" s="54"/>
      <c r="C2" s="54"/>
    </row>
    <row r="3" spans="1:10" x14ac:dyDescent="0.2">
      <c r="A3" s="2"/>
      <c r="B3" s="2"/>
      <c r="C3" s="3"/>
    </row>
    <row r="4" spans="1:10" x14ac:dyDescent="0.2">
      <c r="C4" s="6" t="s">
        <v>1</v>
      </c>
    </row>
    <row r="5" spans="1:10" s="8" customFormat="1" ht="15" customHeight="1" x14ac:dyDescent="0.25">
      <c r="A5" s="55" t="s">
        <v>19</v>
      </c>
      <c r="B5" s="56"/>
      <c r="C5" s="7" t="s">
        <v>11</v>
      </c>
    </row>
    <row r="6" spans="1:10" s="8" customFormat="1" ht="15" customHeight="1" x14ac:dyDescent="0.25">
      <c r="A6" s="57" t="s">
        <v>2</v>
      </c>
      <c r="B6" s="58"/>
      <c r="C6" s="9">
        <f>C7+C11</f>
        <v>32697</v>
      </c>
    </row>
    <row r="7" spans="1:10" s="8" customFormat="1" ht="13.5" customHeight="1" x14ac:dyDescent="0.25">
      <c r="A7" s="10" t="s">
        <v>3</v>
      </c>
      <c r="B7" s="11" t="s">
        <v>4</v>
      </c>
      <c r="C7" s="12">
        <f>SUM(C8:C10)</f>
        <v>22115</v>
      </c>
      <c r="G7" s="13"/>
    </row>
    <row r="8" spans="1:10" ht="69" customHeight="1" x14ac:dyDescent="0.2">
      <c r="A8" s="14">
        <v>1149</v>
      </c>
      <c r="B8" s="15" t="s">
        <v>16</v>
      </c>
      <c r="C8" s="16">
        <f>ROUNDUP((((1932.75*1.4))/31*19)+(1932.75*1.4*6),0)</f>
        <v>17894</v>
      </c>
      <c r="F8" s="17"/>
      <c r="G8" s="18"/>
    </row>
    <row r="9" spans="1:10" ht="43.5" customHeight="1" x14ac:dyDescent="0.2">
      <c r="A9" s="19">
        <v>1210</v>
      </c>
      <c r="B9" s="20" t="s">
        <v>5</v>
      </c>
      <c r="C9" s="21">
        <f>ROUND(C8*0.2359,0)</f>
        <v>4221</v>
      </c>
      <c r="J9" s="22"/>
    </row>
    <row r="10" spans="1:10" ht="225" hidden="1" customHeight="1" x14ac:dyDescent="0.2">
      <c r="A10" s="23">
        <v>1226</v>
      </c>
      <c r="B10" s="24" t="s">
        <v>6</v>
      </c>
      <c r="C10" s="25"/>
    </row>
    <row r="11" spans="1:10" ht="14.25" x14ac:dyDescent="0.2">
      <c r="A11" s="26" t="s">
        <v>7</v>
      </c>
      <c r="B11" s="27" t="s">
        <v>8</v>
      </c>
      <c r="C11" s="28">
        <f>SUM(C12:C16)</f>
        <v>10582</v>
      </c>
    </row>
    <row r="12" spans="1:10" ht="91.5" customHeight="1" x14ac:dyDescent="0.25">
      <c r="A12" s="29">
        <v>2122</v>
      </c>
      <c r="B12" s="30" t="s">
        <v>21</v>
      </c>
      <c r="C12" s="31">
        <f>ROUNDUP((560+2),0)</f>
        <v>562</v>
      </c>
      <c r="F12" s="8"/>
    </row>
    <row r="13" spans="1:10" ht="69" customHeight="1" x14ac:dyDescent="0.2">
      <c r="A13" s="32">
        <v>2238</v>
      </c>
      <c r="B13" s="33" t="s">
        <v>9</v>
      </c>
      <c r="C13" s="16">
        <f>ROUNDUP((15793.88/12*7)+((1316.16/31)*19),0)</f>
        <v>10020</v>
      </c>
      <c r="E13" s="22"/>
      <c r="F13" s="34"/>
      <c r="G13" s="35"/>
    </row>
    <row r="14" spans="1:10" ht="27" hidden="1" customHeight="1" x14ac:dyDescent="0.2">
      <c r="A14" s="29">
        <v>2312</v>
      </c>
      <c r="B14" s="36"/>
      <c r="C14" s="16"/>
      <c r="F14" s="17"/>
      <c r="G14" s="35"/>
    </row>
    <row r="15" spans="1:10" ht="250.5" hidden="1" customHeight="1" x14ac:dyDescent="0.2">
      <c r="A15" s="32">
        <v>2364</v>
      </c>
      <c r="B15" s="37" t="s">
        <v>10</v>
      </c>
      <c r="C15" s="38"/>
      <c r="F15" s="17"/>
      <c r="G15" s="35"/>
    </row>
    <row r="16" spans="1:10" ht="102" hidden="1" customHeight="1" x14ac:dyDescent="0.2">
      <c r="A16" s="39">
        <v>2389</v>
      </c>
      <c r="B16" s="40"/>
      <c r="C16" s="41"/>
      <c r="F16" s="17"/>
      <c r="G16" s="35"/>
    </row>
    <row r="17" spans="1:7" ht="11.25" customHeight="1" x14ac:dyDescent="0.2">
      <c r="B17" s="42"/>
      <c r="C17" s="43"/>
      <c r="F17" s="35"/>
      <c r="G17" s="35"/>
    </row>
    <row r="18" spans="1:7" x14ac:dyDescent="0.2">
      <c r="C18" s="44" t="s">
        <v>1</v>
      </c>
    </row>
    <row r="19" spans="1:7" s="8" customFormat="1" ht="15" customHeight="1" x14ac:dyDescent="0.25">
      <c r="A19" s="55" t="s">
        <v>20</v>
      </c>
      <c r="B19" s="56"/>
      <c r="C19" s="7" t="s">
        <v>15</v>
      </c>
    </row>
    <row r="20" spans="1:7" s="8" customFormat="1" ht="15" customHeight="1" x14ac:dyDescent="0.25">
      <c r="A20" s="57" t="s">
        <v>2</v>
      </c>
      <c r="B20" s="58"/>
      <c r="C20" s="9">
        <f>C21+C24</f>
        <v>24353</v>
      </c>
    </row>
    <row r="21" spans="1:7" s="8" customFormat="1" ht="15" x14ac:dyDescent="0.25">
      <c r="A21" s="10" t="s">
        <v>3</v>
      </c>
      <c r="B21" s="11" t="s">
        <v>4</v>
      </c>
      <c r="C21" s="12">
        <f>SUM(C22:C23)</f>
        <v>18016</v>
      </c>
    </row>
    <row r="22" spans="1:7" ht="72" customHeight="1" x14ac:dyDescent="0.2">
      <c r="A22" s="14">
        <v>1149</v>
      </c>
      <c r="B22" s="15" t="s">
        <v>12</v>
      </c>
      <c r="C22" s="16">
        <f>ROUNDUP((((1932.75*1.4))/31*12)+(1932.75*1.4*5),0)</f>
        <v>14577</v>
      </c>
      <c r="F22" s="17"/>
      <c r="G22" s="35"/>
    </row>
    <row r="23" spans="1:7" ht="41.25" customHeight="1" x14ac:dyDescent="0.2">
      <c r="A23" s="19">
        <v>1210</v>
      </c>
      <c r="B23" s="20" t="s">
        <v>17</v>
      </c>
      <c r="C23" s="21">
        <f>ROUNDUP(C22*0.2359,0)</f>
        <v>3439</v>
      </c>
    </row>
    <row r="24" spans="1:7" ht="14.25" x14ac:dyDescent="0.2">
      <c r="A24" s="26" t="s">
        <v>7</v>
      </c>
      <c r="B24" s="27" t="s">
        <v>8</v>
      </c>
      <c r="C24" s="28">
        <f>SUM(C25:C26)</f>
        <v>6337</v>
      </c>
    </row>
    <row r="25" spans="1:7" ht="66" customHeight="1" x14ac:dyDescent="0.25">
      <c r="A25" s="29">
        <v>2122</v>
      </c>
      <c r="B25" s="30" t="s">
        <v>22</v>
      </c>
      <c r="C25" s="31">
        <f>ROUNDUP(560*1+2*1,0)</f>
        <v>562</v>
      </c>
      <c r="F25" s="8"/>
    </row>
    <row r="26" spans="1:7" ht="51" customHeight="1" x14ac:dyDescent="0.2">
      <c r="A26" s="45">
        <v>2238</v>
      </c>
      <c r="B26" s="46" t="s">
        <v>13</v>
      </c>
      <c r="C26" s="21">
        <f>ROUNDUP((15793.88/12*4)+((1316.16/31)*12),0)</f>
        <v>5775</v>
      </c>
      <c r="F26" s="17"/>
      <c r="G26" s="35"/>
    </row>
    <row r="27" spans="1:7" ht="43.5" customHeight="1" x14ac:dyDescent="0.2">
      <c r="A27" s="52" t="s">
        <v>14</v>
      </c>
      <c r="B27" s="52"/>
      <c r="C27" s="52"/>
    </row>
    <row r="28" spans="1:7" s="50" customFormat="1" ht="12" x14ac:dyDescent="0.2">
      <c r="A28" s="47"/>
      <c r="B28" s="48"/>
      <c r="C28" s="49"/>
    </row>
  </sheetData>
  <mergeCells count="7">
    <mergeCell ref="A27:C27"/>
    <mergeCell ref="A1:C1"/>
    <mergeCell ref="A2:C2"/>
    <mergeCell ref="A5:B5"/>
    <mergeCell ref="A6:B6"/>
    <mergeCell ref="A19:B19"/>
    <mergeCell ref="A20:B20"/>
  </mergeCells>
  <pageMargins left="0.23622047244094491" right="0.23622047244094491" top="0.74803149606299213" bottom="0.74803149606299213" header="0.31496062992125984" footer="0.31496062992125984"/>
  <pageSetup paperSize="9" scale="94"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D.Kosarevs</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Natālija Rasponomarjova</dc:creator>
  <cp:lastModifiedBy>Natālija Rasponomarjova</cp:lastModifiedBy>
  <cp:lastPrinted>2026-02-02T06:59:19Z</cp:lastPrinted>
  <dcterms:created xsi:type="dcterms:W3CDTF">2026-01-30T13:35:12Z</dcterms:created>
  <dcterms:modified xsi:type="dcterms:W3CDTF">2026-02-03T06:10:28Z</dcterms:modified>
</cp:coreProperties>
</file>