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626"/>
  <workbookPr hidePivotFieldList="1" defaultThemeVersion="166925"/>
  <mc:AlternateContent xmlns:mc="http://schemas.openxmlformats.org/markup-compatibility/2006">
    <mc:Choice Requires="x15">
      <x15ac:absPath xmlns:x15ac="http://schemas.microsoft.com/office/spreadsheetml/2010/11/ac" url="\\vnozare.pri\vm\Redirect_profiles\VM_Ivita_Lazdina\Desktop\Korona_2023\IIceturksnis_COVID\"/>
    </mc:Choice>
  </mc:AlternateContent>
  <xr:revisionPtr revIDLastSave="0" documentId="13_ncr:1_{1EE79A54-A63D-422A-A26F-4C22C39FF769}" xr6:coauthVersionLast="47" xr6:coauthVersionMax="47" xr10:uidLastSave="{00000000-0000-0000-0000-000000000000}"/>
  <bookViews>
    <workbookView xWindow="3510" yWindow="0" windowWidth="15750" windowHeight="15600" activeTab="2" xr2:uid="{00000000-000D-0000-FFFF-FFFF00000000}"/>
  </bookViews>
  <sheets>
    <sheet name="Aprīlis_2023" sheetId="42" r:id="rId1"/>
    <sheet name="Maijs_2023" sheetId="43" r:id="rId2"/>
    <sheet name="Jūnijs_2023" sheetId="45" r:id="rId3"/>
  </sheets>
  <definedNames>
    <definedName name="_xlnm._FilterDatabase" localSheetId="0" hidden="1">Aprīlis_2023!$A$4:$Q$47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 i="42" l="1"/>
  <c r="K5" i="42" s="1"/>
  <c r="I26" i="45" l="1"/>
  <c r="K26" i="45" s="1"/>
  <c r="I25" i="45"/>
  <c r="K25" i="45" s="1"/>
  <c r="I24" i="45"/>
  <c r="K24" i="45" s="1"/>
  <c r="I23" i="45"/>
  <c r="K23" i="45" s="1"/>
  <c r="I22" i="45"/>
  <c r="K22" i="45" s="1"/>
  <c r="I21" i="45"/>
  <c r="K21" i="45" s="1"/>
  <c r="K20" i="45"/>
  <c r="I20" i="45"/>
  <c r="I19" i="45"/>
  <c r="K19" i="45" s="1"/>
  <c r="I18" i="45"/>
  <c r="K18" i="45" s="1"/>
  <c r="I17" i="45"/>
  <c r="K17" i="45" s="1"/>
  <c r="I16" i="45"/>
  <c r="K16" i="45" s="1"/>
  <c r="I15" i="45"/>
  <c r="K15" i="45" s="1"/>
  <c r="I14" i="45"/>
  <c r="K14" i="45" s="1"/>
  <c r="K13" i="45"/>
  <c r="I13" i="45"/>
  <c r="I12" i="45"/>
  <c r="K12" i="45" s="1"/>
  <c r="I11" i="45"/>
  <c r="K11" i="45" s="1"/>
  <c r="I10" i="45"/>
  <c r="K10" i="45" s="1"/>
  <c r="I9" i="45"/>
  <c r="K9" i="45" s="1"/>
  <c r="I8" i="45"/>
  <c r="K8" i="45" s="1"/>
  <c r="I7" i="45"/>
  <c r="K7" i="45" s="1"/>
  <c r="K6" i="45"/>
  <c r="I6" i="45"/>
  <c r="I5" i="45"/>
  <c r="K5" i="45" s="1"/>
  <c r="K27" i="45" l="1"/>
  <c r="I46" i="42"/>
  <c r="K46" i="42" s="1"/>
  <c r="I45" i="42"/>
  <c r="K45" i="42" s="1"/>
  <c r="I38" i="43"/>
  <c r="K38" i="43" s="1"/>
  <c r="I37" i="43"/>
  <c r="K37" i="43" s="1"/>
  <c r="I36" i="43"/>
  <c r="K36" i="43" s="1"/>
  <c r="I35" i="43"/>
  <c r="K35" i="43" s="1"/>
  <c r="I34" i="43"/>
  <c r="K34" i="43" s="1"/>
  <c r="I33" i="43"/>
  <c r="K33" i="43" s="1"/>
  <c r="I32" i="43"/>
  <c r="K32" i="43" s="1"/>
  <c r="I31" i="43"/>
  <c r="K31" i="43" s="1"/>
  <c r="I30" i="43"/>
  <c r="K30" i="43" s="1"/>
  <c r="I29" i="43"/>
  <c r="K29" i="43" s="1"/>
  <c r="I28" i="43"/>
  <c r="K28" i="43" s="1"/>
  <c r="I27" i="43"/>
  <c r="K27" i="43" s="1"/>
  <c r="I26" i="43"/>
  <c r="K26" i="43" s="1"/>
  <c r="I25" i="43"/>
  <c r="K25" i="43" s="1"/>
  <c r="I24" i="43"/>
  <c r="K24" i="43" s="1"/>
  <c r="I23" i="43"/>
  <c r="K23" i="43" s="1"/>
  <c r="I22" i="43"/>
  <c r="K22" i="43" s="1"/>
  <c r="I21" i="43"/>
  <c r="K21" i="43" s="1"/>
  <c r="I20" i="43"/>
  <c r="K20" i="43" s="1"/>
  <c r="I40" i="42"/>
  <c r="K40" i="42" s="1"/>
  <c r="I39" i="42"/>
  <c r="K39" i="42" s="1"/>
  <c r="I38" i="42"/>
  <c r="K38" i="42" s="1"/>
  <c r="I37" i="42"/>
  <c r="K37" i="42" s="1"/>
  <c r="I36" i="42"/>
  <c r="K36" i="42" s="1"/>
  <c r="I35" i="42"/>
  <c r="K35" i="42" s="1"/>
  <c r="I34" i="42"/>
  <c r="K34" i="42" s="1"/>
  <c r="I33" i="42"/>
  <c r="K33" i="42" s="1"/>
  <c r="I32" i="42"/>
  <c r="K32" i="42" s="1"/>
  <c r="I31" i="42"/>
  <c r="K31" i="42" s="1"/>
  <c r="I30" i="42"/>
  <c r="K30" i="42" s="1"/>
  <c r="I29" i="42"/>
  <c r="K29" i="42" s="1"/>
  <c r="I28" i="42"/>
  <c r="K28" i="42" s="1"/>
  <c r="I27" i="42"/>
  <c r="K27" i="42" s="1"/>
  <c r="I26" i="42"/>
  <c r="K26" i="42" s="1"/>
  <c r="I25" i="42"/>
  <c r="K25" i="42" s="1"/>
  <c r="I24" i="42"/>
  <c r="K24" i="42" s="1"/>
  <c r="I23" i="42"/>
  <c r="K23" i="42" s="1"/>
  <c r="I22" i="42"/>
  <c r="K22" i="42" s="1"/>
  <c r="I21" i="42"/>
  <c r="K21" i="42" s="1"/>
  <c r="I20" i="42"/>
  <c r="K20" i="42" s="1"/>
  <c r="I19" i="43"/>
  <c r="K19" i="43" s="1"/>
  <c r="I18" i="43"/>
  <c r="K18" i="43" s="1"/>
  <c r="I17" i="43"/>
  <c r="K17" i="43" s="1"/>
  <c r="I16" i="43"/>
  <c r="K16" i="43" s="1"/>
  <c r="I15" i="43"/>
  <c r="K15" i="43" s="1"/>
  <c r="I14" i="43"/>
  <c r="K14" i="43" s="1"/>
  <c r="I13" i="43"/>
  <c r="K13" i="43" s="1"/>
  <c r="I12" i="43"/>
  <c r="K12" i="43" s="1"/>
  <c r="I11" i="43"/>
  <c r="K11" i="43" s="1"/>
  <c r="I10" i="43"/>
  <c r="K10" i="43" s="1"/>
  <c r="I9" i="43"/>
  <c r="K9" i="43" s="1"/>
  <c r="I8" i="43"/>
  <c r="K8" i="43" s="1"/>
  <c r="I7" i="43"/>
  <c r="K7" i="43" s="1"/>
  <c r="I6" i="43"/>
  <c r="K6" i="43" s="1"/>
  <c r="I5" i="43"/>
  <c r="K5" i="43" s="1"/>
  <c r="I44" i="42"/>
  <c r="K44" i="42" s="1"/>
  <c r="I43" i="42"/>
  <c r="K43" i="42" s="1"/>
  <c r="I42" i="42"/>
  <c r="K42" i="42" s="1"/>
  <c r="I41" i="42"/>
  <c r="K41" i="42" s="1"/>
  <c r="I19" i="42"/>
  <c r="K19" i="42" s="1"/>
  <c r="I18" i="42"/>
  <c r="K18" i="42" s="1"/>
  <c r="I17" i="42"/>
  <c r="K17" i="42" s="1"/>
  <c r="I16" i="42"/>
  <c r="K16" i="42" s="1"/>
  <c r="I15" i="42"/>
  <c r="K15" i="42" s="1"/>
  <c r="I14" i="42"/>
  <c r="K14" i="42" s="1"/>
  <c r="I13" i="42"/>
  <c r="K13" i="42" s="1"/>
  <c r="I12" i="42"/>
  <c r="K12" i="42" s="1"/>
  <c r="I11" i="42"/>
  <c r="K11" i="42" s="1"/>
  <c r="I10" i="42"/>
  <c r="K10" i="42" s="1"/>
  <c r="I9" i="42"/>
  <c r="K9" i="42" s="1"/>
  <c r="I8" i="42"/>
  <c r="K8" i="42" s="1"/>
  <c r="I7" i="42"/>
  <c r="K7" i="42" s="1"/>
  <c r="I6" i="42"/>
  <c r="K6" i="42" s="1"/>
  <c r="K47" i="42" l="1"/>
  <c r="K39" i="43"/>
</calcChain>
</file>

<file path=xl/sharedStrings.xml><?xml version="1.0" encoding="utf-8"?>
<sst xmlns="http://schemas.openxmlformats.org/spreadsheetml/2006/main" count="555" uniqueCount="176">
  <si>
    <t>Preces nosaukums</t>
  </si>
  <si>
    <t>Pavadzīmes Nr.</t>
  </si>
  <si>
    <t>Vienreizējie individuālie aizsardzības līdzekļi</t>
  </si>
  <si>
    <t>Piegādātājs</t>
  </si>
  <si>
    <t>Finansējums</t>
  </si>
  <si>
    <t xml:space="preserve"> datums</t>
  </si>
  <si>
    <t>numurs</t>
  </si>
  <si>
    <t>Vienības</t>
  </si>
  <si>
    <t>PVN likme</t>
  </si>
  <si>
    <t>Pavadzīmes datums</t>
  </si>
  <si>
    <t>Kopā:</t>
  </si>
  <si>
    <t>EKK</t>
  </si>
  <si>
    <t>Chemi Pharm Latvia SIA</t>
  </si>
  <si>
    <t>1-14/2021/91</t>
  </si>
  <si>
    <t xml:space="preserve"> Līgums / pavadzīme
 (ja nav līgums) </t>
  </si>
  <si>
    <t>1-14/2021/92</t>
  </si>
  <si>
    <t>MEDILINK SIA</t>
  </si>
  <si>
    <t>SPODRA, SIA</t>
  </si>
  <si>
    <t>1-14/2021/93</t>
  </si>
  <si>
    <t>T.T.R. SIA</t>
  </si>
  <si>
    <t>1-14/2020/133</t>
  </si>
  <si>
    <t>Dezinfekcija</t>
  </si>
  <si>
    <t>Surfanios Premium 1L (12)</t>
  </si>
  <si>
    <t>1-14/2022/1</t>
  </si>
  <si>
    <t>Amrid, SIA</t>
  </si>
  <si>
    <t>Dezinfekcijas līdzeklis NOCOLYSE ONE SHOT 12%, L</t>
  </si>
  <si>
    <t xml:space="preserve">A.Medical SIA </t>
  </si>
  <si>
    <t>1-14/2022/160</t>
  </si>
  <si>
    <t>OneMed SIA</t>
  </si>
  <si>
    <t xml:space="preserve">1-14/2022/119 </t>
  </si>
  <si>
    <t>MIDOCID virsmu dezinf. Līdz. 5 L</t>
  </si>
  <si>
    <t>MIDOCID virsmu dezinf. Līdz. 1 L</t>
  </si>
  <si>
    <t>Sejas maska, ar gumijām, TYPE IIR, zila, N50</t>
  </si>
  <si>
    <t>CHEMISEPT VIR+ 100ml, dez. Līdz.</t>
  </si>
  <si>
    <t>CHEMISEPT VIR+ 5L, dez. Līdz.</t>
  </si>
  <si>
    <t>BACTICID WIPES N200. dez. Līdz.</t>
  </si>
  <si>
    <t>21.03.2023.</t>
  </si>
  <si>
    <t>AM230300386</t>
  </si>
  <si>
    <t>17.03.2023.</t>
  </si>
  <si>
    <t>AM230300648</t>
  </si>
  <si>
    <t>28.03.2023.</t>
  </si>
  <si>
    <t>AM230400160</t>
  </si>
  <si>
    <t>11.04.2023.</t>
  </si>
  <si>
    <t>AM230400382</t>
  </si>
  <si>
    <t>19.04.2023.</t>
  </si>
  <si>
    <t>AM230400295</t>
  </si>
  <si>
    <t>14.04.2023.</t>
  </si>
  <si>
    <t>CPG23-040180</t>
  </si>
  <si>
    <t>17.04.2023.</t>
  </si>
  <si>
    <t>CPG23-040139</t>
  </si>
  <si>
    <t>13.04.2023.</t>
  </si>
  <si>
    <t>CPG23-040135</t>
  </si>
  <si>
    <t>CHEMISEPT VIR + 1000ml ar dozatoru, dez. Līdz.</t>
  </si>
  <si>
    <t xml:space="preserve"> CPG23-040112</t>
  </si>
  <si>
    <t>12.04.2023.</t>
  </si>
  <si>
    <t>CPG23-040265</t>
  </si>
  <si>
    <t>21.04.2023.</t>
  </si>
  <si>
    <t>03.04.2023.</t>
  </si>
  <si>
    <t>Anios Clean Excel D, 1L (12) Dez. Līdz. Instr.</t>
  </si>
  <si>
    <t>Surafnios Premium 5L (4) (3113910) Dez. Līdz. Grīdām</t>
  </si>
  <si>
    <t>PRGM355712</t>
  </si>
  <si>
    <t xml:space="preserve">1-14/2022/122 </t>
  </si>
  <si>
    <t>PRGM356703</t>
  </si>
  <si>
    <t>Cimdi nitrila, pagarināti, nester. Bez pūdera S/100 (10)</t>
  </si>
  <si>
    <t>Cimdi nitrila, pagarināti, nester. Bez pūdera M/100 (10)</t>
  </si>
  <si>
    <t>Cimdi nitrila, pagarināti, nester. Bez pūdera L/100 (10)</t>
  </si>
  <si>
    <t>Cimdi nitrila, pagarināti, nester. Bez pūdera XL/100 (10)</t>
  </si>
  <si>
    <t>PRGM356888</t>
  </si>
  <si>
    <t>ONE-000385398</t>
  </si>
  <si>
    <t>27.03.2023.</t>
  </si>
  <si>
    <t>Cimdi nitrila SENSE L N200</t>
  </si>
  <si>
    <t>Cimdi nitrila SENSE XL N180</t>
  </si>
  <si>
    <t>ONE-000385703</t>
  </si>
  <si>
    <t>Cimdi nitrila SENSE M N200</t>
  </si>
  <si>
    <t>Cimdi nitrila SENSE S N200</t>
  </si>
  <si>
    <t>ONE-000385804</t>
  </si>
  <si>
    <t>Cimdi nitrila SENSE XL N200</t>
  </si>
  <si>
    <t>ONE-000385884</t>
  </si>
  <si>
    <t>SPO 230323</t>
  </si>
  <si>
    <t>SPO 230249</t>
  </si>
  <si>
    <t>SPO 230326</t>
  </si>
  <si>
    <t>AMR-00903</t>
  </si>
  <si>
    <t>AMR-00905</t>
  </si>
  <si>
    <t>Dezinfekcijas līdzeklis NOCOLYSE ONE SHOT 6%, L</t>
  </si>
  <si>
    <t>30.03.2023.</t>
  </si>
  <si>
    <t>AM230400294</t>
  </si>
  <si>
    <t>AM230500108</t>
  </si>
  <si>
    <t>08.05.2023.</t>
  </si>
  <si>
    <t>AM230500430</t>
  </si>
  <si>
    <t>20.05.2023.</t>
  </si>
  <si>
    <t>B.Braun Medical SIA</t>
  </si>
  <si>
    <t>1-14/2022/146</t>
  </si>
  <si>
    <t>VASCO OP STER. CIMDI 6,5 PŪDERĒTI</t>
  </si>
  <si>
    <t>VASCO OP STER. CIMDI 7 PŪDERĒTI</t>
  </si>
  <si>
    <t>VASCO OP STER. CIMDI 7,5 PŪDERĒTI</t>
  </si>
  <si>
    <t>VASCO OP STER. CIMDI 8 PŪDERĒTI</t>
  </si>
  <si>
    <t>VASCO OP STER. CIMDI 8,5 PŪDERĒTI</t>
  </si>
  <si>
    <t>328826 BLV</t>
  </si>
  <si>
    <t>25.04.2023.</t>
  </si>
  <si>
    <t>330469 BLV</t>
  </si>
  <si>
    <t>26.05.2023.</t>
  </si>
  <si>
    <t>CPG23-040287</t>
  </si>
  <si>
    <t>24.04.2023.</t>
  </si>
  <si>
    <t>CHEMISEPT G 100ml, dez. Līdz,</t>
  </si>
  <si>
    <t>CHEMISEPT VIE+ 5L, dez. Līdz.</t>
  </si>
  <si>
    <t>PRGM356162</t>
  </si>
  <si>
    <t>ONE-000386124</t>
  </si>
  <si>
    <t>02.05.2023.</t>
  </si>
  <si>
    <t>ONE-000386380</t>
  </si>
  <si>
    <t>15.05.2023.</t>
  </si>
  <si>
    <t>Cimdi OM nitrila pagar. L N100</t>
  </si>
  <si>
    <t>Cimdi OM nitrila pagar. M N100</t>
  </si>
  <si>
    <t>Cimdi OM nitrila pagar.X L N100</t>
  </si>
  <si>
    <t>ONE-000386483</t>
  </si>
  <si>
    <t>ONE-000386000</t>
  </si>
  <si>
    <t>18.05.2023.</t>
  </si>
  <si>
    <t>Cimdi OM nitrila pagar. S N100</t>
  </si>
  <si>
    <t>ONE-000386512</t>
  </si>
  <si>
    <t>19.05.2023.</t>
  </si>
  <si>
    <t>SPO 230356</t>
  </si>
  <si>
    <t>8197</t>
  </si>
  <si>
    <t>20.03.2023.</t>
  </si>
  <si>
    <t>8229</t>
  </si>
  <si>
    <t>24.03.2023.</t>
  </si>
  <si>
    <t>Transporta pakalpojumi*</t>
  </si>
  <si>
    <t xml:space="preserve">* Transporta izdevumi ir saistīti ar telpu un un OMT dezinfekcijas nodrošināšanu, saskaņā ar noslēgtā līguma par telpu dezinfekciju pakalpojumu pielikuma "Finanšu piedāvājums" sadaļu par transporta izdevumiem. </t>
  </si>
  <si>
    <t>330360 BLV</t>
  </si>
  <si>
    <t>AM230600088</t>
  </si>
  <si>
    <t>1-14/2023/57</t>
  </si>
  <si>
    <t>Dezinfekcijas salvetes akrila virsmām</t>
  </si>
  <si>
    <t>CPG23-060172</t>
  </si>
  <si>
    <t>14.06.2023.</t>
  </si>
  <si>
    <t>1-14/2023/61</t>
  </si>
  <si>
    <t>DES INSURANCE 1L, dez.līdz.</t>
  </si>
  <si>
    <t>PRGM360273</t>
  </si>
  <si>
    <t>02.06.2023.</t>
  </si>
  <si>
    <t>1-14/2023/58</t>
  </si>
  <si>
    <t>Surfanios Premium 1L(12), virsmu dezinfekcija</t>
  </si>
  <si>
    <t xml:space="preserve"> PRG359699</t>
  </si>
  <si>
    <t>22.06.2023.</t>
  </si>
  <si>
    <t>Anios Wip excel N100 (6) salvetes virsmām bez spirta</t>
  </si>
  <si>
    <t>CPG23-050261</t>
  </si>
  <si>
    <t>24.06.2023.</t>
  </si>
  <si>
    <t>CHEMISEPT VIR+ 100ML, dez.līddz. Rokām</t>
  </si>
  <si>
    <t>BACTICID WIPES N200 ar spirtu</t>
  </si>
  <si>
    <t>CPG23-060274</t>
  </si>
  <si>
    <t>26.06.2023.</t>
  </si>
  <si>
    <t>BACTICID 5L, dez.līdz.</t>
  </si>
  <si>
    <t>BACTICID 1000ml ar smidz., dez. Līdz.</t>
  </si>
  <si>
    <t>CHEMISEPT VIR+ 1000ml ar dozatoru, dez. Līdz.</t>
  </si>
  <si>
    <t>ONE-000386976</t>
  </si>
  <si>
    <t>13.06.2023.</t>
  </si>
  <si>
    <t>Cim. Nitr. SENSE XL N180</t>
  </si>
  <si>
    <t>Cim. Nitr. SENSE M N200</t>
  </si>
  <si>
    <t>ONE-000386962</t>
  </si>
  <si>
    <t>Cim. Nitr. SENSE S N200</t>
  </si>
  <si>
    <t>Cim. Nitr. SENSE L N200</t>
  </si>
  <si>
    <t>Cim. Nitr. SENSE XL N200</t>
  </si>
  <si>
    <t>ONE-000386774</t>
  </si>
  <si>
    <t>SPO 230569</t>
  </si>
  <si>
    <t>21.06.2023.</t>
  </si>
  <si>
    <t xml:space="preserve">VRAA 2021/05/AK/CI-120 </t>
  </si>
  <si>
    <t>MIDOCID virsmu dezinf. Līdz. 750 ml</t>
  </si>
  <si>
    <t>Neatliekamās medicīniskās palīdzības dienesta izdevumi, kas veikti Covid-19 izplatības seku mazināšanai un pārvarēšanai (no 01.06.2023. līdz 30.06.2023.)</t>
  </si>
  <si>
    <t>Cena, euro</t>
  </si>
  <si>
    <t>Summa, euro</t>
  </si>
  <si>
    <t>Nepieciešamie līdzekļi kopā, euro</t>
  </si>
  <si>
    <t>Pielikums Nr.44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</si>
  <si>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Neatliekamās medicīniskās palīdzības dienesta izdevumi, kas veikti Covid-19 izplatības seku mazināšanai un pārvarēšanai (no 01.04.2023. līdz 30.04.2023.)</t>
  </si>
  <si>
    <t>Pielikums Nr.43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</si>
  <si>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Neatliekamās medicīniskās palīdzības dienesta izdevumi, kas veikti Covid-19 izplatības seku mazināšanai un pārvarēšanai (no 01.05.2023. līdz 31.05.2023.)</t>
  </si>
  <si>
    <t>Pielikums Nr.45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</si>
  <si>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Apakšprogramma</t>
  </si>
  <si>
    <t>MK not.Nr.555 275 p</t>
  </si>
  <si>
    <t>39.04.00</t>
  </si>
  <si>
    <t>MK.not.punkts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</si>
</sst>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_-* #,##0.00\ _L_s_-;\-* #,##0.00\ _L_s_-;_-* &quot;-&quot;??\ _L_s_-;_-@_-"/>
    <numFmt numFmtId="166" formatCode="dd\.mm\.yyyy\."/>
  </numFmts>
  <fonts count="11" x14ac:knownFonts="1">
    <font>
      <sz val="11"/>
      <color theme="1"/>
      <name val="Calibri"/>
      <family val="2"/>
      <charset val="186"/>
      <scheme val="minor"/>
    </font>
    <font>
      <sz val="10"/>
      <name val="Arial"/>
      <family val="2"/>
      <charset val="186"/>
    </font>
    <font>
      <sz val="11"/>
      <color theme="1"/>
      <name val="Calibri"/>
      <family val="2"/>
      <charset val="186"/>
      <scheme val="minor"/>
    </font>
    <font>
      <sz val="10"/>
      <name val="Arial"/>
      <family val="2"/>
      <charset val="186"/>
    </font>
    <font>
      <sz val="8"/>
      <name val="Calibri"/>
      <family val="2"/>
      <charset val="186"/>
      <scheme val="minor"/>
    </font>
    <font>
      <b/>
      <sz val="10"/>
      <color rgb="FFFF0000"/>
      <name val="Times New Roman"/>
      <family val="1"/>
    </font>
    <font>
      <sz val="10"/>
      <color rgb="FFFF0000"/>
      <name val="Times New Roman"/>
      <family val="1"/>
    </font>
    <font>
      <b/>
      <sz val="10"/>
      <name val="Times New Roman"/>
      <family val="1"/>
    </font>
    <font>
      <sz val="10"/>
      <color theme="1"/>
      <name val="Times New Roman"/>
      <family val="1"/>
    </font>
    <font>
      <sz val="10"/>
      <name val="Times New Roman"/>
      <family val="1"/>
    </font>
    <font>
      <b/>
      <sz val="10"/>
      <color theme="1"/>
      <name val="Times New Roman"/>
      <family val="1"/>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00B0F0"/>
        <bgColor indexed="64"/>
      </patternFill>
    </fill>
    <fill>
      <patternFill patternType="solid">
        <fgColor theme="9"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14">
    <xf numFmtId="0" fontId="0" fillId="0" borderId="0"/>
    <xf numFmtId="0" fontId="1" fillId="0" borderId="0"/>
    <xf numFmtId="0" fontId="3"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2" fillId="0" borderId="0"/>
    <xf numFmtId="9" fontId="3" fillId="0" borderId="0" applyFont="0" applyFill="0" applyBorder="0" applyAlignment="0" applyProtection="0"/>
    <xf numFmtId="0" fontId="1" fillId="0" borderId="0"/>
    <xf numFmtId="9"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cellStyleXfs>
  <cellXfs count="85">
    <xf numFmtId="0" fontId="0" fillId="0" borderId="0" xfId="0"/>
    <xf numFmtId="0" fontId="6" fillId="0" borderId="0" xfId="0" applyFont="1" applyAlignment="1">
      <alignment horizontal="center" vertical="top"/>
    </xf>
    <xf numFmtId="0" fontId="6" fillId="0" borderId="0" xfId="0" applyFont="1" applyAlignment="1">
      <alignment vertical="top"/>
    </xf>
    <xf numFmtId="0" fontId="5" fillId="0" borderId="0" xfId="0" applyFont="1" applyAlignment="1">
      <alignment horizontal="left" vertical="top"/>
    </xf>
    <xf numFmtId="4" fontId="6" fillId="0" borderId="0" xfId="0" applyNumberFormat="1" applyFont="1" applyAlignment="1">
      <alignment vertical="top"/>
    </xf>
    <xf numFmtId="0" fontId="8" fillId="0" borderId="0" xfId="0" applyFont="1" applyAlignment="1">
      <alignment horizontal="center" vertical="center"/>
    </xf>
    <xf numFmtId="0" fontId="8" fillId="0" borderId="1" xfId="0" applyFont="1" applyBorder="1" applyAlignment="1">
      <alignment horizontal="center" vertical="center"/>
    </xf>
    <xf numFmtId="0" fontId="10" fillId="0" borderId="0" xfId="0" applyFont="1" applyAlignment="1">
      <alignment horizontal="center" vertical="center"/>
    </xf>
    <xf numFmtId="0" fontId="8" fillId="0" borderId="0" xfId="0" applyFont="1"/>
    <xf numFmtId="0" fontId="9" fillId="0" borderId="0" xfId="0" applyFont="1" applyAlignment="1">
      <alignment horizontal="center" vertical="center"/>
    </xf>
    <xf numFmtId="49" fontId="8" fillId="2" borderId="1" xfId="0" applyNumberFormat="1" applyFont="1" applyFill="1" applyBorder="1" applyAlignment="1">
      <alignment horizontal="left"/>
    </xf>
    <xf numFmtId="166" fontId="8" fillId="2" borderId="1" xfId="0" applyNumberFormat="1" applyFont="1" applyFill="1" applyBorder="1" applyAlignment="1">
      <alignment horizontal="left"/>
    </xf>
    <xf numFmtId="14" fontId="9" fillId="2" borderId="1" xfId="2" applyNumberFormat="1" applyFont="1" applyFill="1" applyBorder="1" applyAlignment="1">
      <alignment horizontal="center" vertical="top" wrapText="1"/>
    </xf>
    <xf numFmtId="49" fontId="9" fillId="2" borderId="1" xfId="0" applyNumberFormat="1" applyFont="1" applyFill="1" applyBorder="1" applyAlignment="1">
      <alignment horizontal="left"/>
    </xf>
    <xf numFmtId="3" fontId="8" fillId="2" borderId="1" xfId="0" applyNumberFormat="1" applyFont="1" applyFill="1" applyBorder="1" applyAlignment="1">
      <alignment horizontal="center"/>
    </xf>
    <xf numFmtId="4" fontId="8" fillId="2" borderId="1" xfId="0" applyNumberFormat="1" applyFont="1" applyFill="1" applyBorder="1" applyAlignment="1">
      <alignment horizontal="center"/>
    </xf>
    <xf numFmtId="4" fontId="9" fillId="2" borderId="1" xfId="0" applyNumberFormat="1" applyFont="1" applyFill="1" applyBorder="1" applyAlignment="1">
      <alignment horizontal="center" vertical="top"/>
    </xf>
    <xf numFmtId="9" fontId="9" fillId="2" borderId="1" xfId="0" applyNumberFormat="1" applyFont="1" applyFill="1" applyBorder="1" applyAlignment="1">
      <alignment horizontal="center" vertical="top"/>
    </xf>
    <xf numFmtId="4" fontId="7" fillId="2" borderId="1" xfId="0" applyNumberFormat="1" applyFont="1" applyFill="1" applyBorder="1" applyAlignment="1">
      <alignment horizontal="right" vertical="top"/>
    </xf>
    <xf numFmtId="49" fontId="8" fillId="2" borderId="1" xfId="0" applyNumberFormat="1" applyFont="1" applyFill="1" applyBorder="1" applyAlignment="1">
      <alignment horizontal="left" wrapText="1"/>
    </xf>
    <xf numFmtId="14" fontId="9" fillId="2" borderId="1" xfId="2" applyNumberFormat="1" applyFont="1" applyFill="1" applyBorder="1" applyAlignment="1">
      <alignment horizontal="center" vertical="top"/>
    </xf>
    <xf numFmtId="3" fontId="9" fillId="2" borderId="1" xfId="0" applyNumberFormat="1" applyFont="1" applyFill="1" applyBorder="1" applyAlignment="1">
      <alignment horizontal="center"/>
    </xf>
    <xf numFmtId="4" fontId="9" fillId="2" borderId="1" xfId="0" applyNumberFormat="1" applyFont="1" applyFill="1" applyBorder="1" applyAlignment="1">
      <alignment horizontal="center"/>
    </xf>
    <xf numFmtId="166" fontId="8" fillId="2" borderId="1" xfId="0" applyNumberFormat="1" applyFont="1" applyFill="1" applyBorder="1" applyAlignment="1">
      <alignment horizontal="left" wrapText="1"/>
    </xf>
    <xf numFmtId="49" fontId="9" fillId="2" borderId="1" xfId="0" applyNumberFormat="1" applyFont="1" applyFill="1" applyBorder="1" applyAlignment="1">
      <alignment horizontal="left" wrapText="1"/>
    </xf>
    <xf numFmtId="3" fontId="8" fillId="2" borderId="1" xfId="0" applyNumberFormat="1" applyFont="1" applyFill="1" applyBorder="1" applyAlignment="1">
      <alignment horizontal="center" wrapText="1"/>
    </xf>
    <xf numFmtId="0" fontId="9" fillId="2" borderId="1" xfId="0" applyFont="1" applyFill="1" applyBorder="1" applyAlignment="1">
      <alignment horizontal="left" vertical="top"/>
    </xf>
    <xf numFmtId="49" fontId="8" fillId="0" borderId="0" xfId="0" applyNumberFormat="1" applyFont="1" applyAlignment="1">
      <alignment horizontal="left"/>
    </xf>
    <xf numFmtId="166" fontId="8" fillId="0" borderId="0" xfId="0" applyNumberFormat="1" applyFont="1" applyAlignment="1">
      <alignment horizontal="left"/>
    </xf>
    <xf numFmtId="0" fontId="5" fillId="0" borderId="0" xfId="0" applyFont="1" applyAlignment="1">
      <alignment horizontal="center" vertical="center"/>
    </xf>
    <xf numFmtId="0" fontId="8" fillId="0" borderId="0" xfId="0" applyFont="1" applyAlignment="1">
      <alignment vertical="top"/>
    </xf>
    <xf numFmtId="4" fontId="8" fillId="0" borderId="0" xfId="0" applyNumberFormat="1" applyFont="1" applyAlignment="1">
      <alignment vertical="top"/>
    </xf>
    <xf numFmtId="0" fontId="7" fillId="3" borderId="1" xfId="2" applyFont="1" applyFill="1" applyBorder="1" applyAlignment="1">
      <alignment horizontal="center" vertical="top" wrapText="1"/>
    </xf>
    <xf numFmtId="0" fontId="7" fillId="3" borderId="1" xfId="0" applyFont="1" applyFill="1" applyBorder="1" applyAlignment="1">
      <alignment horizontal="center" vertical="top" wrapText="1"/>
    </xf>
    <xf numFmtId="49" fontId="7" fillId="3" borderId="1" xfId="2" applyNumberFormat="1" applyFont="1" applyFill="1" applyBorder="1" applyAlignment="1">
      <alignment horizontal="center" vertical="top" wrapText="1"/>
    </xf>
    <xf numFmtId="4" fontId="7" fillId="3" borderId="1" xfId="2" applyNumberFormat="1" applyFont="1" applyFill="1" applyBorder="1" applyAlignment="1">
      <alignment horizontal="center" vertical="top" wrapText="1"/>
    </xf>
    <xf numFmtId="166" fontId="9" fillId="2" borderId="1" xfId="0" applyNumberFormat="1" applyFont="1" applyFill="1" applyBorder="1" applyAlignment="1">
      <alignment horizontal="left"/>
    </xf>
    <xf numFmtId="0" fontId="7" fillId="3" borderId="1" xfId="9" applyFont="1" applyFill="1" applyBorder="1" applyAlignment="1">
      <alignment horizontal="center" vertical="top" wrapText="1"/>
    </xf>
    <xf numFmtId="49" fontId="7" fillId="3" borderId="1" xfId="9" applyNumberFormat="1" applyFont="1" applyFill="1" applyBorder="1" applyAlignment="1">
      <alignment horizontal="center" vertical="top" wrapText="1"/>
    </xf>
    <xf numFmtId="4" fontId="7" fillId="3" borderId="1" xfId="9" applyNumberFormat="1" applyFont="1" applyFill="1" applyBorder="1" applyAlignment="1">
      <alignment horizontal="center" vertical="top" wrapText="1"/>
    </xf>
    <xf numFmtId="49" fontId="8" fillId="0" borderId="1" xfId="0" applyNumberFormat="1" applyFont="1" applyBorder="1" applyAlignment="1">
      <alignment horizontal="left"/>
    </xf>
    <xf numFmtId="166" fontId="8" fillId="0" borderId="1" xfId="0" applyNumberFormat="1" applyFont="1" applyBorder="1" applyAlignment="1">
      <alignment horizontal="left"/>
    </xf>
    <xf numFmtId="49" fontId="8" fillId="2" borderId="1" xfId="0" applyNumberFormat="1" applyFont="1" applyFill="1" applyBorder="1" applyAlignment="1">
      <alignment vertical="center"/>
    </xf>
    <xf numFmtId="49" fontId="9" fillId="2" borderId="1" xfId="0" applyNumberFormat="1" applyFont="1" applyFill="1" applyBorder="1" applyAlignment="1">
      <alignment vertical="center"/>
    </xf>
    <xf numFmtId="166" fontId="8" fillId="2" borderId="1" xfId="0" applyNumberFormat="1" applyFont="1" applyFill="1" applyBorder="1" applyAlignment="1">
      <alignment vertical="center"/>
    </xf>
    <xf numFmtId="0" fontId="7" fillId="2" borderId="2" xfId="0" applyFont="1" applyFill="1" applyBorder="1" applyAlignment="1">
      <alignment horizontal="right" vertical="top"/>
    </xf>
    <xf numFmtId="4" fontId="7" fillId="2" borderId="2" xfId="0" applyNumberFormat="1" applyFont="1" applyFill="1" applyBorder="1" applyAlignment="1">
      <alignment horizontal="center" vertical="top"/>
    </xf>
    <xf numFmtId="4" fontId="9" fillId="2" borderId="2" xfId="0" applyNumberFormat="1" applyFont="1" applyFill="1" applyBorder="1" applyAlignment="1">
      <alignment horizontal="center" vertical="top"/>
    </xf>
    <xf numFmtId="2" fontId="9" fillId="2" borderId="2" xfId="0" applyNumberFormat="1" applyFont="1" applyFill="1" applyBorder="1" applyAlignment="1">
      <alignment vertical="top"/>
    </xf>
    <xf numFmtId="0" fontId="9" fillId="2" borderId="2" xfId="0" applyFont="1" applyFill="1" applyBorder="1" applyAlignment="1">
      <alignment vertical="top"/>
    </xf>
    <xf numFmtId="4" fontId="7" fillId="4" borderId="2" xfId="0" applyNumberFormat="1" applyFont="1" applyFill="1" applyBorder="1" applyAlignment="1">
      <alignment horizontal="right" vertical="top"/>
    </xf>
    <xf numFmtId="0" fontId="7" fillId="2" borderId="1" xfId="0" applyFont="1" applyFill="1" applyBorder="1" applyAlignment="1">
      <alignment horizontal="right" vertical="top"/>
    </xf>
    <xf numFmtId="0" fontId="8" fillId="5" borderId="0" xfId="0" applyFont="1" applyFill="1"/>
    <xf numFmtId="4" fontId="7" fillId="6" borderId="2" xfId="0" applyNumberFormat="1" applyFont="1" applyFill="1" applyBorder="1" applyAlignment="1">
      <alignment horizontal="right" vertical="top"/>
    </xf>
    <xf numFmtId="3" fontId="8" fillId="2" borderId="1" xfId="0" applyNumberFormat="1" applyFont="1" applyFill="1" applyBorder="1" applyAlignment="1">
      <alignment horizontal="center" vertical="center"/>
    </xf>
    <xf numFmtId="4" fontId="8" fillId="2" borderId="1" xfId="0" applyNumberFormat="1" applyFont="1" applyFill="1" applyBorder="1" applyAlignment="1">
      <alignment horizontal="center" vertical="center"/>
    </xf>
    <xf numFmtId="3" fontId="9" fillId="2" borderId="1" xfId="0" applyNumberFormat="1" applyFont="1" applyFill="1" applyBorder="1" applyAlignment="1">
      <alignment horizontal="center" vertical="center"/>
    </xf>
    <xf numFmtId="4" fontId="9" fillId="2" borderId="1" xfId="0" applyNumberFormat="1" applyFont="1" applyFill="1" applyBorder="1" applyAlignment="1">
      <alignment horizontal="center" vertical="center"/>
    </xf>
    <xf numFmtId="4" fontId="7" fillId="2" borderId="1" xfId="0" applyNumberFormat="1" applyFont="1" applyFill="1" applyBorder="1"/>
    <xf numFmtId="9" fontId="9" fillId="2" borderId="1" xfId="0" applyNumberFormat="1" applyFont="1" applyFill="1" applyBorder="1" applyAlignment="1">
      <alignment horizontal="center"/>
    </xf>
    <xf numFmtId="166" fontId="8" fillId="2" borderId="1" xfId="0" applyNumberFormat="1" applyFont="1" applyFill="1" applyBorder="1" applyAlignment="1">
      <alignment horizontal="left" vertical="center"/>
    </xf>
    <xf numFmtId="2" fontId="9" fillId="0" borderId="0" xfId="0" applyNumberFormat="1" applyFont="1" applyAlignment="1">
      <alignment horizontal="left" vertical="top" wrapText="1"/>
    </xf>
    <xf numFmtId="0" fontId="9" fillId="3" borderId="1" xfId="0" applyFont="1" applyFill="1" applyBorder="1" applyAlignment="1">
      <alignment horizontal="center" vertical="center"/>
    </xf>
    <xf numFmtId="0" fontId="9" fillId="3" borderId="1" xfId="0" applyFont="1" applyFill="1" applyBorder="1" applyAlignment="1">
      <alignment horizontal="center" vertical="center" wrapText="1"/>
    </xf>
    <xf numFmtId="0" fontId="8" fillId="0" borderId="1" xfId="0" applyFont="1" applyBorder="1" applyAlignment="1">
      <alignment horizontal="center" vertical="center"/>
    </xf>
    <xf numFmtId="0" fontId="8" fillId="0" borderId="3" xfId="0" applyFont="1" applyBorder="1" applyAlignment="1">
      <alignment horizontal="center" vertical="center"/>
    </xf>
    <xf numFmtId="0" fontId="8" fillId="0" borderId="2" xfId="0" applyFont="1" applyBorder="1" applyAlignment="1">
      <alignment horizontal="center" vertical="center"/>
    </xf>
    <xf numFmtId="0" fontId="7" fillId="0" borderId="0" xfId="0" applyFont="1" applyAlignment="1">
      <alignment horizontal="center" vertical="top"/>
    </xf>
    <xf numFmtId="0" fontId="7" fillId="3" borderId="1" xfId="2" applyFont="1" applyFill="1" applyBorder="1" applyAlignment="1">
      <alignment horizontal="center" vertical="top" wrapText="1"/>
    </xf>
    <xf numFmtId="0" fontId="7" fillId="3" borderId="1" xfId="2" applyFont="1" applyFill="1" applyBorder="1" applyAlignment="1">
      <alignment horizontal="center" vertical="top"/>
    </xf>
    <xf numFmtId="0" fontId="7" fillId="3" borderId="4" xfId="2" applyFont="1" applyFill="1" applyBorder="1" applyAlignment="1">
      <alignment horizontal="center" vertical="top" wrapText="1"/>
    </xf>
    <xf numFmtId="0" fontId="7" fillId="3" borderId="5" xfId="2" applyFont="1" applyFill="1" applyBorder="1" applyAlignment="1">
      <alignment horizontal="center" vertical="top" wrapText="1"/>
    </xf>
    <xf numFmtId="0" fontId="7" fillId="3" borderId="6" xfId="2" applyFont="1" applyFill="1" applyBorder="1" applyAlignment="1">
      <alignment horizontal="center" vertical="top" wrapText="1"/>
    </xf>
    <xf numFmtId="0" fontId="7" fillId="3" borderId="3" xfId="0" applyFont="1" applyFill="1" applyBorder="1" applyAlignment="1">
      <alignment horizontal="center" vertical="center"/>
    </xf>
    <xf numFmtId="0" fontId="7" fillId="3" borderId="2" xfId="0" applyFont="1" applyFill="1" applyBorder="1" applyAlignment="1">
      <alignment horizontal="center" vertical="center"/>
    </xf>
    <xf numFmtId="2" fontId="9" fillId="0" borderId="0" xfId="0" applyNumberFormat="1" applyFont="1" applyAlignment="1">
      <alignment horizontal="left" vertical="center" wrapText="1"/>
    </xf>
    <xf numFmtId="0" fontId="8" fillId="0" borderId="8" xfId="0" applyFont="1" applyBorder="1" applyAlignment="1">
      <alignment horizontal="center" vertical="center"/>
    </xf>
    <xf numFmtId="0" fontId="10" fillId="3" borderId="3" xfId="0" applyFont="1" applyFill="1" applyBorder="1" applyAlignment="1">
      <alignment horizontal="center" vertical="center"/>
    </xf>
    <xf numFmtId="0" fontId="10" fillId="3" borderId="2" xfId="0" applyFont="1" applyFill="1" applyBorder="1" applyAlignment="1">
      <alignment horizontal="center" vertical="center"/>
    </xf>
    <xf numFmtId="0" fontId="7" fillId="0" borderId="7" xfId="0" applyFont="1" applyBorder="1" applyAlignment="1">
      <alignment horizontal="center" vertical="top"/>
    </xf>
    <xf numFmtId="0" fontId="7" fillId="3" borderId="1" xfId="9" applyFont="1" applyFill="1" applyBorder="1" applyAlignment="1">
      <alignment horizontal="center" vertical="top" wrapText="1"/>
    </xf>
    <xf numFmtId="0" fontId="7" fillId="3" borderId="1" xfId="9" applyFont="1" applyFill="1" applyBorder="1" applyAlignment="1">
      <alignment horizontal="center" vertical="top"/>
    </xf>
    <xf numFmtId="0" fontId="7" fillId="3" borderId="4" xfId="9" applyFont="1" applyFill="1" applyBorder="1" applyAlignment="1">
      <alignment horizontal="center" vertical="top" wrapText="1"/>
    </xf>
    <xf numFmtId="0" fontId="7" fillId="3" borderId="5" xfId="9" applyFont="1" applyFill="1" applyBorder="1" applyAlignment="1">
      <alignment horizontal="center" vertical="top" wrapText="1"/>
    </xf>
    <xf numFmtId="0" fontId="7" fillId="3" borderId="6" xfId="9" applyFont="1" applyFill="1" applyBorder="1" applyAlignment="1">
      <alignment horizontal="center" vertical="top" wrapText="1"/>
    </xf>
  </cellXfs>
  <cellStyles count="14">
    <cellStyle name="Comma 2" xfId="3" xr:uid="{00000000-0005-0000-0000-000000000000}"/>
    <cellStyle name="Comma 2 2" xfId="4" xr:uid="{00000000-0005-0000-0000-000001000000}"/>
    <cellStyle name="Comma 2 2 2" xfId="12" xr:uid="{8AF729EA-31B7-4C43-8650-097FA353A4D5}"/>
    <cellStyle name="Comma 2 3" xfId="5" xr:uid="{00000000-0005-0000-0000-000002000000}"/>
    <cellStyle name="Comma 2 3 2" xfId="13" xr:uid="{558076F6-B535-4915-A77D-ECA4DABE3565}"/>
    <cellStyle name="Comma 2 4" xfId="11" xr:uid="{106B7C12-E335-45F5-9D53-2A9A82140C16}"/>
    <cellStyle name="Comma 3" xfId="6" xr:uid="{00000000-0005-0000-0000-000003000000}"/>
    <cellStyle name="Normal" xfId="0" builtinId="0"/>
    <cellStyle name="Normal 2" xfId="1" xr:uid="{00000000-0005-0000-0000-000006000000}"/>
    <cellStyle name="Normal 3" xfId="7" xr:uid="{00000000-0005-0000-0000-000007000000}"/>
    <cellStyle name="Normal 4" xfId="2" xr:uid="{00000000-0005-0000-0000-000008000000}"/>
    <cellStyle name="Normal 4 2" xfId="9" xr:uid="{00000000-0005-0000-0000-000009000000}"/>
    <cellStyle name="Percent 2" xfId="8" xr:uid="{00000000-0005-0000-0000-00000A000000}"/>
    <cellStyle name="Percent 2 2" xfId="10"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FDAA72-928B-4432-B929-159EE52A4A39}">
  <dimension ref="A1:N58"/>
  <sheetViews>
    <sheetView topLeftCell="A21" zoomScale="71" zoomScaleNormal="71" workbookViewId="0">
      <selection activeCell="M3" sqref="M3:M4"/>
    </sheetView>
  </sheetViews>
  <sheetFormatPr defaultRowHeight="12.75" x14ac:dyDescent="0.2"/>
  <cols>
    <col min="1" max="1" width="15.5703125" style="30" bestFit="1" customWidth="1"/>
    <col min="2" max="2" width="11.42578125" style="30" bestFit="1" customWidth="1"/>
    <col min="3" max="3" width="22.85546875" style="30" customWidth="1"/>
    <col min="4" max="4" width="12.85546875" style="30" bestFit="1" customWidth="1"/>
    <col min="5" max="5" width="15" style="30" bestFit="1" customWidth="1"/>
    <col min="6" max="6" width="42.28515625" style="30" customWidth="1"/>
    <col min="7" max="7" width="9.7109375" style="31" customWidth="1"/>
    <col min="8" max="8" width="13.5703125" style="31" customWidth="1"/>
    <col min="9" max="9" width="14.85546875" style="30" customWidth="1"/>
    <col min="10" max="10" width="11.140625" style="30" customWidth="1"/>
    <col min="11" max="11" width="17.140625" style="30" customWidth="1"/>
    <col min="12" max="12" width="7.140625" style="5" customWidth="1"/>
    <col min="13" max="13" width="17.42578125" style="8" customWidth="1"/>
    <col min="14" max="14" width="15.5703125" style="8" customWidth="1"/>
    <col min="15" max="16" width="9.140625" style="8"/>
    <col min="17" max="17" width="14.5703125" style="8" customWidth="1"/>
    <col min="18" max="16384" width="9.140625" style="8"/>
  </cols>
  <sheetData>
    <row r="1" spans="1:14" ht="40.5" customHeight="1" x14ac:dyDescent="0.2">
      <c r="A1" s="3"/>
      <c r="B1" s="2"/>
      <c r="C1" s="1"/>
      <c r="D1" s="1"/>
      <c r="E1" s="1"/>
      <c r="F1" s="2"/>
      <c r="G1" s="4"/>
      <c r="H1" s="4"/>
      <c r="I1" s="61" t="s">
        <v>169</v>
      </c>
      <c r="J1" s="61"/>
      <c r="K1" s="61"/>
      <c r="L1" s="61"/>
    </row>
    <row r="2" spans="1:14" x14ac:dyDescent="0.2">
      <c r="A2" s="67" t="s">
        <v>168</v>
      </c>
      <c r="B2" s="67"/>
      <c r="C2" s="67"/>
      <c r="D2" s="67"/>
      <c r="E2" s="67"/>
      <c r="F2" s="67"/>
      <c r="G2" s="67"/>
      <c r="H2" s="67"/>
      <c r="I2" s="67"/>
      <c r="J2" s="67"/>
      <c r="K2" s="67"/>
      <c r="L2" s="9"/>
    </row>
    <row r="3" spans="1:14" x14ac:dyDescent="0.2">
      <c r="A3" s="68" t="s">
        <v>1</v>
      </c>
      <c r="B3" s="68" t="s">
        <v>9</v>
      </c>
      <c r="C3" s="69" t="s">
        <v>3</v>
      </c>
      <c r="D3" s="68" t="s">
        <v>14</v>
      </c>
      <c r="E3" s="68"/>
      <c r="F3" s="33" t="s">
        <v>2</v>
      </c>
      <c r="G3" s="70" t="s">
        <v>4</v>
      </c>
      <c r="H3" s="71"/>
      <c r="I3" s="71"/>
      <c r="J3" s="71"/>
      <c r="K3" s="72"/>
      <c r="L3" s="73" t="s">
        <v>11</v>
      </c>
      <c r="M3" s="62" t="s">
        <v>175</v>
      </c>
      <c r="N3" s="63" t="s">
        <v>172</v>
      </c>
    </row>
    <row r="4" spans="1:14" ht="24" customHeight="1" x14ac:dyDescent="0.2">
      <c r="A4" s="68"/>
      <c r="B4" s="68"/>
      <c r="C4" s="69"/>
      <c r="D4" s="32" t="s">
        <v>5</v>
      </c>
      <c r="E4" s="34" t="s">
        <v>6</v>
      </c>
      <c r="F4" s="33" t="s">
        <v>0</v>
      </c>
      <c r="G4" s="35" t="s">
        <v>7</v>
      </c>
      <c r="H4" s="35" t="s">
        <v>164</v>
      </c>
      <c r="I4" s="32" t="s">
        <v>165</v>
      </c>
      <c r="J4" s="32" t="s">
        <v>8</v>
      </c>
      <c r="K4" s="33" t="s">
        <v>166</v>
      </c>
      <c r="L4" s="74"/>
      <c r="M4" s="62"/>
      <c r="N4" s="63"/>
    </row>
    <row r="5" spans="1:14" s="52" customFormat="1" x14ac:dyDescent="0.2">
      <c r="A5" s="10" t="s">
        <v>37</v>
      </c>
      <c r="B5" s="11" t="s">
        <v>38</v>
      </c>
      <c r="C5" s="10" t="s">
        <v>26</v>
      </c>
      <c r="D5" s="12">
        <v>44825</v>
      </c>
      <c r="E5" s="13" t="s">
        <v>27</v>
      </c>
      <c r="F5" s="13" t="s">
        <v>32</v>
      </c>
      <c r="G5" s="14">
        <v>20000</v>
      </c>
      <c r="H5" s="15">
        <v>2.9000000000000001E-2</v>
      </c>
      <c r="I5" s="16">
        <f>H5*G5</f>
        <v>580</v>
      </c>
      <c r="J5" s="17">
        <v>0.21</v>
      </c>
      <c r="K5" s="18">
        <f>ROUND(I5*1.21,2)</f>
        <v>701.8</v>
      </c>
      <c r="L5" s="64">
        <v>2344</v>
      </c>
      <c r="M5" s="64" t="s">
        <v>173</v>
      </c>
      <c r="N5" s="64" t="s">
        <v>174</v>
      </c>
    </row>
    <row r="6" spans="1:14" s="52" customFormat="1" x14ac:dyDescent="0.2">
      <c r="A6" s="10" t="s">
        <v>39</v>
      </c>
      <c r="B6" s="11" t="s">
        <v>40</v>
      </c>
      <c r="C6" s="10" t="s">
        <v>26</v>
      </c>
      <c r="D6" s="12">
        <v>44825</v>
      </c>
      <c r="E6" s="13" t="s">
        <v>27</v>
      </c>
      <c r="F6" s="13" t="s">
        <v>32</v>
      </c>
      <c r="G6" s="14">
        <v>12000</v>
      </c>
      <c r="H6" s="15">
        <v>2.9000000000000001E-2</v>
      </c>
      <c r="I6" s="16">
        <f t="shared" ref="I6:I46" si="0">H6*G6</f>
        <v>348</v>
      </c>
      <c r="J6" s="17">
        <v>0.21</v>
      </c>
      <c r="K6" s="18">
        <f t="shared" ref="K6:K46" si="1">ROUND(I6*1.21,2)</f>
        <v>421.08</v>
      </c>
      <c r="L6" s="64"/>
      <c r="M6" s="64"/>
      <c r="N6" s="64"/>
    </row>
    <row r="7" spans="1:14" s="52" customFormat="1" x14ac:dyDescent="0.2">
      <c r="A7" s="10" t="s">
        <v>41</v>
      </c>
      <c r="B7" s="11" t="s">
        <v>42</v>
      </c>
      <c r="C7" s="10" t="s">
        <v>26</v>
      </c>
      <c r="D7" s="12">
        <v>44825</v>
      </c>
      <c r="E7" s="13" t="s">
        <v>27</v>
      </c>
      <c r="F7" s="13" t="s">
        <v>32</v>
      </c>
      <c r="G7" s="14">
        <v>5000</v>
      </c>
      <c r="H7" s="15">
        <v>2.9000000000000001E-2</v>
      </c>
      <c r="I7" s="16">
        <f t="shared" si="0"/>
        <v>145</v>
      </c>
      <c r="J7" s="17">
        <v>0.21</v>
      </c>
      <c r="K7" s="18">
        <f t="shared" si="1"/>
        <v>175.45</v>
      </c>
      <c r="L7" s="64"/>
      <c r="M7" s="64"/>
      <c r="N7" s="64"/>
    </row>
    <row r="8" spans="1:14" s="52" customFormat="1" x14ac:dyDescent="0.2">
      <c r="A8" s="10" t="s">
        <v>43</v>
      </c>
      <c r="B8" s="11" t="s">
        <v>44</v>
      </c>
      <c r="C8" s="10" t="s">
        <v>26</v>
      </c>
      <c r="D8" s="12">
        <v>44825</v>
      </c>
      <c r="E8" s="13" t="s">
        <v>27</v>
      </c>
      <c r="F8" s="13" t="s">
        <v>32</v>
      </c>
      <c r="G8" s="14">
        <v>24000</v>
      </c>
      <c r="H8" s="15">
        <v>2.9000000000000001E-2</v>
      </c>
      <c r="I8" s="16">
        <f t="shared" si="0"/>
        <v>696</v>
      </c>
      <c r="J8" s="17">
        <v>0.21</v>
      </c>
      <c r="K8" s="18">
        <f t="shared" si="1"/>
        <v>842.16</v>
      </c>
      <c r="L8" s="64"/>
      <c r="M8" s="64"/>
      <c r="N8" s="64"/>
    </row>
    <row r="9" spans="1:14" s="52" customFormat="1" x14ac:dyDescent="0.2">
      <c r="A9" s="10" t="s">
        <v>45</v>
      </c>
      <c r="B9" s="11" t="s">
        <v>46</v>
      </c>
      <c r="C9" s="10" t="s">
        <v>26</v>
      </c>
      <c r="D9" s="12">
        <v>44825</v>
      </c>
      <c r="E9" s="13" t="s">
        <v>27</v>
      </c>
      <c r="F9" s="13" t="s">
        <v>32</v>
      </c>
      <c r="G9" s="14">
        <v>15000</v>
      </c>
      <c r="H9" s="15">
        <v>2.9000000000000001E-2</v>
      </c>
      <c r="I9" s="16">
        <f t="shared" si="0"/>
        <v>435</v>
      </c>
      <c r="J9" s="17">
        <v>0.21</v>
      </c>
      <c r="K9" s="18">
        <f t="shared" si="1"/>
        <v>526.35</v>
      </c>
      <c r="L9" s="64"/>
      <c r="M9" s="64"/>
      <c r="N9" s="64"/>
    </row>
    <row r="10" spans="1:14" s="52" customFormat="1" x14ac:dyDescent="0.2">
      <c r="A10" s="13" t="s">
        <v>47</v>
      </c>
      <c r="B10" s="11" t="s">
        <v>48</v>
      </c>
      <c r="C10" s="19" t="s">
        <v>12</v>
      </c>
      <c r="D10" s="20">
        <v>44315</v>
      </c>
      <c r="E10" s="10" t="s">
        <v>13</v>
      </c>
      <c r="F10" s="10" t="s">
        <v>35</v>
      </c>
      <c r="G10" s="21">
        <v>24</v>
      </c>
      <c r="H10" s="22">
        <v>6.8</v>
      </c>
      <c r="I10" s="16">
        <f t="shared" si="0"/>
        <v>163.19999999999999</v>
      </c>
      <c r="J10" s="17">
        <v>0.21</v>
      </c>
      <c r="K10" s="18">
        <f t="shared" si="1"/>
        <v>197.47</v>
      </c>
      <c r="L10" s="64"/>
      <c r="M10" s="64"/>
      <c r="N10" s="64"/>
    </row>
    <row r="11" spans="1:14" s="52" customFormat="1" x14ac:dyDescent="0.2">
      <c r="A11" s="13" t="s">
        <v>49</v>
      </c>
      <c r="B11" s="11" t="s">
        <v>50</v>
      </c>
      <c r="C11" s="19" t="s">
        <v>12</v>
      </c>
      <c r="D11" s="20">
        <v>44315</v>
      </c>
      <c r="E11" s="10" t="s">
        <v>13</v>
      </c>
      <c r="F11" s="10" t="s">
        <v>33</v>
      </c>
      <c r="G11" s="21">
        <v>24</v>
      </c>
      <c r="H11" s="22">
        <v>2.11</v>
      </c>
      <c r="I11" s="16">
        <f t="shared" si="0"/>
        <v>50.64</v>
      </c>
      <c r="J11" s="17">
        <v>0.21</v>
      </c>
      <c r="K11" s="18">
        <f t="shared" si="1"/>
        <v>61.27</v>
      </c>
      <c r="L11" s="64"/>
      <c r="M11" s="64"/>
      <c r="N11" s="64"/>
    </row>
    <row r="12" spans="1:14" s="52" customFormat="1" x14ac:dyDescent="0.2">
      <c r="A12" s="13" t="s">
        <v>49</v>
      </c>
      <c r="B12" s="11" t="s">
        <v>50</v>
      </c>
      <c r="C12" s="19" t="s">
        <v>12</v>
      </c>
      <c r="D12" s="20">
        <v>44315</v>
      </c>
      <c r="E12" s="10" t="s">
        <v>13</v>
      </c>
      <c r="F12" s="10" t="s">
        <v>34</v>
      </c>
      <c r="G12" s="21">
        <v>45</v>
      </c>
      <c r="H12" s="22">
        <v>3.49</v>
      </c>
      <c r="I12" s="16">
        <f t="shared" si="0"/>
        <v>157.05000000000001</v>
      </c>
      <c r="J12" s="17">
        <v>0.21</v>
      </c>
      <c r="K12" s="18">
        <f t="shared" si="1"/>
        <v>190.03</v>
      </c>
      <c r="L12" s="64"/>
      <c r="M12" s="64"/>
      <c r="N12" s="64"/>
    </row>
    <row r="13" spans="1:14" s="52" customFormat="1" x14ac:dyDescent="0.2">
      <c r="A13" s="13" t="s">
        <v>51</v>
      </c>
      <c r="B13" s="11" t="s">
        <v>50</v>
      </c>
      <c r="C13" s="19" t="s">
        <v>12</v>
      </c>
      <c r="D13" s="20">
        <v>44315</v>
      </c>
      <c r="E13" s="10" t="s">
        <v>13</v>
      </c>
      <c r="F13" s="13" t="s">
        <v>52</v>
      </c>
      <c r="G13" s="21">
        <v>24</v>
      </c>
      <c r="H13" s="22">
        <v>3.58</v>
      </c>
      <c r="I13" s="16">
        <f t="shared" si="0"/>
        <v>85.92</v>
      </c>
      <c r="J13" s="17">
        <v>0.21</v>
      </c>
      <c r="K13" s="18">
        <f t="shared" si="1"/>
        <v>103.96</v>
      </c>
      <c r="L13" s="64"/>
      <c r="M13" s="64"/>
      <c r="N13" s="64"/>
    </row>
    <row r="14" spans="1:14" s="52" customFormat="1" x14ac:dyDescent="0.2">
      <c r="A14" s="10" t="s">
        <v>53</v>
      </c>
      <c r="B14" s="11" t="s">
        <v>54</v>
      </c>
      <c r="C14" s="19" t="s">
        <v>12</v>
      </c>
      <c r="D14" s="20">
        <v>44315</v>
      </c>
      <c r="E14" s="10" t="s">
        <v>13</v>
      </c>
      <c r="F14" s="10" t="s">
        <v>33</v>
      </c>
      <c r="G14" s="14">
        <v>20</v>
      </c>
      <c r="H14" s="15">
        <v>2.11</v>
      </c>
      <c r="I14" s="16">
        <f t="shared" si="0"/>
        <v>42.199999999999996</v>
      </c>
      <c r="J14" s="17">
        <v>0.21</v>
      </c>
      <c r="K14" s="18">
        <f t="shared" si="1"/>
        <v>51.06</v>
      </c>
      <c r="L14" s="64"/>
      <c r="M14" s="64"/>
      <c r="N14" s="64"/>
    </row>
    <row r="15" spans="1:14" s="52" customFormat="1" x14ac:dyDescent="0.2">
      <c r="A15" s="10" t="s">
        <v>55</v>
      </c>
      <c r="B15" s="11" t="s">
        <v>56</v>
      </c>
      <c r="C15" s="19" t="s">
        <v>12</v>
      </c>
      <c r="D15" s="20">
        <v>44315</v>
      </c>
      <c r="E15" s="10" t="s">
        <v>13</v>
      </c>
      <c r="F15" s="10" t="s">
        <v>33</v>
      </c>
      <c r="G15" s="14">
        <v>24</v>
      </c>
      <c r="H15" s="15">
        <v>2.11</v>
      </c>
      <c r="I15" s="16">
        <f t="shared" si="0"/>
        <v>50.64</v>
      </c>
      <c r="J15" s="17">
        <v>0.21</v>
      </c>
      <c r="K15" s="18">
        <f t="shared" si="1"/>
        <v>61.27</v>
      </c>
      <c r="L15" s="64"/>
      <c r="M15" s="64"/>
      <c r="N15" s="64"/>
    </row>
    <row r="16" spans="1:14" s="52" customFormat="1" x14ac:dyDescent="0.2">
      <c r="A16" s="19" t="s">
        <v>55</v>
      </c>
      <c r="B16" s="23" t="s">
        <v>56</v>
      </c>
      <c r="C16" s="19" t="s">
        <v>12</v>
      </c>
      <c r="D16" s="12">
        <v>44315</v>
      </c>
      <c r="E16" s="19" t="s">
        <v>13</v>
      </c>
      <c r="F16" s="24" t="s">
        <v>52</v>
      </c>
      <c r="G16" s="25">
        <v>24</v>
      </c>
      <c r="H16" s="15">
        <v>3.58</v>
      </c>
      <c r="I16" s="16">
        <f t="shared" si="0"/>
        <v>85.92</v>
      </c>
      <c r="J16" s="17">
        <v>0.21</v>
      </c>
      <c r="K16" s="18">
        <f t="shared" si="1"/>
        <v>103.96</v>
      </c>
      <c r="L16" s="64"/>
      <c r="M16" s="64"/>
      <c r="N16" s="64"/>
    </row>
    <row r="17" spans="1:14" x14ac:dyDescent="0.2">
      <c r="A17" s="19" t="s">
        <v>60</v>
      </c>
      <c r="B17" s="23" t="s">
        <v>57</v>
      </c>
      <c r="C17" s="19" t="s">
        <v>16</v>
      </c>
      <c r="D17" s="12">
        <v>44315</v>
      </c>
      <c r="E17" s="19" t="s">
        <v>15</v>
      </c>
      <c r="F17" s="19" t="s">
        <v>58</v>
      </c>
      <c r="G17" s="25">
        <v>10</v>
      </c>
      <c r="H17" s="15">
        <v>10</v>
      </c>
      <c r="I17" s="16">
        <f t="shared" si="0"/>
        <v>100</v>
      </c>
      <c r="J17" s="17">
        <v>0.21</v>
      </c>
      <c r="K17" s="18">
        <f t="shared" si="1"/>
        <v>121</v>
      </c>
      <c r="L17" s="64"/>
      <c r="M17" s="64"/>
      <c r="N17" s="64"/>
    </row>
    <row r="18" spans="1:14" ht="25.5" x14ac:dyDescent="0.2">
      <c r="A18" s="19" t="s">
        <v>60</v>
      </c>
      <c r="B18" s="23" t="s">
        <v>57</v>
      </c>
      <c r="C18" s="19" t="s">
        <v>16</v>
      </c>
      <c r="D18" s="12">
        <v>44315</v>
      </c>
      <c r="E18" s="19" t="s">
        <v>15</v>
      </c>
      <c r="F18" s="19" t="s">
        <v>59</v>
      </c>
      <c r="G18" s="25">
        <v>20</v>
      </c>
      <c r="H18" s="15">
        <v>4.8</v>
      </c>
      <c r="I18" s="16">
        <f t="shared" si="0"/>
        <v>96</v>
      </c>
      <c r="J18" s="17">
        <v>0.21</v>
      </c>
      <c r="K18" s="18">
        <f t="shared" si="1"/>
        <v>116.16</v>
      </c>
      <c r="L18" s="64"/>
      <c r="M18" s="64"/>
      <c r="N18" s="64"/>
    </row>
    <row r="19" spans="1:14" ht="25.5" x14ac:dyDescent="0.2">
      <c r="A19" s="19" t="s">
        <v>62</v>
      </c>
      <c r="B19" s="23" t="s">
        <v>48</v>
      </c>
      <c r="C19" s="19" t="s">
        <v>16</v>
      </c>
      <c r="D19" s="12">
        <v>44775</v>
      </c>
      <c r="E19" s="19" t="s">
        <v>61</v>
      </c>
      <c r="F19" s="19" t="s">
        <v>63</v>
      </c>
      <c r="G19" s="25">
        <v>500</v>
      </c>
      <c r="H19" s="15">
        <v>7.0000000000000007E-2</v>
      </c>
      <c r="I19" s="16">
        <f t="shared" si="0"/>
        <v>35</v>
      </c>
      <c r="J19" s="17">
        <v>0.21</v>
      </c>
      <c r="K19" s="18">
        <f t="shared" si="1"/>
        <v>42.35</v>
      </c>
      <c r="L19" s="64"/>
      <c r="M19" s="64"/>
      <c r="N19" s="64"/>
    </row>
    <row r="20" spans="1:14" ht="25.5" x14ac:dyDescent="0.2">
      <c r="A20" s="19" t="s">
        <v>62</v>
      </c>
      <c r="B20" s="23" t="s">
        <v>48</v>
      </c>
      <c r="C20" s="19" t="s">
        <v>16</v>
      </c>
      <c r="D20" s="12">
        <v>44775</v>
      </c>
      <c r="E20" s="19" t="s">
        <v>61</v>
      </c>
      <c r="F20" s="19" t="s">
        <v>64</v>
      </c>
      <c r="G20" s="25">
        <v>500</v>
      </c>
      <c r="H20" s="15">
        <v>7.0000000000000007E-2</v>
      </c>
      <c r="I20" s="16">
        <f t="shared" si="0"/>
        <v>35</v>
      </c>
      <c r="J20" s="17">
        <v>0.21</v>
      </c>
      <c r="K20" s="18">
        <f t="shared" si="1"/>
        <v>42.35</v>
      </c>
      <c r="L20" s="64"/>
      <c r="M20" s="64"/>
      <c r="N20" s="64"/>
    </row>
    <row r="21" spans="1:14" ht="25.5" x14ac:dyDescent="0.2">
      <c r="A21" s="19" t="s">
        <v>62</v>
      </c>
      <c r="B21" s="23" t="s">
        <v>48</v>
      </c>
      <c r="C21" s="19" t="s">
        <v>16</v>
      </c>
      <c r="D21" s="12">
        <v>44775</v>
      </c>
      <c r="E21" s="19" t="s">
        <v>61</v>
      </c>
      <c r="F21" s="19" t="s">
        <v>65</v>
      </c>
      <c r="G21" s="25">
        <v>500</v>
      </c>
      <c r="H21" s="15">
        <v>7.0000000000000007E-2</v>
      </c>
      <c r="I21" s="16">
        <f t="shared" si="0"/>
        <v>35</v>
      </c>
      <c r="J21" s="17">
        <v>0.21</v>
      </c>
      <c r="K21" s="18">
        <f t="shared" si="1"/>
        <v>42.35</v>
      </c>
      <c r="L21" s="64"/>
      <c r="M21" s="64"/>
      <c r="N21" s="64"/>
    </row>
    <row r="22" spans="1:14" ht="25.5" x14ac:dyDescent="0.2">
      <c r="A22" s="19" t="s">
        <v>62</v>
      </c>
      <c r="B22" s="23" t="s">
        <v>48</v>
      </c>
      <c r="C22" s="19" t="s">
        <v>16</v>
      </c>
      <c r="D22" s="12">
        <v>44775</v>
      </c>
      <c r="E22" s="19" t="s">
        <v>61</v>
      </c>
      <c r="F22" s="19" t="s">
        <v>66</v>
      </c>
      <c r="G22" s="25">
        <v>500</v>
      </c>
      <c r="H22" s="15">
        <v>7.0000000000000007E-2</v>
      </c>
      <c r="I22" s="16">
        <f t="shared" si="0"/>
        <v>35</v>
      </c>
      <c r="J22" s="17">
        <v>0.21</v>
      </c>
      <c r="K22" s="18">
        <f t="shared" si="1"/>
        <v>42.35</v>
      </c>
      <c r="L22" s="64"/>
      <c r="M22" s="64"/>
      <c r="N22" s="64"/>
    </row>
    <row r="23" spans="1:14" ht="25.5" x14ac:dyDescent="0.2">
      <c r="A23" s="19" t="s">
        <v>67</v>
      </c>
      <c r="B23" s="23" t="s">
        <v>44</v>
      </c>
      <c r="C23" s="19" t="s">
        <v>16</v>
      </c>
      <c r="D23" s="12">
        <v>44775</v>
      </c>
      <c r="E23" s="19" t="s">
        <v>61</v>
      </c>
      <c r="F23" s="19" t="s">
        <v>64</v>
      </c>
      <c r="G23" s="25">
        <v>300</v>
      </c>
      <c r="H23" s="15">
        <v>7.0000000000000007E-2</v>
      </c>
      <c r="I23" s="16">
        <f t="shared" si="0"/>
        <v>21.000000000000004</v>
      </c>
      <c r="J23" s="17">
        <v>0.21</v>
      </c>
      <c r="K23" s="18">
        <f t="shared" si="1"/>
        <v>25.41</v>
      </c>
      <c r="L23" s="64"/>
      <c r="M23" s="64"/>
      <c r="N23" s="64"/>
    </row>
    <row r="24" spans="1:14" ht="25.5" x14ac:dyDescent="0.2">
      <c r="A24" s="19" t="s">
        <v>67</v>
      </c>
      <c r="B24" s="23" t="s">
        <v>44</v>
      </c>
      <c r="C24" s="19" t="s">
        <v>16</v>
      </c>
      <c r="D24" s="12">
        <v>44775</v>
      </c>
      <c r="E24" s="19" t="s">
        <v>61</v>
      </c>
      <c r="F24" s="19" t="s">
        <v>65</v>
      </c>
      <c r="G24" s="25">
        <v>300</v>
      </c>
      <c r="H24" s="15">
        <v>7.0000000000000007E-2</v>
      </c>
      <c r="I24" s="16">
        <f t="shared" si="0"/>
        <v>21.000000000000004</v>
      </c>
      <c r="J24" s="17">
        <v>0.21</v>
      </c>
      <c r="K24" s="18">
        <f t="shared" si="1"/>
        <v>25.41</v>
      </c>
      <c r="L24" s="64"/>
      <c r="M24" s="64"/>
      <c r="N24" s="64"/>
    </row>
    <row r="25" spans="1:14" ht="25.5" x14ac:dyDescent="0.2">
      <c r="A25" s="19" t="s">
        <v>67</v>
      </c>
      <c r="B25" s="23" t="s">
        <v>44</v>
      </c>
      <c r="C25" s="19" t="s">
        <v>16</v>
      </c>
      <c r="D25" s="12">
        <v>44775</v>
      </c>
      <c r="E25" s="19" t="s">
        <v>61</v>
      </c>
      <c r="F25" s="19" t="s">
        <v>66</v>
      </c>
      <c r="G25" s="25">
        <v>300</v>
      </c>
      <c r="H25" s="15">
        <v>7.0000000000000007E-2</v>
      </c>
      <c r="I25" s="16">
        <f t="shared" si="0"/>
        <v>21.000000000000004</v>
      </c>
      <c r="J25" s="17">
        <v>0.21</v>
      </c>
      <c r="K25" s="18">
        <f t="shared" si="1"/>
        <v>25.41</v>
      </c>
      <c r="L25" s="64"/>
      <c r="M25" s="64"/>
      <c r="N25" s="64"/>
    </row>
    <row r="26" spans="1:14" x14ac:dyDescent="0.2">
      <c r="A26" s="10" t="s">
        <v>68</v>
      </c>
      <c r="B26" s="11" t="s">
        <v>69</v>
      </c>
      <c r="C26" s="10" t="s">
        <v>28</v>
      </c>
      <c r="D26" s="12">
        <v>44775</v>
      </c>
      <c r="E26" s="10" t="s">
        <v>29</v>
      </c>
      <c r="F26" s="10" t="s">
        <v>70</v>
      </c>
      <c r="G26" s="14">
        <v>20000</v>
      </c>
      <c r="H26" s="15">
        <v>0.04</v>
      </c>
      <c r="I26" s="16">
        <f t="shared" si="0"/>
        <v>800</v>
      </c>
      <c r="J26" s="17">
        <v>0.21</v>
      </c>
      <c r="K26" s="18">
        <f t="shared" si="1"/>
        <v>968</v>
      </c>
      <c r="L26" s="64"/>
      <c r="M26" s="64"/>
      <c r="N26" s="64"/>
    </row>
    <row r="27" spans="1:14" x14ac:dyDescent="0.2">
      <c r="A27" s="10" t="s">
        <v>68</v>
      </c>
      <c r="B27" s="11" t="s">
        <v>69</v>
      </c>
      <c r="C27" s="10" t="s">
        <v>28</v>
      </c>
      <c r="D27" s="12">
        <v>44775</v>
      </c>
      <c r="E27" s="10" t="s">
        <v>29</v>
      </c>
      <c r="F27" s="10" t="s">
        <v>71</v>
      </c>
      <c r="G27" s="14">
        <v>10800</v>
      </c>
      <c r="H27" s="15">
        <v>0.04</v>
      </c>
      <c r="I27" s="16">
        <f t="shared" si="0"/>
        <v>432</v>
      </c>
      <c r="J27" s="17">
        <v>0.21</v>
      </c>
      <c r="K27" s="18">
        <f t="shared" si="1"/>
        <v>522.72</v>
      </c>
      <c r="L27" s="64"/>
      <c r="M27" s="64"/>
      <c r="N27" s="64"/>
    </row>
    <row r="28" spans="1:14" x14ac:dyDescent="0.2">
      <c r="A28" s="10" t="s">
        <v>72</v>
      </c>
      <c r="B28" s="11" t="s">
        <v>42</v>
      </c>
      <c r="C28" s="10" t="s">
        <v>28</v>
      </c>
      <c r="D28" s="12">
        <v>44775</v>
      </c>
      <c r="E28" s="10" t="s">
        <v>29</v>
      </c>
      <c r="F28" s="10" t="s">
        <v>73</v>
      </c>
      <c r="G28" s="14">
        <v>20000</v>
      </c>
      <c r="H28" s="15">
        <v>0.04</v>
      </c>
      <c r="I28" s="16">
        <f t="shared" si="0"/>
        <v>800</v>
      </c>
      <c r="J28" s="17">
        <v>0.21</v>
      </c>
      <c r="K28" s="18">
        <f t="shared" si="1"/>
        <v>968</v>
      </c>
      <c r="L28" s="64"/>
      <c r="M28" s="64"/>
      <c r="N28" s="64"/>
    </row>
    <row r="29" spans="1:14" x14ac:dyDescent="0.2">
      <c r="A29" s="10" t="s">
        <v>72</v>
      </c>
      <c r="B29" s="11" t="s">
        <v>42</v>
      </c>
      <c r="C29" s="10" t="s">
        <v>28</v>
      </c>
      <c r="D29" s="12">
        <v>44775</v>
      </c>
      <c r="E29" s="10" t="s">
        <v>29</v>
      </c>
      <c r="F29" s="10" t="s">
        <v>74</v>
      </c>
      <c r="G29" s="14">
        <v>20000</v>
      </c>
      <c r="H29" s="15">
        <v>0.04</v>
      </c>
      <c r="I29" s="16">
        <f t="shared" si="0"/>
        <v>800</v>
      </c>
      <c r="J29" s="17">
        <v>0.21</v>
      </c>
      <c r="K29" s="18">
        <f t="shared" si="1"/>
        <v>968</v>
      </c>
      <c r="L29" s="64"/>
      <c r="M29" s="64"/>
      <c r="N29" s="64"/>
    </row>
    <row r="30" spans="1:14" x14ac:dyDescent="0.2">
      <c r="A30" s="10" t="s">
        <v>75</v>
      </c>
      <c r="B30" s="11" t="s">
        <v>46</v>
      </c>
      <c r="C30" s="10" t="s">
        <v>28</v>
      </c>
      <c r="D30" s="12">
        <v>44775</v>
      </c>
      <c r="E30" s="10" t="s">
        <v>29</v>
      </c>
      <c r="F30" s="10" t="s">
        <v>74</v>
      </c>
      <c r="G30" s="14">
        <v>40000</v>
      </c>
      <c r="H30" s="15">
        <v>0.04</v>
      </c>
      <c r="I30" s="16">
        <f t="shared" si="0"/>
        <v>1600</v>
      </c>
      <c r="J30" s="17">
        <v>0.21</v>
      </c>
      <c r="K30" s="18">
        <f t="shared" si="1"/>
        <v>1936</v>
      </c>
      <c r="L30" s="64"/>
      <c r="M30" s="64"/>
      <c r="N30" s="64"/>
    </row>
    <row r="31" spans="1:14" x14ac:dyDescent="0.2">
      <c r="A31" s="10" t="s">
        <v>75</v>
      </c>
      <c r="B31" s="11" t="s">
        <v>46</v>
      </c>
      <c r="C31" s="10" t="s">
        <v>28</v>
      </c>
      <c r="D31" s="12">
        <v>44775</v>
      </c>
      <c r="E31" s="10" t="s">
        <v>29</v>
      </c>
      <c r="F31" s="10" t="s">
        <v>76</v>
      </c>
      <c r="G31" s="14">
        <v>18000</v>
      </c>
      <c r="H31" s="15">
        <v>0.04</v>
      </c>
      <c r="I31" s="16">
        <f t="shared" si="0"/>
        <v>720</v>
      </c>
      <c r="J31" s="17">
        <v>0.21</v>
      </c>
      <c r="K31" s="18">
        <f t="shared" si="1"/>
        <v>871.2</v>
      </c>
      <c r="L31" s="64"/>
      <c r="M31" s="64"/>
      <c r="N31" s="64"/>
    </row>
    <row r="32" spans="1:14" x14ac:dyDescent="0.2">
      <c r="A32" s="10" t="s">
        <v>75</v>
      </c>
      <c r="B32" s="11" t="s">
        <v>46</v>
      </c>
      <c r="C32" s="10" t="s">
        <v>28</v>
      </c>
      <c r="D32" s="12">
        <v>44775</v>
      </c>
      <c r="E32" s="10" t="s">
        <v>29</v>
      </c>
      <c r="F32" s="10" t="s">
        <v>73</v>
      </c>
      <c r="G32" s="14">
        <v>40000</v>
      </c>
      <c r="H32" s="15">
        <v>0.04</v>
      </c>
      <c r="I32" s="16">
        <f t="shared" si="0"/>
        <v>1600</v>
      </c>
      <c r="J32" s="17">
        <v>0.21</v>
      </c>
      <c r="K32" s="18">
        <f t="shared" si="1"/>
        <v>1936</v>
      </c>
      <c r="L32" s="64"/>
      <c r="M32" s="64"/>
      <c r="N32" s="64"/>
    </row>
    <row r="33" spans="1:14" x14ac:dyDescent="0.2">
      <c r="A33" s="10" t="s">
        <v>75</v>
      </c>
      <c r="B33" s="11" t="s">
        <v>46</v>
      </c>
      <c r="C33" s="10" t="s">
        <v>28</v>
      </c>
      <c r="D33" s="12">
        <v>44775</v>
      </c>
      <c r="E33" s="10" t="s">
        <v>29</v>
      </c>
      <c r="F33" s="10" t="s">
        <v>70</v>
      </c>
      <c r="G33" s="14">
        <v>60000</v>
      </c>
      <c r="H33" s="15">
        <v>0.04</v>
      </c>
      <c r="I33" s="16">
        <f t="shared" si="0"/>
        <v>2400</v>
      </c>
      <c r="J33" s="17">
        <v>0.21</v>
      </c>
      <c r="K33" s="18">
        <f t="shared" si="1"/>
        <v>2904</v>
      </c>
      <c r="L33" s="64"/>
      <c r="M33" s="64"/>
      <c r="N33" s="64"/>
    </row>
    <row r="34" spans="1:14" x14ac:dyDescent="0.2">
      <c r="A34" s="10" t="s">
        <v>77</v>
      </c>
      <c r="B34" s="11" t="s">
        <v>44</v>
      </c>
      <c r="C34" s="10" t="s">
        <v>28</v>
      </c>
      <c r="D34" s="12">
        <v>44775</v>
      </c>
      <c r="E34" s="10" t="s">
        <v>29</v>
      </c>
      <c r="F34" s="10" t="s">
        <v>74</v>
      </c>
      <c r="G34" s="14">
        <v>8000</v>
      </c>
      <c r="H34" s="15">
        <v>0.04</v>
      </c>
      <c r="I34" s="16">
        <f t="shared" si="0"/>
        <v>320</v>
      </c>
      <c r="J34" s="17">
        <v>0.21</v>
      </c>
      <c r="K34" s="18">
        <f t="shared" si="1"/>
        <v>387.2</v>
      </c>
      <c r="L34" s="64"/>
      <c r="M34" s="64"/>
      <c r="N34" s="64"/>
    </row>
    <row r="35" spans="1:14" x14ac:dyDescent="0.2">
      <c r="A35" s="10" t="s">
        <v>77</v>
      </c>
      <c r="B35" s="11" t="s">
        <v>44</v>
      </c>
      <c r="C35" s="10" t="s">
        <v>28</v>
      </c>
      <c r="D35" s="12">
        <v>44775</v>
      </c>
      <c r="E35" s="10" t="s">
        <v>29</v>
      </c>
      <c r="F35" s="10" t="s">
        <v>73</v>
      </c>
      <c r="G35" s="14">
        <v>8000</v>
      </c>
      <c r="H35" s="15">
        <v>0.04</v>
      </c>
      <c r="I35" s="16">
        <f t="shared" si="0"/>
        <v>320</v>
      </c>
      <c r="J35" s="17">
        <v>0.21</v>
      </c>
      <c r="K35" s="18">
        <f t="shared" si="1"/>
        <v>387.2</v>
      </c>
      <c r="L35" s="64"/>
      <c r="M35" s="64"/>
      <c r="N35" s="64"/>
    </row>
    <row r="36" spans="1:14" x14ac:dyDescent="0.2">
      <c r="A36" s="10" t="s">
        <v>77</v>
      </c>
      <c r="B36" s="11" t="s">
        <v>44</v>
      </c>
      <c r="C36" s="10" t="s">
        <v>28</v>
      </c>
      <c r="D36" s="12">
        <v>44775</v>
      </c>
      <c r="E36" s="10" t="s">
        <v>29</v>
      </c>
      <c r="F36" s="10" t="s">
        <v>76</v>
      </c>
      <c r="G36" s="14">
        <v>7200</v>
      </c>
      <c r="H36" s="15">
        <v>0.04</v>
      </c>
      <c r="I36" s="16">
        <f t="shared" si="0"/>
        <v>288</v>
      </c>
      <c r="J36" s="17">
        <v>0.21</v>
      </c>
      <c r="K36" s="18">
        <f t="shared" si="1"/>
        <v>348.48</v>
      </c>
      <c r="L36" s="64"/>
      <c r="M36" s="64"/>
      <c r="N36" s="64"/>
    </row>
    <row r="37" spans="1:14" x14ac:dyDescent="0.2">
      <c r="A37" s="10" t="s">
        <v>78</v>
      </c>
      <c r="B37" s="11" t="s">
        <v>54</v>
      </c>
      <c r="C37" s="10" t="s">
        <v>17</v>
      </c>
      <c r="D37" s="12">
        <v>44315</v>
      </c>
      <c r="E37" s="10" t="s">
        <v>18</v>
      </c>
      <c r="F37" s="10" t="s">
        <v>30</v>
      </c>
      <c r="G37" s="14">
        <v>150</v>
      </c>
      <c r="H37" s="15">
        <v>2.4500000000000002</v>
      </c>
      <c r="I37" s="16">
        <f t="shared" si="0"/>
        <v>367.5</v>
      </c>
      <c r="J37" s="17">
        <v>0.21</v>
      </c>
      <c r="K37" s="18">
        <f t="shared" si="1"/>
        <v>444.68</v>
      </c>
      <c r="L37" s="64"/>
      <c r="M37" s="64"/>
      <c r="N37" s="64"/>
    </row>
    <row r="38" spans="1:14" x14ac:dyDescent="0.2">
      <c r="A38" s="10" t="s">
        <v>79</v>
      </c>
      <c r="B38" s="11" t="s">
        <v>36</v>
      </c>
      <c r="C38" s="10" t="s">
        <v>17</v>
      </c>
      <c r="D38" s="12">
        <v>44315</v>
      </c>
      <c r="E38" s="10" t="s">
        <v>18</v>
      </c>
      <c r="F38" s="10" t="s">
        <v>30</v>
      </c>
      <c r="G38" s="14">
        <v>50</v>
      </c>
      <c r="H38" s="15">
        <v>2.4500000000000002</v>
      </c>
      <c r="I38" s="16">
        <f t="shared" si="0"/>
        <v>122.50000000000001</v>
      </c>
      <c r="J38" s="17">
        <v>0.21</v>
      </c>
      <c r="K38" s="18">
        <f t="shared" si="1"/>
        <v>148.22999999999999</v>
      </c>
      <c r="L38" s="64"/>
      <c r="M38" s="64"/>
      <c r="N38" s="64"/>
    </row>
    <row r="39" spans="1:14" x14ac:dyDescent="0.2">
      <c r="A39" s="10" t="s">
        <v>80</v>
      </c>
      <c r="B39" s="11" t="s">
        <v>54</v>
      </c>
      <c r="C39" s="10" t="s">
        <v>17</v>
      </c>
      <c r="D39" s="12">
        <v>44315</v>
      </c>
      <c r="E39" s="10" t="s">
        <v>18</v>
      </c>
      <c r="F39" s="10" t="s">
        <v>30</v>
      </c>
      <c r="G39" s="14">
        <v>200</v>
      </c>
      <c r="H39" s="15">
        <v>2.4500000000000002</v>
      </c>
      <c r="I39" s="16">
        <f t="shared" si="0"/>
        <v>490.00000000000006</v>
      </c>
      <c r="J39" s="17">
        <v>0.21</v>
      </c>
      <c r="K39" s="18">
        <f t="shared" si="1"/>
        <v>592.9</v>
      </c>
      <c r="L39" s="64"/>
      <c r="M39" s="64"/>
      <c r="N39" s="64"/>
    </row>
    <row r="40" spans="1:14" x14ac:dyDescent="0.2">
      <c r="A40" s="10" t="s">
        <v>80</v>
      </c>
      <c r="B40" s="11" t="s">
        <v>54</v>
      </c>
      <c r="C40" s="10" t="s">
        <v>17</v>
      </c>
      <c r="D40" s="12">
        <v>44315</v>
      </c>
      <c r="E40" s="10" t="s">
        <v>18</v>
      </c>
      <c r="F40" s="10" t="s">
        <v>31</v>
      </c>
      <c r="G40" s="14">
        <v>24</v>
      </c>
      <c r="H40" s="15">
        <v>2.4500000000000002</v>
      </c>
      <c r="I40" s="16">
        <f t="shared" si="0"/>
        <v>58.800000000000004</v>
      </c>
      <c r="J40" s="17">
        <v>0.21</v>
      </c>
      <c r="K40" s="18">
        <f t="shared" si="1"/>
        <v>71.150000000000006</v>
      </c>
      <c r="L40" s="64"/>
      <c r="M40" s="64"/>
      <c r="N40" s="64"/>
    </row>
    <row r="41" spans="1:14" x14ac:dyDescent="0.2">
      <c r="A41" s="10" t="s">
        <v>81</v>
      </c>
      <c r="B41" s="11" t="s">
        <v>69</v>
      </c>
      <c r="C41" s="10" t="s">
        <v>24</v>
      </c>
      <c r="D41" s="12">
        <v>44574</v>
      </c>
      <c r="E41" s="10" t="s">
        <v>23</v>
      </c>
      <c r="F41" s="26" t="s">
        <v>25</v>
      </c>
      <c r="G41" s="14">
        <v>5</v>
      </c>
      <c r="H41" s="15">
        <v>56.2</v>
      </c>
      <c r="I41" s="16">
        <f t="shared" si="0"/>
        <v>281</v>
      </c>
      <c r="J41" s="17">
        <v>0.21</v>
      </c>
      <c r="K41" s="18">
        <f t="shared" si="1"/>
        <v>340.01</v>
      </c>
      <c r="L41" s="65">
        <v>2350</v>
      </c>
      <c r="M41" s="64"/>
      <c r="N41" s="64"/>
    </row>
    <row r="42" spans="1:14" x14ac:dyDescent="0.2">
      <c r="A42" s="10" t="s">
        <v>82</v>
      </c>
      <c r="B42" s="11" t="s">
        <v>84</v>
      </c>
      <c r="C42" s="10" t="s">
        <v>24</v>
      </c>
      <c r="D42" s="12">
        <v>44574</v>
      </c>
      <c r="E42" s="10" t="s">
        <v>23</v>
      </c>
      <c r="F42" s="26" t="s">
        <v>83</v>
      </c>
      <c r="G42" s="14">
        <v>5</v>
      </c>
      <c r="H42" s="15">
        <v>36.799999999999997</v>
      </c>
      <c r="I42" s="16">
        <f t="shared" si="0"/>
        <v>184</v>
      </c>
      <c r="J42" s="17">
        <v>0.21</v>
      </c>
      <c r="K42" s="18">
        <f t="shared" si="1"/>
        <v>222.64</v>
      </c>
      <c r="L42" s="66"/>
      <c r="M42" s="64"/>
      <c r="N42" s="64"/>
    </row>
    <row r="43" spans="1:14" x14ac:dyDescent="0.2">
      <c r="A43" s="10" t="s">
        <v>120</v>
      </c>
      <c r="B43" s="11" t="s">
        <v>121</v>
      </c>
      <c r="C43" s="10" t="s">
        <v>19</v>
      </c>
      <c r="D43" s="12">
        <v>44081</v>
      </c>
      <c r="E43" s="10" t="s">
        <v>20</v>
      </c>
      <c r="F43" s="26" t="s">
        <v>21</v>
      </c>
      <c r="G43" s="14">
        <v>56.87</v>
      </c>
      <c r="H43" s="15">
        <v>0.5</v>
      </c>
      <c r="I43" s="16">
        <f t="shared" si="0"/>
        <v>28.434999999999999</v>
      </c>
      <c r="J43" s="17">
        <v>0.21</v>
      </c>
      <c r="K43" s="18">
        <f t="shared" si="1"/>
        <v>34.409999999999997</v>
      </c>
      <c r="L43" s="64">
        <v>2244</v>
      </c>
      <c r="M43" s="64"/>
      <c r="N43" s="64"/>
    </row>
    <row r="44" spans="1:14" x14ac:dyDescent="0.2">
      <c r="A44" s="10" t="s">
        <v>120</v>
      </c>
      <c r="B44" s="11" t="s">
        <v>121</v>
      </c>
      <c r="C44" s="10" t="s">
        <v>19</v>
      </c>
      <c r="D44" s="12">
        <v>44081</v>
      </c>
      <c r="E44" s="10" t="s">
        <v>20</v>
      </c>
      <c r="F44" s="26" t="s">
        <v>124</v>
      </c>
      <c r="G44" s="14">
        <v>70</v>
      </c>
      <c r="H44" s="15">
        <v>0.25</v>
      </c>
      <c r="I44" s="16">
        <f t="shared" si="0"/>
        <v>17.5</v>
      </c>
      <c r="J44" s="17">
        <v>0.21</v>
      </c>
      <c r="K44" s="18">
        <f t="shared" si="1"/>
        <v>21.18</v>
      </c>
      <c r="L44" s="64"/>
      <c r="M44" s="64"/>
      <c r="N44" s="64"/>
    </row>
    <row r="45" spans="1:14" x14ac:dyDescent="0.2">
      <c r="A45" s="10" t="s">
        <v>122</v>
      </c>
      <c r="B45" s="11" t="s">
        <v>123</v>
      </c>
      <c r="C45" s="10" t="s">
        <v>19</v>
      </c>
      <c r="D45" s="12">
        <v>44081</v>
      </c>
      <c r="E45" s="10" t="s">
        <v>20</v>
      </c>
      <c r="F45" s="26" t="s">
        <v>21</v>
      </c>
      <c r="G45" s="14">
        <v>885</v>
      </c>
      <c r="H45" s="15">
        <v>0.12</v>
      </c>
      <c r="I45" s="16">
        <f t="shared" si="0"/>
        <v>106.2</v>
      </c>
      <c r="J45" s="17">
        <v>0.21</v>
      </c>
      <c r="K45" s="18">
        <f t="shared" si="1"/>
        <v>128.5</v>
      </c>
      <c r="L45" s="64"/>
      <c r="M45" s="64"/>
      <c r="N45" s="64"/>
    </row>
    <row r="46" spans="1:14" x14ac:dyDescent="0.2">
      <c r="A46" s="10" t="s">
        <v>122</v>
      </c>
      <c r="B46" s="11" t="s">
        <v>123</v>
      </c>
      <c r="C46" s="10" t="s">
        <v>19</v>
      </c>
      <c r="D46" s="12">
        <v>44081</v>
      </c>
      <c r="E46" s="10" t="s">
        <v>20</v>
      </c>
      <c r="F46" s="26" t="s">
        <v>124</v>
      </c>
      <c r="G46" s="14">
        <v>40</v>
      </c>
      <c r="H46" s="15">
        <v>0.04</v>
      </c>
      <c r="I46" s="16">
        <f t="shared" si="0"/>
        <v>1.6</v>
      </c>
      <c r="J46" s="17">
        <v>0.21</v>
      </c>
      <c r="K46" s="18">
        <f t="shared" si="1"/>
        <v>1.94</v>
      </c>
      <c r="L46" s="64"/>
      <c r="M46" s="64"/>
      <c r="N46" s="64"/>
    </row>
    <row r="47" spans="1:14" x14ac:dyDescent="0.2">
      <c r="A47" s="27"/>
      <c r="B47" s="28"/>
      <c r="C47" s="27"/>
      <c r="D47" s="1"/>
      <c r="E47" s="1"/>
      <c r="F47" s="51" t="s">
        <v>10</v>
      </c>
      <c r="G47" s="46"/>
      <c r="H47" s="47"/>
      <c r="I47" s="48"/>
      <c r="J47" s="49"/>
      <c r="K47" s="50">
        <f>ROUND(SUM(K5:K46),0)</f>
        <v>18121</v>
      </c>
      <c r="L47" s="29"/>
    </row>
    <row r="49" spans="1:11" x14ac:dyDescent="0.2">
      <c r="A49" s="30" t="s">
        <v>125</v>
      </c>
    </row>
    <row r="51" spans="1:11" x14ac:dyDescent="0.2">
      <c r="K51" s="31"/>
    </row>
    <row r="53" spans="1:11" x14ac:dyDescent="0.2">
      <c r="K53" s="31"/>
    </row>
    <row r="58" spans="1:11" x14ac:dyDescent="0.2">
      <c r="K58" s="31"/>
    </row>
  </sheetData>
  <mergeCells count="15">
    <mergeCell ref="I1:L1"/>
    <mergeCell ref="M3:M4"/>
    <mergeCell ref="N3:N4"/>
    <mergeCell ref="M5:M46"/>
    <mergeCell ref="N5:N46"/>
    <mergeCell ref="L41:L42"/>
    <mergeCell ref="L43:L46"/>
    <mergeCell ref="L5:L40"/>
    <mergeCell ref="A2:K2"/>
    <mergeCell ref="A3:A4"/>
    <mergeCell ref="B3:B4"/>
    <mergeCell ref="C3:C4"/>
    <mergeCell ref="D3:E3"/>
    <mergeCell ref="G3:K3"/>
    <mergeCell ref="L3:L4"/>
  </mergeCells>
  <phoneticPr fontId="4" type="noConversion"/>
  <pageMargins left="0.70866141732283472" right="0.70866141732283472" top="0.74803149606299213" bottom="0.74803149606299213"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9AEFD4-1CEC-4067-8AFD-D9DC4A855D32}">
  <dimension ref="A1:N44"/>
  <sheetViews>
    <sheetView topLeftCell="A3" zoomScale="71" zoomScaleNormal="71" workbookViewId="0">
      <selection activeCell="Q18" sqref="Q18"/>
    </sheetView>
  </sheetViews>
  <sheetFormatPr defaultRowHeight="12.75" x14ac:dyDescent="0.2"/>
  <cols>
    <col min="1" max="1" width="15.5703125" style="30" bestFit="1" customWidth="1"/>
    <col min="2" max="2" width="11.42578125" style="30" bestFit="1" customWidth="1"/>
    <col min="3" max="3" width="21.7109375" style="30" customWidth="1"/>
    <col min="4" max="4" width="10.140625" style="30" bestFit="1" customWidth="1"/>
    <col min="5" max="5" width="15" style="30" bestFit="1" customWidth="1"/>
    <col min="6" max="6" width="40.5703125" style="30" customWidth="1"/>
    <col min="7" max="7" width="11" style="31" customWidth="1"/>
    <col min="8" max="8" width="8.5703125" style="31" customWidth="1"/>
    <col min="9" max="9" width="8" style="30" customWidth="1"/>
    <col min="10" max="10" width="7.85546875" style="30" customWidth="1"/>
    <col min="11" max="11" width="14.28515625" style="30" customWidth="1"/>
    <col min="12" max="12" width="9.140625" style="5"/>
    <col min="13" max="13" width="20.7109375" style="8" customWidth="1"/>
    <col min="14" max="14" width="18" style="8" customWidth="1"/>
    <col min="15" max="16" width="9.140625" style="8"/>
    <col min="17" max="17" width="14.5703125" style="8" customWidth="1"/>
    <col min="18" max="16384" width="9.140625" style="8"/>
  </cols>
  <sheetData>
    <row r="1" spans="1:14" ht="47.25" customHeight="1" x14ac:dyDescent="0.2">
      <c r="A1" s="3"/>
      <c r="B1" s="2"/>
      <c r="C1" s="1"/>
      <c r="D1" s="1"/>
      <c r="E1" s="1"/>
      <c r="F1" s="2"/>
      <c r="G1" s="4"/>
      <c r="H1" s="4"/>
      <c r="I1" s="75" t="s">
        <v>167</v>
      </c>
      <c r="J1" s="75"/>
      <c r="K1" s="75"/>
      <c r="L1" s="75"/>
    </row>
    <row r="2" spans="1:14" x14ac:dyDescent="0.2">
      <c r="A2" s="67" t="s">
        <v>170</v>
      </c>
      <c r="B2" s="67"/>
      <c r="C2" s="67"/>
      <c r="D2" s="67"/>
      <c r="E2" s="67"/>
      <c r="F2" s="67"/>
      <c r="G2" s="67"/>
      <c r="H2" s="67"/>
      <c r="I2" s="67"/>
      <c r="J2" s="67"/>
      <c r="K2" s="67"/>
      <c r="L2" s="9"/>
    </row>
    <row r="3" spans="1:14" ht="12.75" customHeight="1" x14ac:dyDescent="0.2">
      <c r="A3" s="68" t="s">
        <v>1</v>
      </c>
      <c r="B3" s="68" t="s">
        <v>9</v>
      </c>
      <c r="C3" s="69" t="s">
        <v>3</v>
      </c>
      <c r="D3" s="68" t="s">
        <v>14</v>
      </c>
      <c r="E3" s="68"/>
      <c r="F3" s="33" t="s">
        <v>2</v>
      </c>
      <c r="G3" s="70" t="s">
        <v>4</v>
      </c>
      <c r="H3" s="71"/>
      <c r="I3" s="71"/>
      <c r="J3" s="71"/>
      <c r="K3" s="72"/>
      <c r="L3" s="73" t="s">
        <v>11</v>
      </c>
      <c r="M3" s="62" t="s">
        <v>175</v>
      </c>
      <c r="N3" s="63" t="s">
        <v>172</v>
      </c>
    </row>
    <row r="4" spans="1:14" ht="38.25" x14ac:dyDescent="0.2">
      <c r="A4" s="68"/>
      <c r="B4" s="68"/>
      <c r="C4" s="69"/>
      <c r="D4" s="32" t="s">
        <v>5</v>
      </c>
      <c r="E4" s="34" t="s">
        <v>6</v>
      </c>
      <c r="F4" s="33" t="s">
        <v>0</v>
      </c>
      <c r="G4" s="35" t="s">
        <v>7</v>
      </c>
      <c r="H4" s="35" t="s">
        <v>164</v>
      </c>
      <c r="I4" s="32" t="s">
        <v>165</v>
      </c>
      <c r="J4" s="32" t="s">
        <v>8</v>
      </c>
      <c r="K4" s="33" t="s">
        <v>166</v>
      </c>
      <c r="L4" s="74"/>
      <c r="M4" s="62"/>
      <c r="N4" s="63"/>
    </row>
    <row r="5" spans="1:14" x14ac:dyDescent="0.2">
      <c r="A5" s="10" t="s">
        <v>85</v>
      </c>
      <c r="B5" s="11" t="s">
        <v>46</v>
      </c>
      <c r="C5" s="10" t="s">
        <v>26</v>
      </c>
      <c r="D5" s="12">
        <v>44825</v>
      </c>
      <c r="E5" s="10" t="s">
        <v>27</v>
      </c>
      <c r="F5" s="24" t="s">
        <v>32</v>
      </c>
      <c r="G5" s="14">
        <v>5000</v>
      </c>
      <c r="H5" s="15">
        <v>2.9000000000000001E-2</v>
      </c>
      <c r="I5" s="16">
        <f>H5*G5</f>
        <v>145</v>
      </c>
      <c r="J5" s="17">
        <v>0.21</v>
      </c>
      <c r="K5" s="18">
        <f>ROUND(I5*1.21,2)</f>
        <v>175.45</v>
      </c>
      <c r="L5" s="64">
        <v>2344</v>
      </c>
      <c r="M5" s="64" t="s">
        <v>173</v>
      </c>
      <c r="N5" s="64" t="s">
        <v>174</v>
      </c>
    </row>
    <row r="6" spans="1:14" x14ac:dyDescent="0.2">
      <c r="A6" s="10" t="s">
        <v>86</v>
      </c>
      <c r="B6" s="11" t="s">
        <v>87</v>
      </c>
      <c r="C6" s="10" t="s">
        <v>26</v>
      </c>
      <c r="D6" s="12">
        <v>44825</v>
      </c>
      <c r="E6" s="10" t="s">
        <v>27</v>
      </c>
      <c r="F6" s="24" t="s">
        <v>32</v>
      </c>
      <c r="G6" s="14">
        <v>10000</v>
      </c>
      <c r="H6" s="15">
        <v>2.9000000000000001E-2</v>
      </c>
      <c r="I6" s="16">
        <f t="shared" ref="I6:I38" si="0">H6*G6</f>
        <v>290</v>
      </c>
      <c r="J6" s="17">
        <v>0.21</v>
      </c>
      <c r="K6" s="18">
        <f t="shared" ref="K6:K38" si="1">ROUND(I6*1.21,2)</f>
        <v>350.9</v>
      </c>
      <c r="L6" s="64"/>
      <c r="M6" s="64"/>
      <c r="N6" s="64"/>
    </row>
    <row r="7" spans="1:14" x14ac:dyDescent="0.2">
      <c r="A7" s="10" t="s">
        <v>88</v>
      </c>
      <c r="B7" s="11" t="s">
        <v>89</v>
      </c>
      <c r="C7" s="10" t="s">
        <v>26</v>
      </c>
      <c r="D7" s="12">
        <v>44825</v>
      </c>
      <c r="E7" s="10" t="s">
        <v>27</v>
      </c>
      <c r="F7" s="24" t="s">
        <v>32</v>
      </c>
      <c r="G7" s="14">
        <v>12000</v>
      </c>
      <c r="H7" s="15">
        <v>2.9000000000000001E-2</v>
      </c>
      <c r="I7" s="16">
        <f t="shared" si="0"/>
        <v>348</v>
      </c>
      <c r="J7" s="17">
        <v>0.21</v>
      </c>
      <c r="K7" s="18">
        <f t="shared" si="1"/>
        <v>421.08</v>
      </c>
      <c r="L7" s="64"/>
      <c r="M7" s="64"/>
      <c r="N7" s="64"/>
    </row>
    <row r="8" spans="1:14" x14ac:dyDescent="0.2">
      <c r="A8" s="10" t="s">
        <v>97</v>
      </c>
      <c r="B8" s="11" t="s">
        <v>98</v>
      </c>
      <c r="C8" s="10" t="s">
        <v>90</v>
      </c>
      <c r="D8" s="12">
        <v>44824</v>
      </c>
      <c r="E8" s="10" t="s">
        <v>91</v>
      </c>
      <c r="F8" s="19" t="s">
        <v>92</v>
      </c>
      <c r="G8" s="14">
        <v>50</v>
      </c>
      <c r="H8" s="15">
        <v>0.54</v>
      </c>
      <c r="I8" s="16">
        <f t="shared" si="0"/>
        <v>27</v>
      </c>
      <c r="J8" s="17">
        <v>0.21</v>
      </c>
      <c r="K8" s="18">
        <f t="shared" si="1"/>
        <v>32.67</v>
      </c>
      <c r="L8" s="64"/>
      <c r="M8" s="64"/>
      <c r="N8" s="64"/>
    </row>
    <row r="9" spans="1:14" x14ac:dyDescent="0.2">
      <c r="A9" s="10" t="s">
        <v>97</v>
      </c>
      <c r="B9" s="11" t="s">
        <v>98</v>
      </c>
      <c r="C9" s="10" t="s">
        <v>90</v>
      </c>
      <c r="D9" s="12">
        <v>44824</v>
      </c>
      <c r="E9" s="10" t="s">
        <v>91</v>
      </c>
      <c r="F9" s="19" t="s">
        <v>93</v>
      </c>
      <c r="G9" s="14">
        <v>50</v>
      </c>
      <c r="H9" s="15">
        <v>0.54</v>
      </c>
      <c r="I9" s="16">
        <f t="shared" si="0"/>
        <v>27</v>
      </c>
      <c r="J9" s="17">
        <v>0.21</v>
      </c>
      <c r="K9" s="18">
        <f t="shared" si="1"/>
        <v>32.67</v>
      </c>
      <c r="L9" s="64"/>
      <c r="M9" s="64"/>
      <c r="N9" s="64"/>
    </row>
    <row r="10" spans="1:14" x14ac:dyDescent="0.2">
      <c r="A10" s="13" t="s">
        <v>97</v>
      </c>
      <c r="B10" s="11" t="s">
        <v>98</v>
      </c>
      <c r="C10" s="10" t="s">
        <v>90</v>
      </c>
      <c r="D10" s="12">
        <v>44824</v>
      </c>
      <c r="E10" s="10" t="s">
        <v>91</v>
      </c>
      <c r="F10" s="19" t="s">
        <v>94</v>
      </c>
      <c r="G10" s="21">
        <v>50</v>
      </c>
      <c r="H10" s="22">
        <v>0.54</v>
      </c>
      <c r="I10" s="16">
        <f t="shared" si="0"/>
        <v>27</v>
      </c>
      <c r="J10" s="17">
        <v>0.21</v>
      </c>
      <c r="K10" s="18">
        <f t="shared" si="1"/>
        <v>32.67</v>
      </c>
      <c r="L10" s="64"/>
      <c r="M10" s="64"/>
      <c r="N10" s="64"/>
    </row>
    <row r="11" spans="1:14" x14ac:dyDescent="0.2">
      <c r="A11" s="13" t="s">
        <v>97</v>
      </c>
      <c r="B11" s="11" t="s">
        <v>98</v>
      </c>
      <c r="C11" s="10" t="s">
        <v>90</v>
      </c>
      <c r="D11" s="12">
        <v>44824</v>
      </c>
      <c r="E11" s="10" t="s">
        <v>91</v>
      </c>
      <c r="F11" s="19" t="s">
        <v>95</v>
      </c>
      <c r="G11" s="21">
        <v>50</v>
      </c>
      <c r="H11" s="22">
        <v>0.54</v>
      </c>
      <c r="I11" s="16">
        <f t="shared" si="0"/>
        <v>27</v>
      </c>
      <c r="J11" s="17">
        <v>0.21</v>
      </c>
      <c r="K11" s="18">
        <f t="shared" si="1"/>
        <v>32.67</v>
      </c>
      <c r="L11" s="64"/>
      <c r="M11" s="64"/>
      <c r="N11" s="64"/>
    </row>
    <row r="12" spans="1:14" x14ac:dyDescent="0.2">
      <c r="A12" s="13" t="s">
        <v>97</v>
      </c>
      <c r="B12" s="11" t="s">
        <v>98</v>
      </c>
      <c r="C12" s="10" t="s">
        <v>90</v>
      </c>
      <c r="D12" s="12">
        <v>44824</v>
      </c>
      <c r="E12" s="10" t="s">
        <v>91</v>
      </c>
      <c r="F12" s="19" t="s">
        <v>96</v>
      </c>
      <c r="G12" s="21">
        <v>50</v>
      </c>
      <c r="H12" s="22">
        <v>0.54</v>
      </c>
      <c r="I12" s="16">
        <f t="shared" si="0"/>
        <v>27</v>
      </c>
      <c r="J12" s="17">
        <v>0.21</v>
      </c>
      <c r="K12" s="18">
        <f t="shared" si="1"/>
        <v>32.67</v>
      </c>
      <c r="L12" s="64"/>
      <c r="M12" s="64"/>
      <c r="N12" s="64"/>
    </row>
    <row r="13" spans="1:14" x14ac:dyDescent="0.2">
      <c r="A13" s="13" t="s">
        <v>99</v>
      </c>
      <c r="B13" s="36" t="s">
        <v>100</v>
      </c>
      <c r="C13" s="10" t="s">
        <v>90</v>
      </c>
      <c r="D13" s="12">
        <v>44824</v>
      </c>
      <c r="E13" s="10" t="s">
        <v>91</v>
      </c>
      <c r="F13" s="19" t="s">
        <v>94</v>
      </c>
      <c r="G13" s="21">
        <v>50</v>
      </c>
      <c r="H13" s="22">
        <v>0.54</v>
      </c>
      <c r="I13" s="16">
        <f t="shared" si="0"/>
        <v>27</v>
      </c>
      <c r="J13" s="17">
        <v>0.21</v>
      </c>
      <c r="K13" s="18">
        <f t="shared" si="1"/>
        <v>32.67</v>
      </c>
      <c r="L13" s="64"/>
      <c r="M13" s="64"/>
      <c r="N13" s="64"/>
    </row>
    <row r="14" spans="1:14" x14ac:dyDescent="0.2">
      <c r="A14" s="10" t="s">
        <v>101</v>
      </c>
      <c r="B14" s="11" t="s">
        <v>102</v>
      </c>
      <c r="C14" s="10" t="s">
        <v>12</v>
      </c>
      <c r="D14" s="12">
        <v>44315</v>
      </c>
      <c r="E14" s="10" t="s">
        <v>13</v>
      </c>
      <c r="F14" s="19" t="s">
        <v>103</v>
      </c>
      <c r="G14" s="14">
        <v>24</v>
      </c>
      <c r="H14" s="15">
        <v>1.59</v>
      </c>
      <c r="I14" s="16">
        <f t="shared" si="0"/>
        <v>38.160000000000004</v>
      </c>
      <c r="J14" s="17">
        <v>0.21</v>
      </c>
      <c r="K14" s="18">
        <f t="shared" si="1"/>
        <v>46.17</v>
      </c>
      <c r="L14" s="64"/>
      <c r="M14" s="64"/>
      <c r="N14" s="64"/>
    </row>
    <row r="15" spans="1:14" x14ac:dyDescent="0.2">
      <c r="A15" s="10" t="s">
        <v>101</v>
      </c>
      <c r="B15" s="11" t="s">
        <v>102</v>
      </c>
      <c r="C15" s="10" t="s">
        <v>12</v>
      </c>
      <c r="D15" s="12">
        <v>44315</v>
      </c>
      <c r="E15" s="10" t="s">
        <v>13</v>
      </c>
      <c r="F15" s="19" t="s">
        <v>35</v>
      </c>
      <c r="G15" s="14">
        <v>36</v>
      </c>
      <c r="H15" s="15">
        <v>6.8</v>
      </c>
      <c r="I15" s="16">
        <f t="shared" si="0"/>
        <v>244.79999999999998</v>
      </c>
      <c r="J15" s="17">
        <v>0.21</v>
      </c>
      <c r="K15" s="18">
        <f t="shared" si="1"/>
        <v>296.20999999999998</v>
      </c>
      <c r="L15" s="64"/>
      <c r="M15" s="64"/>
      <c r="N15" s="64"/>
    </row>
    <row r="16" spans="1:14" x14ac:dyDescent="0.2">
      <c r="A16" s="10" t="s">
        <v>101</v>
      </c>
      <c r="B16" s="11" t="s">
        <v>102</v>
      </c>
      <c r="C16" s="10" t="s">
        <v>12</v>
      </c>
      <c r="D16" s="12">
        <v>44315</v>
      </c>
      <c r="E16" s="10" t="s">
        <v>13</v>
      </c>
      <c r="F16" s="19" t="s">
        <v>104</v>
      </c>
      <c r="G16" s="14">
        <v>45</v>
      </c>
      <c r="H16" s="15">
        <v>3.49</v>
      </c>
      <c r="I16" s="16">
        <f t="shared" si="0"/>
        <v>157.05000000000001</v>
      </c>
      <c r="J16" s="17">
        <v>0.21</v>
      </c>
      <c r="K16" s="18">
        <f t="shared" si="1"/>
        <v>190.03</v>
      </c>
      <c r="L16" s="64"/>
      <c r="M16" s="64"/>
      <c r="N16" s="64"/>
    </row>
    <row r="17" spans="1:14" x14ac:dyDescent="0.2">
      <c r="A17" s="10" t="s">
        <v>105</v>
      </c>
      <c r="B17" s="11" t="s">
        <v>42</v>
      </c>
      <c r="C17" s="10" t="s">
        <v>16</v>
      </c>
      <c r="D17" s="12">
        <v>44315</v>
      </c>
      <c r="E17" s="10" t="s">
        <v>15</v>
      </c>
      <c r="F17" s="19" t="s">
        <v>58</v>
      </c>
      <c r="G17" s="14">
        <v>5</v>
      </c>
      <c r="H17" s="15">
        <v>10</v>
      </c>
      <c r="I17" s="16">
        <f t="shared" si="0"/>
        <v>50</v>
      </c>
      <c r="J17" s="17">
        <v>0.21</v>
      </c>
      <c r="K17" s="18">
        <f t="shared" si="1"/>
        <v>60.5</v>
      </c>
      <c r="L17" s="64"/>
      <c r="M17" s="64"/>
      <c r="N17" s="64"/>
    </row>
    <row r="18" spans="1:14" x14ac:dyDescent="0.2">
      <c r="A18" s="10" t="s">
        <v>105</v>
      </c>
      <c r="B18" s="11" t="s">
        <v>42</v>
      </c>
      <c r="C18" s="10" t="s">
        <v>16</v>
      </c>
      <c r="D18" s="12">
        <v>44315</v>
      </c>
      <c r="E18" s="10" t="s">
        <v>15</v>
      </c>
      <c r="F18" s="19" t="s">
        <v>22</v>
      </c>
      <c r="G18" s="14">
        <v>10</v>
      </c>
      <c r="H18" s="15">
        <v>4.8</v>
      </c>
      <c r="I18" s="16">
        <f t="shared" si="0"/>
        <v>48</v>
      </c>
      <c r="J18" s="17">
        <v>0.21</v>
      </c>
      <c r="K18" s="18">
        <f t="shared" si="1"/>
        <v>58.08</v>
      </c>
      <c r="L18" s="64"/>
      <c r="M18" s="64"/>
      <c r="N18" s="64"/>
    </row>
    <row r="19" spans="1:14" x14ac:dyDescent="0.2">
      <c r="A19" s="10" t="s">
        <v>106</v>
      </c>
      <c r="B19" s="11" t="s">
        <v>107</v>
      </c>
      <c r="C19" s="10" t="s">
        <v>28</v>
      </c>
      <c r="D19" s="12">
        <v>44775</v>
      </c>
      <c r="E19" s="10" t="s">
        <v>29</v>
      </c>
      <c r="F19" s="19" t="s">
        <v>74</v>
      </c>
      <c r="G19" s="14">
        <v>30000</v>
      </c>
      <c r="H19" s="15">
        <v>0.04</v>
      </c>
      <c r="I19" s="16">
        <f t="shared" si="0"/>
        <v>1200</v>
      </c>
      <c r="J19" s="17">
        <v>0.21</v>
      </c>
      <c r="K19" s="18">
        <f t="shared" si="1"/>
        <v>1452</v>
      </c>
      <c r="L19" s="64"/>
      <c r="M19" s="64"/>
      <c r="N19" s="64"/>
    </row>
    <row r="20" spans="1:14" x14ac:dyDescent="0.2">
      <c r="A20" s="10" t="s">
        <v>108</v>
      </c>
      <c r="B20" s="11" t="s">
        <v>109</v>
      </c>
      <c r="C20" s="10" t="s">
        <v>28</v>
      </c>
      <c r="D20" s="12">
        <v>44775</v>
      </c>
      <c r="E20" s="10" t="s">
        <v>29</v>
      </c>
      <c r="F20" s="19" t="s">
        <v>74</v>
      </c>
      <c r="G20" s="14">
        <v>40000</v>
      </c>
      <c r="H20" s="15">
        <v>0.04</v>
      </c>
      <c r="I20" s="16">
        <f t="shared" si="0"/>
        <v>1600</v>
      </c>
      <c r="J20" s="17">
        <v>0.21</v>
      </c>
      <c r="K20" s="18">
        <f t="shared" si="1"/>
        <v>1936</v>
      </c>
      <c r="L20" s="64"/>
      <c r="M20" s="64"/>
      <c r="N20" s="64"/>
    </row>
    <row r="21" spans="1:14" x14ac:dyDescent="0.2">
      <c r="A21" s="10" t="s">
        <v>108</v>
      </c>
      <c r="B21" s="11" t="s">
        <v>109</v>
      </c>
      <c r="C21" s="10" t="s">
        <v>28</v>
      </c>
      <c r="D21" s="12">
        <v>44775</v>
      </c>
      <c r="E21" s="10" t="s">
        <v>29</v>
      </c>
      <c r="F21" s="19" t="s">
        <v>73</v>
      </c>
      <c r="G21" s="14">
        <v>40000</v>
      </c>
      <c r="H21" s="15">
        <v>0.04</v>
      </c>
      <c r="I21" s="16">
        <f t="shared" si="0"/>
        <v>1600</v>
      </c>
      <c r="J21" s="17">
        <v>0.21</v>
      </c>
      <c r="K21" s="18">
        <f t="shared" si="1"/>
        <v>1936</v>
      </c>
      <c r="L21" s="64"/>
      <c r="M21" s="64"/>
      <c r="N21" s="64"/>
    </row>
    <row r="22" spans="1:14" x14ac:dyDescent="0.2">
      <c r="A22" s="10" t="s">
        <v>108</v>
      </c>
      <c r="B22" s="11" t="s">
        <v>109</v>
      </c>
      <c r="C22" s="10" t="s">
        <v>28</v>
      </c>
      <c r="D22" s="12">
        <v>44775</v>
      </c>
      <c r="E22" s="10" t="s">
        <v>29</v>
      </c>
      <c r="F22" s="19" t="s">
        <v>70</v>
      </c>
      <c r="G22" s="14">
        <v>60000</v>
      </c>
      <c r="H22" s="15">
        <v>0.04</v>
      </c>
      <c r="I22" s="16">
        <f t="shared" si="0"/>
        <v>2400</v>
      </c>
      <c r="J22" s="17">
        <v>0.21</v>
      </c>
      <c r="K22" s="18">
        <f t="shared" si="1"/>
        <v>2904</v>
      </c>
      <c r="L22" s="64"/>
      <c r="M22" s="64"/>
      <c r="N22" s="64"/>
    </row>
    <row r="23" spans="1:14" x14ac:dyDescent="0.2">
      <c r="A23" s="10" t="s">
        <v>108</v>
      </c>
      <c r="B23" s="11" t="s">
        <v>109</v>
      </c>
      <c r="C23" s="10" t="s">
        <v>28</v>
      </c>
      <c r="D23" s="12">
        <v>44775</v>
      </c>
      <c r="E23" s="10" t="s">
        <v>29</v>
      </c>
      <c r="F23" s="19" t="s">
        <v>71</v>
      </c>
      <c r="G23" s="14">
        <v>19800</v>
      </c>
      <c r="H23" s="15">
        <v>0.04</v>
      </c>
      <c r="I23" s="16">
        <f t="shared" si="0"/>
        <v>792</v>
      </c>
      <c r="J23" s="17">
        <v>0.21</v>
      </c>
      <c r="K23" s="18">
        <f t="shared" si="1"/>
        <v>958.32</v>
      </c>
      <c r="L23" s="64"/>
      <c r="M23" s="64"/>
      <c r="N23" s="64"/>
    </row>
    <row r="24" spans="1:14" x14ac:dyDescent="0.2">
      <c r="A24" s="10" t="s">
        <v>114</v>
      </c>
      <c r="B24" s="11" t="s">
        <v>98</v>
      </c>
      <c r="C24" s="10" t="s">
        <v>28</v>
      </c>
      <c r="D24" s="12">
        <v>44775</v>
      </c>
      <c r="E24" s="10" t="s">
        <v>29</v>
      </c>
      <c r="F24" s="19" t="s">
        <v>70</v>
      </c>
      <c r="G24" s="14">
        <v>6000</v>
      </c>
      <c r="H24" s="15">
        <v>0.04</v>
      </c>
      <c r="I24" s="16">
        <f t="shared" si="0"/>
        <v>240</v>
      </c>
      <c r="J24" s="17">
        <v>0.21</v>
      </c>
      <c r="K24" s="18">
        <f t="shared" si="1"/>
        <v>290.39999999999998</v>
      </c>
      <c r="L24" s="64"/>
      <c r="M24" s="64"/>
      <c r="N24" s="64"/>
    </row>
    <row r="25" spans="1:14" x14ac:dyDescent="0.2">
      <c r="A25" s="10" t="s">
        <v>114</v>
      </c>
      <c r="B25" s="11" t="s">
        <v>98</v>
      </c>
      <c r="C25" s="10" t="s">
        <v>28</v>
      </c>
      <c r="D25" s="12">
        <v>44775</v>
      </c>
      <c r="E25" s="10" t="s">
        <v>29</v>
      </c>
      <c r="F25" s="19" t="s">
        <v>73</v>
      </c>
      <c r="G25" s="14">
        <v>12000</v>
      </c>
      <c r="H25" s="15">
        <v>0.04</v>
      </c>
      <c r="I25" s="16">
        <f t="shared" si="0"/>
        <v>480</v>
      </c>
      <c r="J25" s="17">
        <v>0.21</v>
      </c>
      <c r="K25" s="18">
        <f t="shared" si="1"/>
        <v>580.79999999999995</v>
      </c>
      <c r="L25" s="64"/>
      <c r="M25" s="64"/>
      <c r="N25" s="64"/>
    </row>
    <row r="26" spans="1:14" x14ac:dyDescent="0.2">
      <c r="A26" s="10" t="s">
        <v>114</v>
      </c>
      <c r="B26" s="11" t="s">
        <v>98</v>
      </c>
      <c r="C26" s="10" t="s">
        <v>28</v>
      </c>
      <c r="D26" s="12">
        <v>44775</v>
      </c>
      <c r="E26" s="10" t="s">
        <v>29</v>
      </c>
      <c r="F26" s="19" t="s">
        <v>74</v>
      </c>
      <c r="G26" s="14">
        <v>10000</v>
      </c>
      <c r="H26" s="15">
        <v>0.04</v>
      </c>
      <c r="I26" s="16">
        <f t="shared" si="0"/>
        <v>400</v>
      </c>
      <c r="J26" s="17">
        <v>0.21</v>
      </c>
      <c r="K26" s="18">
        <f t="shared" si="1"/>
        <v>484</v>
      </c>
      <c r="L26" s="64"/>
      <c r="M26" s="64"/>
      <c r="N26" s="64"/>
    </row>
    <row r="27" spans="1:14" x14ac:dyDescent="0.2">
      <c r="A27" s="10" t="s">
        <v>114</v>
      </c>
      <c r="B27" s="11" t="s">
        <v>98</v>
      </c>
      <c r="C27" s="10" t="s">
        <v>28</v>
      </c>
      <c r="D27" s="12">
        <v>44775</v>
      </c>
      <c r="E27" s="10" t="s">
        <v>29</v>
      </c>
      <c r="F27" s="19" t="s">
        <v>111</v>
      </c>
      <c r="G27" s="14">
        <v>300</v>
      </c>
      <c r="H27" s="15">
        <v>0.09</v>
      </c>
      <c r="I27" s="16">
        <f t="shared" si="0"/>
        <v>27</v>
      </c>
      <c r="J27" s="17">
        <v>0.21</v>
      </c>
      <c r="K27" s="18">
        <f t="shared" si="1"/>
        <v>32.67</v>
      </c>
      <c r="L27" s="64"/>
      <c r="M27" s="64"/>
      <c r="N27" s="64"/>
    </row>
    <row r="28" spans="1:14" x14ac:dyDescent="0.2">
      <c r="A28" s="10" t="s">
        <v>114</v>
      </c>
      <c r="B28" s="11" t="s">
        <v>98</v>
      </c>
      <c r="C28" s="10" t="s">
        <v>28</v>
      </c>
      <c r="D28" s="12">
        <v>44775</v>
      </c>
      <c r="E28" s="10" t="s">
        <v>29</v>
      </c>
      <c r="F28" s="19" t="s">
        <v>110</v>
      </c>
      <c r="G28" s="14">
        <v>300</v>
      </c>
      <c r="H28" s="15">
        <v>0.09</v>
      </c>
      <c r="I28" s="16">
        <f t="shared" si="0"/>
        <v>27</v>
      </c>
      <c r="J28" s="17">
        <v>0.21</v>
      </c>
      <c r="K28" s="18">
        <f t="shared" si="1"/>
        <v>32.67</v>
      </c>
      <c r="L28" s="64"/>
      <c r="M28" s="64"/>
      <c r="N28" s="64"/>
    </row>
    <row r="29" spans="1:14" x14ac:dyDescent="0.2">
      <c r="A29" s="10" t="s">
        <v>114</v>
      </c>
      <c r="B29" s="11" t="s">
        <v>98</v>
      </c>
      <c r="C29" s="10" t="s">
        <v>28</v>
      </c>
      <c r="D29" s="12">
        <v>44775</v>
      </c>
      <c r="E29" s="10" t="s">
        <v>29</v>
      </c>
      <c r="F29" s="19" t="s">
        <v>112</v>
      </c>
      <c r="G29" s="14">
        <v>300</v>
      </c>
      <c r="H29" s="15">
        <v>0.09</v>
      </c>
      <c r="I29" s="16">
        <f t="shared" si="0"/>
        <v>27</v>
      </c>
      <c r="J29" s="17">
        <v>0.21</v>
      </c>
      <c r="K29" s="18">
        <f t="shared" si="1"/>
        <v>32.67</v>
      </c>
      <c r="L29" s="64"/>
      <c r="M29" s="64"/>
      <c r="N29" s="64"/>
    </row>
    <row r="30" spans="1:14" x14ac:dyDescent="0.2">
      <c r="A30" s="10" t="s">
        <v>113</v>
      </c>
      <c r="B30" s="11" t="s">
        <v>115</v>
      </c>
      <c r="C30" s="10" t="s">
        <v>28</v>
      </c>
      <c r="D30" s="12">
        <v>44775</v>
      </c>
      <c r="E30" s="10" t="s">
        <v>29</v>
      </c>
      <c r="F30" s="19" t="s">
        <v>73</v>
      </c>
      <c r="G30" s="14">
        <v>20000</v>
      </c>
      <c r="H30" s="15">
        <v>0.04</v>
      </c>
      <c r="I30" s="16">
        <f t="shared" si="0"/>
        <v>800</v>
      </c>
      <c r="J30" s="17">
        <v>0.21</v>
      </c>
      <c r="K30" s="18">
        <f t="shared" si="1"/>
        <v>968</v>
      </c>
      <c r="L30" s="64"/>
      <c r="M30" s="64"/>
      <c r="N30" s="64"/>
    </row>
    <row r="31" spans="1:14" x14ac:dyDescent="0.2">
      <c r="A31" s="10" t="s">
        <v>113</v>
      </c>
      <c r="B31" s="11" t="s">
        <v>115</v>
      </c>
      <c r="C31" s="10" t="s">
        <v>28</v>
      </c>
      <c r="D31" s="12">
        <v>44775</v>
      </c>
      <c r="E31" s="10" t="s">
        <v>29</v>
      </c>
      <c r="F31" s="19" t="s">
        <v>74</v>
      </c>
      <c r="G31" s="14">
        <v>20000</v>
      </c>
      <c r="H31" s="15">
        <v>0.04</v>
      </c>
      <c r="I31" s="16">
        <f t="shared" si="0"/>
        <v>800</v>
      </c>
      <c r="J31" s="17">
        <v>0.21</v>
      </c>
      <c r="K31" s="18">
        <f t="shared" si="1"/>
        <v>968</v>
      </c>
      <c r="L31" s="64"/>
      <c r="M31" s="64"/>
      <c r="N31" s="64"/>
    </row>
    <row r="32" spans="1:14" x14ac:dyDescent="0.2">
      <c r="A32" s="10" t="s">
        <v>113</v>
      </c>
      <c r="B32" s="11" t="s">
        <v>115</v>
      </c>
      <c r="C32" s="10" t="s">
        <v>28</v>
      </c>
      <c r="D32" s="12">
        <v>44775</v>
      </c>
      <c r="E32" s="10" t="s">
        <v>29</v>
      </c>
      <c r="F32" s="19" t="s">
        <v>116</v>
      </c>
      <c r="G32" s="14">
        <v>500</v>
      </c>
      <c r="H32" s="15">
        <v>0.09</v>
      </c>
      <c r="I32" s="16">
        <f t="shared" si="0"/>
        <v>45</v>
      </c>
      <c r="J32" s="17">
        <v>0.21</v>
      </c>
      <c r="K32" s="18">
        <f t="shared" si="1"/>
        <v>54.45</v>
      </c>
      <c r="L32" s="64"/>
      <c r="M32" s="64"/>
      <c r="N32" s="64"/>
    </row>
    <row r="33" spans="1:14" x14ac:dyDescent="0.2">
      <c r="A33" s="10" t="s">
        <v>113</v>
      </c>
      <c r="B33" s="11" t="s">
        <v>115</v>
      </c>
      <c r="C33" s="10" t="s">
        <v>28</v>
      </c>
      <c r="D33" s="12">
        <v>44775</v>
      </c>
      <c r="E33" s="10" t="s">
        <v>29</v>
      </c>
      <c r="F33" s="19" t="s">
        <v>111</v>
      </c>
      <c r="G33" s="14">
        <v>500</v>
      </c>
      <c r="H33" s="15">
        <v>0.09</v>
      </c>
      <c r="I33" s="16">
        <f t="shared" si="0"/>
        <v>45</v>
      </c>
      <c r="J33" s="17">
        <v>0.21</v>
      </c>
      <c r="K33" s="18">
        <f t="shared" si="1"/>
        <v>54.45</v>
      </c>
      <c r="L33" s="64"/>
      <c r="M33" s="64"/>
      <c r="N33" s="64"/>
    </row>
    <row r="34" spans="1:14" x14ac:dyDescent="0.2">
      <c r="A34" s="10" t="s">
        <v>113</v>
      </c>
      <c r="B34" s="11" t="s">
        <v>115</v>
      </c>
      <c r="C34" s="10" t="s">
        <v>28</v>
      </c>
      <c r="D34" s="12">
        <v>44775</v>
      </c>
      <c r="E34" s="10" t="s">
        <v>29</v>
      </c>
      <c r="F34" s="19" t="s">
        <v>110</v>
      </c>
      <c r="G34" s="14">
        <v>500</v>
      </c>
      <c r="H34" s="15">
        <v>0.09</v>
      </c>
      <c r="I34" s="16">
        <f t="shared" si="0"/>
        <v>45</v>
      </c>
      <c r="J34" s="17">
        <v>0.21</v>
      </c>
      <c r="K34" s="18">
        <f t="shared" si="1"/>
        <v>54.45</v>
      </c>
      <c r="L34" s="64"/>
      <c r="M34" s="64"/>
      <c r="N34" s="64"/>
    </row>
    <row r="35" spans="1:14" x14ac:dyDescent="0.2">
      <c r="A35" s="10" t="s">
        <v>117</v>
      </c>
      <c r="B35" s="11" t="s">
        <v>118</v>
      </c>
      <c r="C35" s="10" t="s">
        <v>28</v>
      </c>
      <c r="D35" s="12">
        <v>44775</v>
      </c>
      <c r="E35" s="10" t="s">
        <v>29</v>
      </c>
      <c r="F35" s="19" t="s">
        <v>74</v>
      </c>
      <c r="G35" s="14">
        <v>6000</v>
      </c>
      <c r="H35" s="15">
        <v>0.04</v>
      </c>
      <c r="I35" s="16">
        <f t="shared" si="0"/>
        <v>240</v>
      </c>
      <c r="J35" s="17">
        <v>0.21</v>
      </c>
      <c r="K35" s="18">
        <f t="shared" si="1"/>
        <v>290.39999999999998</v>
      </c>
      <c r="L35" s="64"/>
      <c r="M35" s="64"/>
      <c r="N35" s="64"/>
    </row>
    <row r="36" spans="1:14" x14ac:dyDescent="0.2">
      <c r="A36" s="10" t="s">
        <v>117</v>
      </c>
      <c r="B36" s="11" t="s">
        <v>118</v>
      </c>
      <c r="C36" s="10" t="s">
        <v>28</v>
      </c>
      <c r="D36" s="12">
        <v>44775</v>
      </c>
      <c r="E36" s="10" t="s">
        <v>29</v>
      </c>
      <c r="F36" s="19" t="s">
        <v>73</v>
      </c>
      <c r="G36" s="14">
        <v>10000</v>
      </c>
      <c r="H36" s="15">
        <v>0.04</v>
      </c>
      <c r="I36" s="16">
        <f t="shared" si="0"/>
        <v>400</v>
      </c>
      <c r="J36" s="17">
        <v>0.21</v>
      </c>
      <c r="K36" s="18">
        <f t="shared" si="1"/>
        <v>484</v>
      </c>
      <c r="L36" s="64"/>
      <c r="M36" s="64"/>
      <c r="N36" s="64"/>
    </row>
    <row r="37" spans="1:14" x14ac:dyDescent="0.2">
      <c r="A37" s="10" t="s">
        <v>117</v>
      </c>
      <c r="B37" s="11" t="s">
        <v>118</v>
      </c>
      <c r="C37" s="10" t="s">
        <v>28</v>
      </c>
      <c r="D37" s="12">
        <v>44775</v>
      </c>
      <c r="E37" s="10" t="s">
        <v>29</v>
      </c>
      <c r="F37" s="19" t="s">
        <v>71</v>
      </c>
      <c r="G37" s="14">
        <v>8100</v>
      </c>
      <c r="H37" s="15">
        <v>0.04</v>
      </c>
      <c r="I37" s="16">
        <f t="shared" si="0"/>
        <v>324</v>
      </c>
      <c r="J37" s="17">
        <v>0.21</v>
      </c>
      <c r="K37" s="18">
        <f t="shared" si="1"/>
        <v>392.04</v>
      </c>
      <c r="L37" s="64"/>
      <c r="M37" s="64"/>
      <c r="N37" s="64"/>
    </row>
    <row r="38" spans="1:14" x14ac:dyDescent="0.2">
      <c r="A38" s="10" t="s">
        <v>119</v>
      </c>
      <c r="B38" s="11" t="s">
        <v>56</v>
      </c>
      <c r="C38" s="10" t="s">
        <v>17</v>
      </c>
      <c r="D38" s="12">
        <v>44315</v>
      </c>
      <c r="E38" s="10" t="s">
        <v>18</v>
      </c>
      <c r="F38" s="19" t="s">
        <v>30</v>
      </c>
      <c r="G38" s="14">
        <v>150</v>
      </c>
      <c r="H38" s="15">
        <v>1.6559999999999999</v>
      </c>
      <c r="I38" s="16">
        <f t="shared" si="0"/>
        <v>248.39999999999998</v>
      </c>
      <c r="J38" s="17">
        <v>0.21</v>
      </c>
      <c r="K38" s="18">
        <f t="shared" si="1"/>
        <v>300.56</v>
      </c>
      <c r="L38" s="64"/>
      <c r="M38" s="64"/>
      <c r="N38" s="64"/>
    </row>
    <row r="39" spans="1:14" x14ac:dyDescent="0.2">
      <c r="A39" s="27"/>
      <c r="B39" s="28"/>
      <c r="C39" s="27"/>
      <c r="D39" s="1"/>
      <c r="E39" s="1"/>
      <c r="F39" s="51" t="s">
        <v>10</v>
      </c>
      <c r="G39" s="46"/>
      <c r="H39" s="47"/>
      <c r="I39" s="48"/>
      <c r="J39" s="49"/>
      <c r="K39" s="53">
        <f>ROUND(SUM(K5:K38),0)</f>
        <v>16000</v>
      </c>
      <c r="L39" s="29"/>
    </row>
    <row r="43" spans="1:14" x14ac:dyDescent="0.2">
      <c r="K43" s="31"/>
    </row>
    <row r="44" spans="1:14" x14ac:dyDescent="0.2">
      <c r="K44" s="31"/>
    </row>
  </sheetData>
  <mergeCells count="13">
    <mergeCell ref="I1:L1"/>
    <mergeCell ref="A2:K2"/>
    <mergeCell ref="A3:A4"/>
    <mergeCell ref="B3:B4"/>
    <mergeCell ref="C3:C4"/>
    <mergeCell ref="D3:E3"/>
    <mergeCell ref="G3:K3"/>
    <mergeCell ref="M3:M4"/>
    <mergeCell ref="N3:N4"/>
    <mergeCell ref="M5:M38"/>
    <mergeCell ref="N5:N38"/>
    <mergeCell ref="L5:L38"/>
    <mergeCell ref="L3:L4"/>
  </mergeCells>
  <pageMargins left="0.70866141732283472" right="0.70866141732283472" top="0.74803149606299213" bottom="0.74803149606299213" header="0.31496062992125984" footer="0.31496062992125984"/>
  <pageSetup paperSize="9"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DF5150-9BF0-43AA-89F3-3085B5461502}">
  <dimension ref="A1:N32"/>
  <sheetViews>
    <sheetView tabSelected="1" topLeftCell="A2" zoomScale="68" zoomScaleNormal="68" workbookViewId="0">
      <selection activeCell="F32" sqref="F32"/>
    </sheetView>
  </sheetViews>
  <sheetFormatPr defaultColWidth="16.28515625" defaultRowHeight="12.75" x14ac:dyDescent="0.2"/>
  <cols>
    <col min="1" max="2" width="16.28515625" style="30"/>
    <col min="3" max="3" width="26.42578125" style="30" customWidth="1"/>
    <col min="4" max="5" width="16.28515625" style="30"/>
    <col min="6" max="6" width="30.42578125" style="30" customWidth="1"/>
    <col min="7" max="8" width="16.28515625" style="31"/>
    <col min="9" max="11" width="16.28515625" style="30"/>
    <col min="12" max="12" width="16.28515625" style="5"/>
    <col min="13" max="14" width="23" style="8" customWidth="1"/>
    <col min="15" max="16384" width="16.28515625" style="8"/>
  </cols>
  <sheetData>
    <row r="1" spans="1:14" ht="93" customHeight="1" x14ac:dyDescent="0.2">
      <c r="A1" s="3"/>
      <c r="B1" s="2"/>
      <c r="C1" s="1"/>
      <c r="D1" s="1"/>
      <c r="E1" s="1"/>
      <c r="F1" s="2"/>
      <c r="G1" s="4"/>
      <c r="H1" s="4"/>
      <c r="I1" s="75" t="s">
        <v>171</v>
      </c>
      <c r="J1" s="75"/>
      <c r="K1" s="75"/>
      <c r="L1" s="75"/>
    </row>
    <row r="2" spans="1:14" x14ac:dyDescent="0.2">
      <c r="A2" s="79" t="s">
        <v>163</v>
      </c>
      <c r="B2" s="79"/>
      <c r="C2" s="79"/>
      <c r="D2" s="79"/>
      <c r="E2" s="79"/>
      <c r="F2" s="79"/>
      <c r="G2" s="79"/>
      <c r="H2" s="79"/>
      <c r="I2" s="79"/>
      <c r="J2" s="79"/>
      <c r="K2" s="79"/>
      <c r="L2" s="79"/>
    </row>
    <row r="3" spans="1:14" ht="25.5" x14ac:dyDescent="0.2">
      <c r="A3" s="80" t="s">
        <v>1</v>
      </c>
      <c r="B3" s="80" t="s">
        <v>9</v>
      </c>
      <c r="C3" s="81" t="s">
        <v>3</v>
      </c>
      <c r="D3" s="80" t="s">
        <v>14</v>
      </c>
      <c r="E3" s="80"/>
      <c r="F3" s="33" t="s">
        <v>2</v>
      </c>
      <c r="G3" s="82" t="s">
        <v>4</v>
      </c>
      <c r="H3" s="83"/>
      <c r="I3" s="83"/>
      <c r="J3" s="83"/>
      <c r="K3" s="84"/>
      <c r="L3" s="77" t="s">
        <v>11</v>
      </c>
      <c r="M3" s="62" t="s">
        <v>175</v>
      </c>
      <c r="N3" s="63" t="s">
        <v>172</v>
      </c>
    </row>
    <row r="4" spans="1:14" ht="25.5" x14ac:dyDescent="0.2">
      <c r="A4" s="80"/>
      <c r="B4" s="80"/>
      <c r="C4" s="81"/>
      <c r="D4" s="37" t="s">
        <v>5</v>
      </c>
      <c r="E4" s="38" t="s">
        <v>6</v>
      </c>
      <c r="F4" s="33" t="s">
        <v>0</v>
      </c>
      <c r="G4" s="39" t="s">
        <v>7</v>
      </c>
      <c r="H4" s="39" t="s">
        <v>164</v>
      </c>
      <c r="I4" s="37" t="s">
        <v>165</v>
      </c>
      <c r="J4" s="37" t="s">
        <v>8</v>
      </c>
      <c r="K4" s="33" t="s">
        <v>166</v>
      </c>
      <c r="L4" s="78"/>
      <c r="M4" s="62"/>
      <c r="N4" s="63"/>
    </row>
    <row r="5" spans="1:14" ht="25.5" x14ac:dyDescent="0.2">
      <c r="A5" s="10" t="s">
        <v>126</v>
      </c>
      <c r="B5" s="11">
        <v>45070</v>
      </c>
      <c r="C5" s="10" t="s">
        <v>90</v>
      </c>
      <c r="D5" s="11">
        <v>44824</v>
      </c>
      <c r="E5" s="10" t="s">
        <v>91</v>
      </c>
      <c r="F5" s="19" t="s">
        <v>96</v>
      </c>
      <c r="G5" s="14">
        <v>50</v>
      </c>
      <c r="H5" s="15">
        <v>0.54</v>
      </c>
      <c r="I5" s="22">
        <f>H5*G5</f>
        <v>27</v>
      </c>
      <c r="J5" s="59">
        <v>0.21</v>
      </c>
      <c r="K5" s="58">
        <f>ROUND(I5*1.21,2)</f>
        <v>32.67</v>
      </c>
      <c r="L5" s="6">
        <v>2344</v>
      </c>
      <c r="M5" s="65" t="s">
        <v>173</v>
      </c>
      <c r="N5" s="65" t="s">
        <v>174</v>
      </c>
    </row>
    <row r="6" spans="1:14" x14ac:dyDescent="0.2">
      <c r="A6" s="10" t="s">
        <v>127</v>
      </c>
      <c r="B6" s="11">
        <v>45082</v>
      </c>
      <c r="C6" s="10" t="s">
        <v>26</v>
      </c>
      <c r="D6" s="11">
        <v>45065</v>
      </c>
      <c r="E6" s="10" t="s">
        <v>128</v>
      </c>
      <c r="F6" s="24" t="s">
        <v>129</v>
      </c>
      <c r="G6" s="54">
        <v>8</v>
      </c>
      <c r="H6" s="55">
        <v>5</v>
      </c>
      <c r="I6" s="16">
        <f t="shared" ref="I6:I26" si="0">H6*G6</f>
        <v>40</v>
      </c>
      <c r="J6" s="17">
        <v>0.21</v>
      </c>
      <c r="K6" s="58">
        <f t="shared" ref="K6:K26" si="1">ROUND(I6*1.21,2)</f>
        <v>48.4</v>
      </c>
      <c r="L6" s="6">
        <v>2344</v>
      </c>
      <c r="M6" s="76"/>
      <c r="N6" s="76"/>
    </row>
    <row r="7" spans="1:14" x14ac:dyDescent="0.2">
      <c r="A7" s="10" t="s">
        <v>130</v>
      </c>
      <c r="B7" s="11" t="s">
        <v>131</v>
      </c>
      <c r="C7" s="10" t="s">
        <v>12</v>
      </c>
      <c r="D7" s="11">
        <v>45065</v>
      </c>
      <c r="E7" s="10" t="s">
        <v>132</v>
      </c>
      <c r="F7" s="24" t="s">
        <v>133</v>
      </c>
      <c r="G7" s="54">
        <v>10</v>
      </c>
      <c r="H7" s="55">
        <v>4.12</v>
      </c>
      <c r="I7" s="16">
        <f t="shared" si="0"/>
        <v>41.2</v>
      </c>
      <c r="J7" s="17">
        <v>0.21</v>
      </c>
      <c r="K7" s="58">
        <f t="shared" si="1"/>
        <v>49.85</v>
      </c>
      <c r="L7" s="6">
        <v>2344</v>
      </c>
      <c r="M7" s="76"/>
      <c r="N7" s="76"/>
    </row>
    <row r="8" spans="1:14" ht="25.5" x14ac:dyDescent="0.2">
      <c r="A8" s="10" t="s">
        <v>134</v>
      </c>
      <c r="B8" s="11" t="s">
        <v>135</v>
      </c>
      <c r="C8" s="10" t="s">
        <v>16</v>
      </c>
      <c r="D8" s="11">
        <v>45065</v>
      </c>
      <c r="E8" s="10" t="s">
        <v>136</v>
      </c>
      <c r="F8" s="19" t="s">
        <v>137</v>
      </c>
      <c r="G8" s="54">
        <v>12</v>
      </c>
      <c r="H8" s="55">
        <v>4.8</v>
      </c>
      <c r="I8" s="16">
        <f t="shared" si="0"/>
        <v>57.599999999999994</v>
      </c>
      <c r="J8" s="17">
        <v>0.21</v>
      </c>
      <c r="K8" s="58">
        <f t="shared" si="1"/>
        <v>69.7</v>
      </c>
      <c r="L8" s="6">
        <v>2344</v>
      </c>
      <c r="M8" s="76"/>
      <c r="N8" s="76"/>
    </row>
    <row r="9" spans="1:14" ht="25.5" x14ac:dyDescent="0.2">
      <c r="A9" s="42" t="s">
        <v>138</v>
      </c>
      <c r="B9" s="42" t="s">
        <v>139</v>
      </c>
      <c r="C9" s="42" t="s">
        <v>16</v>
      </c>
      <c r="D9" s="60">
        <v>45065</v>
      </c>
      <c r="E9" s="42" t="s">
        <v>136</v>
      </c>
      <c r="F9" s="19" t="s">
        <v>137</v>
      </c>
      <c r="G9" s="54">
        <v>10</v>
      </c>
      <c r="H9" s="55">
        <v>4.8</v>
      </c>
      <c r="I9" s="16">
        <f t="shared" si="0"/>
        <v>48</v>
      </c>
      <c r="J9" s="17">
        <v>0.21</v>
      </c>
      <c r="K9" s="58">
        <f t="shared" si="1"/>
        <v>58.08</v>
      </c>
      <c r="L9" s="6">
        <v>2344</v>
      </c>
      <c r="M9" s="76"/>
      <c r="N9" s="76"/>
    </row>
    <row r="10" spans="1:14" ht="25.5" x14ac:dyDescent="0.2">
      <c r="A10" s="42" t="s">
        <v>138</v>
      </c>
      <c r="B10" s="42" t="s">
        <v>139</v>
      </c>
      <c r="C10" s="42" t="s">
        <v>16</v>
      </c>
      <c r="D10" s="60">
        <v>45065</v>
      </c>
      <c r="E10" s="42" t="s">
        <v>136</v>
      </c>
      <c r="F10" s="19" t="s">
        <v>140</v>
      </c>
      <c r="G10" s="54">
        <v>36</v>
      </c>
      <c r="H10" s="55">
        <v>4.7</v>
      </c>
      <c r="I10" s="16">
        <f t="shared" si="0"/>
        <v>169.20000000000002</v>
      </c>
      <c r="J10" s="17">
        <v>0.21</v>
      </c>
      <c r="K10" s="58">
        <f t="shared" si="1"/>
        <v>204.73</v>
      </c>
      <c r="L10" s="6">
        <v>2344</v>
      </c>
      <c r="M10" s="76"/>
      <c r="N10" s="76"/>
    </row>
    <row r="11" spans="1:14" ht="25.5" x14ac:dyDescent="0.2">
      <c r="A11" s="43" t="s">
        <v>141</v>
      </c>
      <c r="B11" s="44" t="s">
        <v>142</v>
      </c>
      <c r="C11" s="42" t="s">
        <v>12</v>
      </c>
      <c r="D11" s="60">
        <v>45065</v>
      </c>
      <c r="E11" s="42" t="s">
        <v>132</v>
      </c>
      <c r="F11" s="19" t="s">
        <v>143</v>
      </c>
      <c r="G11" s="56">
        <v>48</v>
      </c>
      <c r="H11" s="57">
        <v>2.12</v>
      </c>
      <c r="I11" s="16">
        <f t="shared" si="0"/>
        <v>101.76</v>
      </c>
      <c r="J11" s="17">
        <v>0.21</v>
      </c>
      <c r="K11" s="58">
        <f t="shared" si="1"/>
        <v>123.13</v>
      </c>
      <c r="L11" s="6">
        <v>2344</v>
      </c>
      <c r="M11" s="76"/>
      <c r="N11" s="76"/>
    </row>
    <row r="12" spans="1:14" x14ac:dyDescent="0.2">
      <c r="A12" s="43" t="s">
        <v>141</v>
      </c>
      <c r="B12" s="44" t="s">
        <v>142</v>
      </c>
      <c r="C12" s="42" t="s">
        <v>12</v>
      </c>
      <c r="D12" s="60">
        <v>45065</v>
      </c>
      <c r="E12" s="42" t="s">
        <v>132</v>
      </c>
      <c r="F12" s="19" t="s">
        <v>144</v>
      </c>
      <c r="G12" s="56">
        <v>36</v>
      </c>
      <c r="H12" s="57">
        <v>6.6</v>
      </c>
      <c r="I12" s="16">
        <f t="shared" si="0"/>
        <v>237.6</v>
      </c>
      <c r="J12" s="17">
        <v>0.21</v>
      </c>
      <c r="K12" s="58">
        <f t="shared" si="1"/>
        <v>287.5</v>
      </c>
      <c r="L12" s="6">
        <v>2344</v>
      </c>
      <c r="M12" s="76"/>
      <c r="N12" s="76"/>
    </row>
    <row r="13" spans="1:14" x14ac:dyDescent="0.2">
      <c r="A13" s="13" t="s">
        <v>145</v>
      </c>
      <c r="B13" s="36" t="s">
        <v>146</v>
      </c>
      <c r="C13" s="42" t="s">
        <v>12</v>
      </c>
      <c r="D13" s="11">
        <v>45065</v>
      </c>
      <c r="E13" s="10" t="s">
        <v>132</v>
      </c>
      <c r="F13" s="19" t="s">
        <v>147</v>
      </c>
      <c r="G13" s="56">
        <v>100</v>
      </c>
      <c r="H13" s="57">
        <v>3.42</v>
      </c>
      <c r="I13" s="16">
        <f t="shared" si="0"/>
        <v>342</v>
      </c>
      <c r="J13" s="17">
        <v>0.21</v>
      </c>
      <c r="K13" s="58">
        <f>ROUNDUP(I13*1.21,2)</f>
        <v>413.82</v>
      </c>
      <c r="L13" s="6">
        <v>2344</v>
      </c>
      <c r="M13" s="76"/>
      <c r="N13" s="76"/>
    </row>
    <row r="14" spans="1:14" ht="25.5" x14ac:dyDescent="0.2">
      <c r="A14" s="13" t="s">
        <v>145</v>
      </c>
      <c r="B14" s="36" t="s">
        <v>146</v>
      </c>
      <c r="C14" s="42" t="s">
        <v>12</v>
      </c>
      <c r="D14" s="11">
        <v>45065</v>
      </c>
      <c r="E14" s="10" t="s">
        <v>132</v>
      </c>
      <c r="F14" s="19" t="s">
        <v>148</v>
      </c>
      <c r="G14" s="54">
        <v>10</v>
      </c>
      <c r="H14" s="55">
        <v>3.74</v>
      </c>
      <c r="I14" s="16">
        <f t="shared" si="0"/>
        <v>37.400000000000006</v>
      </c>
      <c r="J14" s="17">
        <v>0.21</v>
      </c>
      <c r="K14" s="58">
        <f t="shared" ref="K14" si="2">ROUNDUP(I14*1.21,2)</f>
        <v>45.26</v>
      </c>
      <c r="L14" s="6">
        <v>2344</v>
      </c>
      <c r="M14" s="76"/>
      <c r="N14" s="76"/>
    </row>
    <row r="15" spans="1:14" ht="25.5" x14ac:dyDescent="0.2">
      <c r="A15" s="13" t="s">
        <v>145</v>
      </c>
      <c r="B15" s="36" t="s">
        <v>146</v>
      </c>
      <c r="C15" s="42" t="s">
        <v>12</v>
      </c>
      <c r="D15" s="11">
        <v>45065</v>
      </c>
      <c r="E15" s="10" t="s">
        <v>132</v>
      </c>
      <c r="F15" s="19" t="s">
        <v>149</v>
      </c>
      <c r="G15" s="54">
        <v>24</v>
      </c>
      <c r="H15" s="55">
        <v>3.62</v>
      </c>
      <c r="I15" s="16">
        <f t="shared" si="0"/>
        <v>86.88</v>
      </c>
      <c r="J15" s="17">
        <v>0.21</v>
      </c>
      <c r="K15" s="58">
        <f>ROUND(I15*1.21,2)</f>
        <v>105.12</v>
      </c>
      <c r="L15" s="6">
        <v>2344</v>
      </c>
      <c r="M15" s="76"/>
      <c r="N15" s="76"/>
    </row>
    <row r="16" spans="1:14" x14ac:dyDescent="0.2">
      <c r="A16" s="10" t="s">
        <v>150</v>
      </c>
      <c r="B16" s="11" t="s">
        <v>151</v>
      </c>
      <c r="C16" s="10" t="s">
        <v>28</v>
      </c>
      <c r="D16" s="11">
        <v>44775</v>
      </c>
      <c r="E16" s="10" t="s">
        <v>29</v>
      </c>
      <c r="F16" s="19" t="s">
        <v>152</v>
      </c>
      <c r="G16" s="54">
        <v>19800</v>
      </c>
      <c r="H16" s="55">
        <v>0.04</v>
      </c>
      <c r="I16" s="16">
        <f t="shared" si="0"/>
        <v>792</v>
      </c>
      <c r="J16" s="17">
        <v>0.21</v>
      </c>
      <c r="K16" s="58">
        <f t="shared" si="1"/>
        <v>958.32</v>
      </c>
      <c r="L16" s="6">
        <v>2344</v>
      </c>
      <c r="M16" s="76"/>
      <c r="N16" s="76"/>
    </row>
    <row r="17" spans="1:14" x14ac:dyDescent="0.2">
      <c r="A17" s="10" t="s">
        <v>150</v>
      </c>
      <c r="B17" s="11" t="s">
        <v>151</v>
      </c>
      <c r="C17" s="10" t="s">
        <v>28</v>
      </c>
      <c r="D17" s="11">
        <v>44775</v>
      </c>
      <c r="E17" s="10" t="s">
        <v>29</v>
      </c>
      <c r="F17" s="19" t="s">
        <v>153</v>
      </c>
      <c r="G17" s="54">
        <v>20000</v>
      </c>
      <c r="H17" s="55">
        <v>0.04</v>
      </c>
      <c r="I17" s="16">
        <f t="shared" si="0"/>
        <v>800</v>
      </c>
      <c r="J17" s="17">
        <v>0.21</v>
      </c>
      <c r="K17" s="58">
        <f t="shared" si="1"/>
        <v>968</v>
      </c>
      <c r="L17" s="6">
        <v>2344</v>
      </c>
      <c r="M17" s="76"/>
      <c r="N17" s="76"/>
    </row>
    <row r="18" spans="1:14" x14ac:dyDescent="0.2">
      <c r="A18" s="10" t="s">
        <v>154</v>
      </c>
      <c r="B18" s="11" t="s">
        <v>151</v>
      </c>
      <c r="C18" s="10" t="s">
        <v>28</v>
      </c>
      <c r="D18" s="11">
        <v>44775</v>
      </c>
      <c r="E18" s="10" t="s">
        <v>29</v>
      </c>
      <c r="F18" s="19" t="s">
        <v>155</v>
      </c>
      <c r="G18" s="54">
        <v>20000</v>
      </c>
      <c r="H18" s="55">
        <v>0.04</v>
      </c>
      <c r="I18" s="16">
        <f t="shared" si="0"/>
        <v>800</v>
      </c>
      <c r="J18" s="17">
        <v>0.21</v>
      </c>
      <c r="K18" s="58">
        <f t="shared" si="1"/>
        <v>968</v>
      </c>
      <c r="L18" s="6">
        <v>2344</v>
      </c>
      <c r="M18" s="76"/>
      <c r="N18" s="76"/>
    </row>
    <row r="19" spans="1:14" x14ac:dyDescent="0.2">
      <c r="A19" s="10" t="s">
        <v>154</v>
      </c>
      <c r="B19" s="11" t="s">
        <v>151</v>
      </c>
      <c r="C19" s="10" t="s">
        <v>28</v>
      </c>
      <c r="D19" s="11">
        <v>44775</v>
      </c>
      <c r="E19" s="10" t="s">
        <v>29</v>
      </c>
      <c r="F19" s="19" t="s">
        <v>153</v>
      </c>
      <c r="G19" s="54">
        <v>16000</v>
      </c>
      <c r="H19" s="55">
        <v>0.04</v>
      </c>
      <c r="I19" s="16">
        <f t="shared" si="0"/>
        <v>640</v>
      </c>
      <c r="J19" s="17">
        <v>0.21</v>
      </c>
      <c r="K19" s="58">
        <f t="shared" si="1"/>
        <v>774.4</v>
      </c>
      <c r="L19" s="6">
        <v>2344</v>
      </c>
      <c r="M19" s="76"/>
      <c r="N19" s="76"/>
    </row>
    <row r="20" spans="1:14" x14ac:dyDescent="0.2">
      <c r="A20" s="10" t="s">
        <v>154</v>
      </c>
      <c r="B20" s="11" t="s">
        <v>151</v>
      </c>
      <c r="C20" s="10" t="s">
        <v>28</v>
      </c>
      <c r="D20" s="11">
        <v>44775</v>
      </c>
      <c r="E20" s="10" t="s">
        <v>29</v>
      </c>
      <c r="F20" s="19" t="s">
        <v>156</v>
      </c>
      <c r="G20" s="54">
        <v>20000</v>
      </c>
      <c r="H20" s="55">
        <v>0.04</v>
      </c>
      <c r="I20" s="16">
        <f t="shared" si="0"/>
        <v>800</v>
      </c>
      <c r="J20" s="17">
        <v>0.21</v>
      </c>
      <c r="K20" s="58">
        <f t="shared" si="1"/>
        <v>968</v>
      </c>
      <c r="L20" s="6">
        <v>2344</v>
      </c>
      <c r="M20" s="76"/>
      <c r="N20" s="76"/>
    </row>
    <row r="21" spans="1:14" x14ac:dyDescent="0.2">
      <c r="A21" s="10" t="s">
        <v>154</v>
      </c>
      <c r="B21" s="11" t="s">
        <v>151</v>
      </c>
      <c r="C21" s="10" t="s">
        <v>28</v>
      </c>
      <c r="D21" s="11">
        <v>44775</v>
      </c>
      <c r="E21" s="10" t="s">
        <v>29</v>
      </c>
      <c r="F21" s="19" t="s">
        <v>157</v>
      </c>
      <c r="G21" s="54">
        <v>9000</v>
      </c>
      <c r="H21" s="55">
        <v>0.04</v>
      </c>
      <c r="I21" s="16">
        <f t="shared" si="0"/>
        <v>360</v>
      </c>
      <c r="J21" s="17">
        <v>0.21</v>
      </c>
      <c r="K21" s="58">
        <f t="shared" si="1"/>
        <v>435.6</v>
      </c>
      <c r="L21" s="6">
        <v>2344</v>
      </c>
      <c r="M21" s="76"/>
      <c r="N21" s="76"/>
    </row>
    <row r="22" spans="1:14" x14ac:dyDescent="0.2">
      <c r="A22" s="10" t="s">
        <v>158</v>
      </c>
      <c r="B22" s="11" t="s">
        <v>151</v>
      </c>
      <c r="C22" s="40" t="s">
        <v>28</v>
      </c>
      <c r="D22" s="41">
        <v>44775</v>
      </c>
      <c r="E22" s="40" t="s">
        <v>29</v>
      </c>
      <c r="F22" s="19" t="s">
        <v>155</v>
      </c>
      <c r="G22" s="54">
        <v>20000</v>
      </c>
      <c r="H22" s="55">
        <v>0.04</v>
      </c>
      <c r="I22" s="16">
        <f t="shared" si="0"/>
        <v>800</v>
      </c>
      <c r="J22" s="17">
        <v>0.21</v>
      </c>
      <c r="K22" s="58">
        <f t="shared" si="1"/>
        <v>968</v>
      </c>
      <c r="L22" s="6">
        <v>2344</v>
      </c>
      <c r="M22" s="76"/>
      <c r="N22" s="76"/>
    </row>
    <row r="23" spans="1:14" x14ac:dyDescent="0.2">
      <c r="A23" s="10" t="s">
        <v>158</v>
      </c>
      <c r="B23" s="11" t="s">
        <v>151</v>
      </c>
      <c r="C23" s="40" t="s">
        <v>28</v>
      </c>
      <c r="D23" s="41">
        <v>44775</v>
      </c>
      <c r="E23" s="40" t="s">
        <v>29</v>
      </c>
      <c r="F23" s="19" t="s">
        <v>153</v>
      </c>
      <c r="G23" s="54">
        <v>16000</v>
      </c>
      <c r="H23" s="55">
        <v>0.04</v>
      </c>
      <c r="I23" s="16">
        <f t="shared" si="0"/>
        <v>640</v>
      </c>
      <c r="J23" s="17">
        <v>0.21</v>
      </c>
      <c r="K23" s="58">
        <f t="shared" si="1"/>
        <v>774.4</v>
      </c>
      <c r="L23" s="6">
        <v>2344</v>
      </c>
      <c r="M23" s="76"/>
      <c r="N23" s="76"/>
    </row>
    <row r="24" spans="1:14" x14ac:dyDescent="0.2">
      <c r="A24" s="10" t="s">
        <v>158</v>
      </c>
      <c r="B24" s="11" t="s">
        <v>151</v>
      </c>
      <c r="C24" s="40" t="s">
        <v>28</v>
      </c>
      <c r="D24" s="41">
        <v>44775</v>
      </c>
      <c r="E24" s="40" t="s">
        <v>29</v>
      </c>
      <c r="F24" s="19" t="s">
        <v>156</v>
      </c>
      <c r="G24" s="54">
        <v>20000</v>
      </c>
      <c r="H24" s="55">
        <v>0.04</v>
      </c>
      <c r="I24" s="16">
        <f t="shared" si="0"/>
        <v>800</v>
      </c>
      <c r="J24" s="17">
        <v>0.21</v>
      </c>
      <c r="K24" s="58">
        <f t="shared" si="1"/>
        <v>968</v>
      </c>
      <c r="L24" s="6">
        <v>2344</v>
      </c>
      <c r="M24" s="76"/>
      <c r="N24" s="76"/>
    </row>
    <row r="25" spans="1:14" x14ac:dyDescent="0.2">
      <c r="A25" s="10" t="s">
        <v>158</v>
      </c>
      <c r="B25" s="11" t="s">
        <v>151</v>
      </c>
      <c r="C25" s="40" t="s">
        <v>28</v>
      </c>
      <c r="D25" s="41">
        <v>44775</v>
      </c>
      <c r="E25" s="40" t="s">
        <v>29</v>
      </c>
      <c r="F25" s="19" t="s">
        <v>152</v>
      </c>
      <c r="G25" s="54">
        <v>18000</v>
      </c>
      <c r="H25" s="55">
        <v>0.04</v>
      </c>
      <c r="I25" s="16">
        <f t="shared" si="0"/>
        <v>720</v>
      </c>
      <c r="J25" s="17">
        <v>0.21</v>
      </c>
      <c r="K25" s="58">
        <f t="shared" si="1"/>
        <v>871.2</v>
      </c>
      <c r="L25" s="6">
        <v>2344</v>
      </c>
      <c r="M25" s="76"/>
      <c r="N25" s="76"/>
    </row>
    <row r="26" spans="1:14" x14ac:dyDescent="0.2">
      <c r="A26" s="10" t="s">
        <v>159</v>
      </c>
      <c r="B26" s="11" t="s">
        <v>160</v>
      </c>
      <c r="C26" s="40" t="s">
        <v>17</v>
      </c>
      <c r="D26" s="41">
        <v>44515</v>
      </c>
      <c r="E26" s="40" t="s">
        <v>161</v>
      </c>
      <c r="F26" s="19" t="s">
        <v>162</v>
      </c>
      <c r="G26" s="54">
        <v>18</v>
      </c>
      <c r="H26" s="55">
        <v>2.23</v>
      </c>
      <c r="I26" s="16">
        <f t="shared" si="0"/>
        <v>40.14</v>
      </c>
      <c r="J26" s="17">
        <v>0.21</v>
      </c>
      <c r="K26" s="58">
        <f t="shared" si="1"/>
        <v>48.57</v>
      </c>
      <c r="L26" s="6">
        <v>2350</v>
      </c>
      <c r="M26" s="66"/>
      <c r="N26" s="66"/>
    </row>
    <row r="27" spans="1:14" x14ac:dyDescent="0.2">
      <c r="A27" s="27"/>
      <c r="B27" s="28"/>
      <c r="C27" s="27"/>
      <c r="D27" s="1"/>
      <c r="E27" s="1"/>
      <c r="F27" s="45" t="s">
        <v>10</v>
      </c>
      <c r="G27" s="46"/>
      <c r="H27" s="47"/>
      <c r="I27" s="48"/>
      <c r="J27" s="49"/>
      <c r="K27" s="50">
        <f>ROUND(SUM(K5:K26),0)</f>
        <v>10141</v>
      </c>
      <c r="L27" s="7"/>
    </row>
    <row r="31" spans="1:14" x14ac:dyDescent="0.2">
      <c r="K31" s="31"/>
    </row>
    <row r="32" spans="1:14" x14ac:dyDescent="0.2">
      <c r="K32" s="31"/>
    </row>
  </sheetData>
  <mergeCells count="12">
    <mergeCell ref="I1:L1"/>
    <mergeCell ref="M3:M4"/>
    <mergeCell ref="N3:N4"/>
    <mergeCell ref="M5:M26"/>
    <mergeCell ref="N5:N26"/>
    <mergeCell ref="L3:L4"/>
    <mergeCell ref="A2:L2"/>
    <mergeCell ref="A3:A4"/>
    <mergeCell ref="B3:B4"/>
    <mergeCell ref="C3:C4"/>
    <mergeCell ref="D3:E3"/>
    <mergeCell ref="G3:K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Aprīlis_2023</vt:lpstr>
      <vt:lpstr>Maijs_2023</vt:lpstr>
      <vt:lpstr>Jūnijs_2023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Ineta Valmane</dc:creator>
  <cp:lastModifiedBy>Ivita Lazdiņa</cp:lastModifiedBy>
  <cp:lastPrinted>2023-06-15T10:43:30Z</cp:lastPrinted>
  <dcterms:created xsi:type="dcterms:W3CDTF">2020-02-25T08:38:21Z</dcterms:created>
  <dcterms:modified xsi:type="dcterms:W3CDTF">2023-08-16T08:57:14Z</dcterms:modified>
</cp:coreProperties>
</file>