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aug_sept\Uz FM LNG\Preciz pec sask\"/>
    </mc:Choice>
  </mc:AlternateContent>
  <xr:revisionPtr revIDLastSave="0" documentId="13_ncr:1_{7984CA71-9256-4798-A434-CC491D9AC5E6}" xr6:coauthVersionLast="36" xr6:coauthVersionMax="36" xr10:uidLastSave="{00000000-0000-0000-0000-000000000000}"/>
  <bookViews>
    <workbookView xWindow="0" yWindow="0" windowWidth="23040" windowHeight="8448" tabRatio="597" xr2:uid="{00000000-000D-0000-FFFF-FFFF00000000}"/>
  </bookViews>
  <sheets>
    <sheet name="VP augusts" sheetId="12" r:id="rId1"/>
    <sheet name="1.tabula" sheetId="20" r:id="rId2"/>
    <sheet name=" 2.tabula" sheetId="28" r:id="rId3"/>
    <sheet name="3.tabula" sheetId="26" r:id="rId4"/>
    <sheet name="4.tabula" sheetId="18" r:id="rId5"/>
    <sheet name="5.tabula" sheetId="27" r:id="rId6"/>
  </sheets>
  <definedNames>
    <definedName name="_xlnm._FilterDatabase" localSheetId="2" hidden="1">' 2.tabula'!$A$5:$L$584</definedName>
    <definedName name="_xlnm._FilterDatabase" localSheetId="1" hidden="1">'1.tabula'!$A$5:$K$389</definedName>
    <definedName name="_xlnm._FilterDatabase" localSheetId="3" hidden="1">'3.tabula'!$A$1:$N$657</definedName>
    <definedName name="_xlnm._FilterDatabase" localSheetId="5" hidden="1">'5.tabula'!$A$5:$G$33</definedName>
    <definedName name="_xlnm.Print_Area" localSheetId="2">' 2.tabula'!$A$1:$I$9</definedName>
    <definedName name="_xlnm.Print_Area" localSheetId="1">'1.tabula'!$A$1:$I$305</definedName>
    <definedName name="_xlnm.Print_Area" localSheetId="3">'3.tabula'!$A$1:$L$426</definedName>
    <definedName name="_xlnm.Print_Area" localSheetId="5">'5.tabula'!$A$1:$G$34</definedName>
    <definedName name="_xlnm.Print_Area" localSheetId="0">'VP augusts'!$A$1:$D$52</definedName>
    <definedName name="_xlnm.Print_Titles" localSheetId="2">' 2.tabula'!$5:$5</definedName>
    <definedName name="_xlnm.Print_Titles" localSheetId="1">'1.tabula'!$5:$5</definedName>
    <definedName name="_xlnm.Print_Titles" localSheetId="3">'3.tabula'!$6:$6</definedName>
    <definedName name="_xlnm.Print_Titles" localSheetId="4">'4.tabula'!$5:$5</definedName>
    <definedName name="_xlnm.Print_Titles" localSheetId="5">'5.tabula'!$5:$5</definedName>
    <definedName name="_xlnm.Print_Titles" localSheetId="0">'VP augusts'!$9:$9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2" l="1"/>
  <c r="D45" i="12"/>
  <c r="D40" i="12" l="1"/>
  <c r="D33" i="12" l="1"/>
  <c r="D38" i="12"/>
  <c r="D49" i="12" l="1"/>
  <c r="D41" i="12" l="1"/>
  <c r="G657" i="26" l="1"/>
  <c r="G656" i="26"/>
  <c r="G655" i="26"/>
  <c r="G654" i="26"/>
  <c r="G653" i="26"/>
  <c r="G652" i="26"/>
  <c r="G651" i="26"/>
  <c r="G650" i="26"/>
  <c r="G649" i="26"/>
  <c r="G648" i="26"/>
  <c r="G647" i="26"/>
  <c r="G646" i="26"/>
  <c r="G645" i="26"/>
  <c r="G644" i="26"/>
  <c r="G643" i="26"/>
  <c r="G642" i="26"/>
  <c r="G641" i="26"/>
  <c r="G640" i="26"/>
  <c r="G639" i="26"/>
  <c r="G638" i="26"/>
  <c r="G637" i="26"/>
  <c r="G636" i="26"/>
  <c r="G635" i="26"/>
  <c r="G634" i="26"/>
  <c r="G633" i="26"/>
  <c r="G632" i="26"/>
  <c r="G631" i="26"/>
  <c r="G630" i="26"/>
  <c r="G629" i="26"/>
  <c r="G628" i="26"/>
  <c r="G627" i="26"/>
  <c r="G626" i="26"/>
  <c r="G625" i="26"/>
  <c r="G624" i="26"/>
  <c r="G623" i="26"/>
  <c r="G622" i="26"/>
  <c r="G621" i="26"/>
  <c r="G620" i="26"/>
  <c r="G619" i="26"/>
  <c r="G618" i="26"/>
  <c r="G617" i="26"/>
  <c r="G616" i="26"/>
  <c r="G615" i="26"/>
  <c r="G614" i="26"/>
  <c r="G613" i="26"/>
  <c r="G612" i="26"/>
  <c r="G611" i="26"/>
  <c r="G610" i="26"/>
  <c r="G609" i="26"/>
  <c r="G608" i="26"/>
  <c r="G607" i="26"/>
  <c r="G606" i="26"/>
  <c r="G605" i="26"/>
  <c r="G604" i="26"/>
  <c r="G603" i="26"/>
  <c r="G602" i="26"/>
  <c r="G601" i="26"/>
  <c r="G600" i="26"/>
  <c r="G599" i="26"/>
  <c r="G598" i="26"/>
  <c r="G597" i="26"/>
  <c r="G596" i="26"/>
  <c r="G595" i="26"/>
  <c r="G594" i="26"/>
  <c r="G593" i="26"/>
  <c r="G592" i="26"/>
  <c r="G591" i="26"/>
  <c r="G590" i="26"/>
  <c r="G589" i="26"/>
  <c r="G588" i="26"/>
  <c r="G587" i="26"/>
  <c r="G586" i="26"/>
  <c r="G585" i="26"/>
  <c r="G584" i="26"/>
  <c r="G583" i="26"/>
  <c r="G582" i="26"/>
  <c r="G581" i="26"/>
  <c r="G580" i="26"/>
  <c r="G579" i="26"/>
  <c r="G578" i="26"/>
  <c r="G577" i="26"/>
  <c r="G576" i="26"/>
  <c r="G575" i="26"/>
  <c r="G574" i="26"/>
  <c r="G573" i="26"/>
  <c r="G572" i="26"/>
  <c r="G571" i="26"/>
  <c r="G570" i="26"/>
  <c r="G569" i="26"/>
  <c r="G568" i="26"/>
  <c r="G567" i="26"/>
  <c r="G566" i="26"/>
  <c r="G565" i="26"/>
  <c r="G564" i="26"/>
  <c r="G563" i="26"/>
  <c r="G562" i="26"/>
  <c r="G561" i="26"/>
  <c r="G560" i="26"/>
  <c r="G559" i="26"/>
  <c r="G558" i="26"/>
  <c r="G557" i="26"/>
  <c r="G556" i="26"/>
  <c r="G555" i="26"/>
  <c r="G554" i="26"/>
  <c r="G553" i="26"/>
  <c r="G552" i="26"/>
  <c r="G551" i="26"/>
  <c r="G550" i="26"/>
  <c r="G549" i="26"/>
  <c r="G548" i="26"/>
  <c r="G547" i="26"/>
  <c r="G546" i="26"/>
  <c r="G545" i="26"/>
  <c r="G544" i="26"/>
  <c r="G543" i="26"/>
  <c r="G542" i="26"/>
  <c r="G541" i="26"/>
  <c r="G540" i="26"/>
  <c r="G539" i="26"/>
  <c r="G538" i="26"/>
  <c r="G537" i="26"/>
  <c r="G536" i="26"/>
  <c r="G535" i="26"/>
  <c r="G534" i="26"/>
  <c r="G533" i="26"/>
  <c r="G532" i="26"/>
  <c r="G531" i="26"/>
  <c r="G530" i="26"/>
  <c r="G529" i="26"/>
  <c r="G528" i="26"/>
  <c r="G527" i="26"/>
  <c r="G526" i="26"/>
  <c r="G525" i="26"/>
  <c r="G524" i="26"/>
  <c r="G523" i="26"/>
  <c r="G522" i="26"/>
  <c r="G521" i="26"/>
  <c r="G520" i="26"/>
  <c r="G519" i="26"/>
  <c r="G518" i="26"/>
  <c r="G517" i="26"/>
  <c r="G516" i="26"/>
  <c r="G515" i="26"/>
  <c r="G514" i="26"/>
  <c r="G513" i="26"/>
  <c r="G512" i="26"/>
  <c r="G511" i="26"/>
  <c r="G510" i="26"/>
  <c r="G509" i="26"/>
  <c r="G508" i="26"/>
  <c r="G507" i="26"/>
  <c r="G506" i="26"/>
  <c r="G505" i="26"/>
  <c r="G504" i="26"/>
  <c r="G503" i="26"/>
  <c r="G502" i="26"/>
  <c r="G501" i="26"/>
  <c r="G500" i="26"/>
  <c r="G499" i="26"/>
  <c r="G498" i="26"/>
  <c r="G497" i="26"/>
  <c r="G496" i="26"/>
  <c r="G495" i="26"/>
  <c r="G494" i="26"/>
  <c r="G493" i="26"/>
  <c r="G492" i="26"/>
  <c r="G491" i="26"/>
  <c r="G490" i="26"/>
  <c r="G489" i="26"/>
  <c r="G488" i="26"/>
  <c r="G487" i="26"/>
  <c r="G486" i="26"/>
  <c r="G485" i="26"/>
  <c r="G484" i="26"/>
  <c r="G483" i="26"/>
  <c r="G482" i="26"/>
  <c r="G481" i="26"/>
  <c r="G480" i="26"/>
  <c r="G479" i="26"/>
  <c r="G478" i="26"/>
  <c r="G477" i="26"/>
  <c r="G476" i="26"/>
  <c r="G475" i="26"/>
  <c r="G474" i="26"/>
  <c r="G473" i="26"/>
  <c r="G472" i="26"/>
  <c r="G471" i="26"/>
  <c r="G470" i="26"/>
  <c r="G469" i="26"/>
  <c r="G468" i="26"/>
  <c r="G467" i="26"/>
  <c r="G466" i="26"/>
  <c r="G465" i="26"/>
  <c r="G464" i="26"/>
  <c r="G463" i="26"/>
  <c r="G462" i="26"/>
  <c r="G461" i="26"/>
  <c r="G460" i="26"/>
  <c r="G459" i="26"/>
  <c r="G458" i="26"/>
  <c r="G457" i="26"/>
  <c r="G456" i="26"/>
  <c r="G455" i="26"/>
  <c r="G454" i="26"/>
  <c r="G453" i="26"/>
  <c r="G452" i="26"/>
  <c r="G451" i="26"/>
  <c r="G450" i="26"/>
  <c r="G449" i="26"/>
  <c r="G448" i="26"/>
  <c r="G447" i="26"/>
  <c r="G446" i="26"/>
  <c r="G445" i="26"/>
  <c r="G444" i="26"/>
  <c r="G443" i="26"/>
  <c r="G442" i="26"/>
  <c r="G441" i="26"/>
  <c r="G440" i="26"/>
  <c r="G439" i="26"/>
  <c r="G438" i="26"/>
  <c r="G437" i="26"/>
  <c r="G436" i="26"/>
  <c r="G435" i="26"/>
  <c r="G434" i="26"/>
  <c r="G433" i="26"/>
  <c r="G432" i="26"/>
  <c r="G431" i="26"/>
  <c r="G430" i="26"/>
  <c r="G429" i="26"/>
  <c r="G428" i="26"/>
  <c r="G427" i="26"/>
  <c r="G426" i="26"/>
  <c r="G425" i="26"/>
  <c r="G424" i="26"/>
  <c r="G423" i="26"/>
  <c r="G422" i="26"/>
  <c r="G421" i="26"/>
  <c r="G420" i="26"/>
  <c r="G419" i="26"/>
  <c r="G418" i="26"/>
  <c r="G417" i="26"/>
  <c r="G416" i="26"/>
  <c r="G415" i="26"/>
  <c r="G414" i="26"/>
  <c r="G413" i="26"/>
  <c r="G412" i="26"/>
  <c r="G411" i="26"/>
  <c r="G410" i="26"/>
  <c r="G409" i="26"/>
  <c r="G408" i="26"/>
  <c r="G407" i="26"/>
  <c r="G406" i="26"/>
  <c r="G405" i="26"/>
  <c r="G404" i="26"/>
  <c r="G403" i="26"/>
  <c r="G402" i="26"/>
  <c r="G401" i="26"/>
  <c r="G400" i="26"/>
  <c r="G399" i="26"/>
  <c r="G398" i="26"/>
  <c r="G397" i="26"/>
  <c r="G396" i="26"/>
  <c r="G395" i="26"/>
  <c r="G394" i="26"/>
  <c r="G393" i="26"/>
  <c r="G392" i="26"/>
  <c r="G391" i="26"/>
  <c r="G390" i="26"/>
  <c r="G389" i="26"/>
  <c r="G388" i="26"/>
  <c r="G387" i="26"/>
  <c r="G386" i="26"/>
  <c r="G385" i="26"/>
  <c r="G384" i="26"/>
  <c r="G383" i="26"/>
  <c r="G382" i="26"/>
  <c r="G381" i="26"/>
  <c r="G380" i="26"/>
  <c r="G379" i="26"/>
  <c r="G378" i="26"/>
  <c r="G377" i="26"/>
  <c r="G376" i="26"/>
  <c r="G375" i="26"/>
  <c r="G374" i="26"/>
  <c r="G373" i="26"/>
  <c r="G372" i="26"/>
  <c r="G371" i="26"/>
  <c r="G370" i="26"/>
  <c r="G369" i="26"/>
  <c r="G368" i="26"/>
  <c r="G367" i="26"/>
  <c r="G366" i="26"/>
  <c r="G365" i="26"/>
  <c r="G364" i="26"/>
  <c r="G363" i="26"/>
  <c r="G362" i="26"/>
  <c r="G361" i="26"/>
  <c r="G360" i="26"/>
  <c r="G359" i="26"/>
  <c r="G358" i="26"/>
  <c r="G357" i="26"/>
  <c r="G356" i="26"/>
  <c r="G355" i="26"/>
  <c r="G354" i="26"/>
  <c r="G353" i="26"/>
  <c r="G352" i="26"/>
  <c r="G351" i="26"/>
  <c r="G350" i="26"/>
  <c r="G349" i="26"/>
  <c r="G348" i="26"/>
  <c r="G347" i="26"/>
  <c r="G346" i="26"/>
  <c r="G345" i="26"/>
  <c r="G344" i="26"/>
  <c r="G343" i="26"/>
  <c r="G342" i="26"/>
  <c r="G341" i="26"/>
  <c r="G340" i="26"/>
  <c r="G339" i="26"/>
  <c r="G338" i="26"/>
  <c r="G337" i="26"/>
  <c r="G336" i="26"/>
  <c r="G335" i="26"/>
  <c r="G334" i="26"/>
  <c r="G333" i="26"/>
  <c r="G332" i="26"/>
  <c r="G331" i="26"/>
  <c r="G330" i="26"/>
  <c r="G329" i="26"/>
  <c r="G328" i="26"/>
  <c r="G327" i="26"/>
  <c r="G326" i="26"/>
  <c r="G325" i="26"/>
  <c r="G324" i="26"/>
  <c r="G323" i="26"/>
  <c r="G322" i="26"/>
  <c r="G321" i="26"/>
  <c r="G320" i="26"/>
  <c r="G319" i="26"/>
  <c r="G318" i="26"/>
  <c r="G317" i="26"/>
  <c r="G316" i="26"/>
  <c r="G315" i="26"/>
  <c r="G314" i="26"/>
  <c r="G313" i="26"/>
  <c r="G312" i="26"/>
  <c r="G311" i="26"/>
  <c r="G310" i="26"/>
  <c r="G309" i="26"/>
  <c r="G308" i="26"/>
  <c r="G307" i="26"/>
  <c r="G306" i="26"/>
  <c r="G305" i="26"/>
  <c r="G304" i="26"/>
  <c r="G303" i="26"/>
  <c r="G302" i="26"/>
  <c r="G301" i="26"/>
  <c r="G300" i="26"/>
  <c r="G299" i="26"/>
  <c r="G298" i="26"/>
  <c r="G297" i="26"/>
  <c r="G296" i="26"/>
  <c r="G295" i="26"/>
  <c r="G294" i="26"/>
  <c r="G293" i="26"/>
  <c r="G292" i="26"/>
  <c r="G291" i="26"/>
  <c r="G290" i="26"/>
  <c r="G289" i="26"/>
  <c r="G288" i="26"/>
  <c r="G287" i="26"/>
  <c r="G286" i="26"/>
  <c r="G285" i="26"/>
  <c r="G284" i="26"/>
  <c r="G283" i="26"/>
  <c r="G282" i="26"/>
  <c r="G281" i="26"/>
  <c r="G280" i="26"/>
  <c r="G279" i="26"/>
  <c r="G278" i="26"/>
  <c r="G277" i="26"/>
  <c r="G276" i="26"/>
  <c r="G275" i="26"/>
  <c r="G274" i="26"/>
  <c r="G273" i="26"/>
  <c r="G272" i="26"/>
  <c r="G271" i="26"/>
  <c r="G270" i="26"/>
  <c r="G269" i="26"/>
  <c r="G268" i="26"/>
  <c r="G267" i="26"/>
  <c r="G266" i="26"/>
  <c r="G265" i="26"/>
  <c r="G264" i="26"/>
  <c r="G263" i="26"/>
  <c r="G262" i="26"/>
  <c r="G261" i="26"/>
  <c r="G260" i="26"/>
  <c r="G259" i="26"/>
  <c r="G258" i="26"/>
  <c r="G257" i="26"/>
  <c r="G256" i="26"/>
  <c r="G255" i="26"/>
  <c r="G254" i="26"/>
  <c r="G253" i="26"/>
  <c r="G252" i="26"/>
  <c r="G251" i="26"/>
  <c r="G250" i="26"/>
  <c r="G249" i="26"/>
  <c r="G248" i="26"/>
  <c r="G247" i="26"/>
  <c r="G246" i="26"/>
  <c r="G245" i="26"/>
  <c r="G244" i="26"/>
  <c r="G243" i="26"/>
  <c r="G242" i="26"/>
  <c r="G241" i="26"/>
  <c r="G240" i="26"/>
  <c r="G239" i="26"/>
  <c r="G238" i="26"/>
  <c r="G237" i="26"/>
  <c r="G236" i="26"/>
  <c r="G235" i="26"/>
  <c r="G234" i="26"/>
  <c r="G233" i="26"/>
  <c r="G232" i="26"/>
  <c r="G231" i="26"/>
  <c r="G230" i="26"/>
  <c r="G229" i="26"/>
  <c r="G228" i="26"/>
  <c r="G227" i="26"/>
  <c r="G226" i="26"/>
  <c r="G225" i="26"/>
  <c r="G224" i="26"/>
  <c r="G223" i="26"/>
  <c r="G222" i="26"/>
  <c r="G221" i="26"/>
  <c r="G220" i="26"/>
  <c r="G219" i="26"/>
  <c r="G218" i="26"/>
  <c r="G217" i="26"/>
  <c r="G216" i="26"/>
  <c r="G215" i="26"/>
  <c r="G214" i="26"/>
  <c r="G213" i="26"/>
  <c r="G212" i="26"/>
  <c r="G211" i="26"/>
  <c r="G210" i="26"/>
  <c r="G209" i="26"/>
  <c r="G208" i="26"/>
  <c r="G207" i="26"/>
  <c r="G206" i="26"/>
  <c r="G205" i="26"/>
  <c r="G204" i="26"/>
  <c r="G203" i="26"/>
  <c r="G202" i="26"/>
  <c r="G201" i="26"/>
  <c r="G200" i="26"/>
  <c r="G199" i="26"/>
  <c r="G198" i="26"/>
  <c r="G197" i="26"/>
  <c r="G196" i="26"/>
  <c r="G195" i="26"/>
  <c r="G194" i="26"/>
  <c r="G193" i="26"/>
  <c r="G192" i="26"/>
  <c r="G191" i="26"/>
  <c r="G190" i="26"/>
  <c r="G189" i="26"/>
  <c r="G188" i="26"/>
  <c r="G187" i="26"/>
  <c r="G186" i="26"/>
  <c r="G185" i="26"/>
  <c r="G184" i="26"/>
  <c r="G183" i="26"/>
  <c r="G182" i="26"/>
  <c r="G181" i="26"/>
  <c r="G180" i="26"/>
  <c r="G179" i="26"/>
  <c r="G178" i="26"/>
  <c r="G177" i="26"/>
  <c r="G176" i="26"/>
  <c r="G175" i="26"/>
  <c r="G174" i="26"/>
  <c r="G173" i="26"/>
  <c r="G172" i="26"/>
  <c r="G171" i="26"/>
  <c r="G170" i="26"/>
  <c r="G169" i="26"/>
  <c r="G168" i="26"/>
  <c r="G167" i="26"/>
  <c r="G166" i="26"/>
  <c r="G165" i="26"/>
  <c r="G164" i="26"/>
  <c r="G163" i="26"/>
  <c r="G162" i="26"/>
  <c r="G161" i="26"/>
  <c r="G160" i="26"/>
  <c r="G159" i="26"/>
  <c r="G158" i="26"/>
  <c r="G157" i="26"/>
  <c r="G156" i="26"/>
  <c r="G155" i="26"/>
  <c r="G154" i="26"/>
  <c r="G153" i="26"/>
  <c r="G152" i="26"/>
  <c r="G151" i="26"/>
  <c r="G150" i="26"/>
  <c r="G149" i="26"/>
  <c r="G148" i="26"/>
  <c r="G147" i="26"/>
  <c r="G146" i="26"/>
  <c r="G145" i="26"/>
  <c r="G144" i="26"/>
  <c r="G143" i="26"/>
  <c r="G142" i="26"/>
  <c r="G141" i="26"/>
  <c r="G140" i="26"/>
  <c r="G139" i="26"/>
  <c r="G138" i="26"/>
  <c r="G137" i="26"/>
  <c r="G136" i="26"/>
  <c r="G135" i="26"/>
  <c r="G134" i="26"/>
  <c r="G133" i="26"/>
  <c r="G132" i="26"/>
  <c r="G131" i="26"/>
  <c r="G130" i="26"/>
  <c r="G129" i="26"/>
  <c r="G128" i="26"/>
  <c r="G127" i="26"/>
  <c r="G126" i="26"/>
  <c r="G125" i="26"/>
  <c r="G124" i="26"/>
  <c r="G123" i="26"/>
  <c r="G122" i="26"/>
  <c r="G121" i="26"/>
  <c r="G120" i="26"/>
  <c r="G119" i="26"/>
  <c r="G118" i="26"/>
  <c r="G117" i="26"/>
  <c r="G116" i="26"/>
  <c r="G115" i="26"/>
  <c r="G114" i="26"/>
  <c r="G113" i="26"/>
  <c r="G112" i="26"/>
  <c r="G111" i="26"/>
  <c r="G110" i="26"/>
  <c r="G109" i="26"/>
  <c r="G108" i="26"/>
  <c r="G107" i="26"/>
  <c r="G106" i="26"/>
  <c r="G105" i="26"/>
  <c r="G104" i="26"/>
  <c r="G103" i="26"/>
  <c r="G102" i="26"/>
  <c r="G101" i="26"/>
  <c r="G100" i="26"/>
  <c r="G99" i="26"/>
  <c r="G98" i="26"/>
  <c r="G97" i="26"/>
  <c r="G96" i="26"/>
  <c r="G95" i="26"/>
  <c r="G94" i="26"/>
  <c r="G93" i="26"/>
  <c r="G92" i="26"/>
  <c r="G91" i="26"/>
  <c r="G90" i="26"/>
  <c r="G89" i="26"/>
  <c r="G88" i="26"/>
  <c r="G87" i="26"/>
  <c r="G86" i="26"/>
  <c r="G85" i="26"/>
  <c r="G84" i="26"/>
  <c r="G83" i="26"/>
  <c r="G82" i="26"/>
  <c r="G81" i="26"/>
  <c r="G80" i="26"/>
  <c r="G79" i="26"/>
  <c r="G78" i="26"/>
  <c r="G77" i="26"/>
  <c r="G76" i="26"/>
  <c r="G75" i="26"/>
  <c r="G74" i="26"/>
  <c r="G73" i="26"/>
  <c r="G72" i="26"/>
  <c r="G71" i="26"/>
  <c r="G70" i="26"/>
  <c r="G69" i="26"/>
  <c r="G68" i="26"/>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2" i="26"/>
  <c r="G41" i="26"/>
  <c r="G40" i="26"/>
  <c r="G39" i="26"/>
  <c r="G38" i="26"/>
  <c r="G37" i="26"/>
  <c r="G36" i="26"/>
  <c r="G35" i="26"/>
  <c r="G34" i="26"/>
  <c r="G33" i="26"/>
  <c r="G32" i="26"/>
  <c r="G31" i="26"/>
  <c r="G30" i="26"/>
  <c r="G29" i="26"/>
  <c r="G28" i="26"/>
  <c r="G27" i="26"/>
  <c r="G26" i="26"/>
  <c r="G25" i="26"/>
  <c r="G24" i="26"/>
  <c r="G23" i="26"/>
  <c r="G22" i="26"/>
  <c r="G21" i="26"/>
  <c r="G20" i="26"/>
  <c r="G19" i="26"/>
  <c r="G18" i="26"/>
  <c r="G17" i="26"/>
  <c r="G16" i="26"/>
  <c r="G15" i="26"/>
  <c r="G14" i="26"/>
  <c r="G13" i="26"/>
  <c r="G12" i="26"/>
  <c r="G11" i="26"/>
  <c r="G10" i="26"/>
  <c r="G9" i="26"/>
  <c r="G8" i="26"/>
  <c r="K123" i="26"/>
  <c r="K648" i="26"/>
  <c r="K511" i="26"/>
  <c r="K22" i="26"/>
  <c r="F459" i="26"/>
  <c r="F460" i="26"/>
  <c r="F461" i="26"/>
  <c r="F462" i="26"/>
  <c r="F463" i="26"/>
  <c r="F464" i="26"/>
  <c r="F465" i="26"/>
  <c r="F466" i="26"/>
  <c r="F467" i="26"/>
  <c r="F468" i="26"/>
  <c r="F469" i="26"/>
  <c r="F470" i="26"/>
  <c r="F471" i="26"/>
  <c r="F472" i="26"/>
  <c r="F473" i="26"/>
  <c r="F474" i="26"/>
  <c r="F475" i="26"/>
  <c r="F476" i="26"/>
  <c r="F477" i="26"/>
  <c r="F478" i="26"/>
  <c r="F479" i="26"/>
  <c r="F480" i="26"/>
  <c r="F481" i="26"/>
  <c r="F482" i="26"/>
  <c r="F483" i="26"/>
  <c r="F484" i="26"/>
  <c r="F485" i="26"/>
  <c r="F486" i="26"/>
  <c r="F487" i="26"/>
  <c r="F488" i="26"/>
  <c r="F489" i="26"/>
  <c r="F490" i="26"/>
  <c r="F491" i="26"/>
  <c r="F492" i="26"/>
  <c r="F493" i="26"/>
  <c r="F494" i="26"/>
  <c r="F495" i="26"/>
  <c r="F496" i="26"/>
  <c r="F497" i="26"/>
  <c r="F498" i="26"/>
  <c r="F499" i="26"/>
  <c r="F500" i="26"/>
  <c r="F501" i="26"/>
  <c r="F502" i="26"/>
  <c r="F503" i="26"/>
  <c r="F504" i="26"/>
  <c r="F505" i="26"/>
  <c r="F506" i="26"/>
  <c r="F507" i="26"/>
  <c r="F508" i="26"/>
  <c r="F509" i="26"/>
  <c r="F510" i="26"/>
  <c r="F511" i="26"/>
  <c r="F512" i="26"/>
  <c r="F513" i="26"/>
  <c r="F514" i="26"/>
  <c r="F515" i="26"/>
  <c r="F516" i="26"/>
  <c r="F517" i="26"/>
  <c r="F518" i="26"/>
  <c r="F519" i="26"/>
  <c r="F520" i="26"/>
  <c r="F521" i="26"/>
  <c r="F522" i="26"/>
  <c r="F523" i="26"/>
  <c r="F524" i="26"/>
  <c r="F525" i="26"/>
  <c r="F526" i="26"/>
  <c r="F527" i="26"/>
  <c r="F528" i="26"/>
  <c r="F529" i="26"/>
  <c r="F530" i="26"/>
  <c r="F531" i="26"/>
  <c r="F532" i="26"/>
  <c r="F533" i="26"/>
  <c r="F534" i="26"/>
  <c r="F535" i="26"/>
  <c r="F536" i="26"/>
  <c r="F537" i="26"/>
  <c r="F538" i="26"/>
  <c r="F539" i="26"/>
  <c r="F540" i="26"/>
  <c r="F541" i="26"/>
  <c r="F542" i="26"/>
  <c r="F543" i="26"/>
  <c r="F544" i="26"/>
  <c r="F545" i="26"/>
  <c r="F546" i="26"/>
  <c r="F547" i="26"/>
  <c r="F548" i="26"/>
  <c r="F549" i="26"/>
  <c r="F550" i="26"/>
  <c r="F551" i="26"/>
  <c r="F552" i="26"/>
  <c r="F553" i="26"/>
  <c r="F554" i="26"/>
  <c r="F555" i="26"/>
  <c r="F556" i="26"/>
  <c r="F557" i="26"/>
  <c r="F558" i="26"/>
  <c r="F559" i="26"/>
  <c r="F560" i="26"/>
  <c r="F561" i="26"/>
  <c r="F562" i="26"/>
  <c r="F563" i="26"/>
  <c r="F564" i="26"/>
  <c r="F565" i="26"/>
  <c r="F566" i="26"/>
  <c r="F567" i="26"/>
  <c r="F568" i="26"/>
  <c r="F569" i="26"/>
  <c r="F570" i="26"/>
  <c r="F571" i="26"/>
  <c r="F572" i="26"/>
  <c r="F573" i="26"/>
  <c r="F574" i="26"/>
  <c r="F575" i="26"/>
  <c r="F576" i="26"/>
  <c r="F577" i="26"/>
  <c r="F578" i="26"/>
  <c r="F579" i="26"/>
  <c r="F580" i="26"/>
  <c r="F581" i="26"/>
  <c r="F582" i="26"/>
  <c r="F583" i="26"/>
  <c r="F584" i="26"/>
  <c r="F585" i="26"/>
  <c r="F586" i="26"/>
  <c r="F587" i="26"/>
  <c r="F588" i="26"/>
  <c r="F589" i="26"/>
  <c r="F590" i="26"/>
  <c r="F591" i="26"/>
  <c r="F592" i="26"/>
  <c r="F593" i="26"/>
  <c r="F594" i="26"/>
  <c r="F595" i="26"/>
  <c r="F596" i="26"/>
  <c r="F597" i="26"/>
  <c r="F598" i="26"/>
  <c r="F599" i="26"/>
  <c r="F600" i="26"/>
  <c r="F601" i="26"/>
  <c r="F602" i="26"/>
  <c r="F603" i="26"/>
  <c r="F604" i="26"/>
  <c r="F605" i="26"/>
  <c r="F606" i="26"/>
  <c r="F607" i="26"/>
  <c r="F608" i="26"/>
  <c r="F609" i="26"/>
  <c r="F610" i="26"/>
  <c r="F611" i="26"/>
  <c r="F612" i="26"/>
  <c r="F613" i="26"/>
  <c r="F614" i="26"/>
  <c r="F615" i="26"/>
  <c r="F616" i="26"/>
  <c r="F617" i="26"/>
  <c r="F618" i="26"/>
  <c r="F619" i="26"/>
  <c r="F620" i="26"/>
  <c r="F621" i="26"/>
  <c r="F622" i="26"/>
  <c r="F623" i="26"/>
  <c r="F624" i="26"/>
  <c r="F625" i="26"/>
  <c r="F626" i="26"/>
  <c r="F627" i="26"/>
  <c r="F628" i="26"/>
  <c r="F629" i="26"/>
  <c r="F630" i="26"/>
  <c r="F631" i="26"/>
  <c r="F632" i="26"/>
  <c r="F633" i="26"/>
  <c r="F634" i="26"/>
  <c r="F635" i="26"/>
  <c r="F636" i="26"/>
  <c r="F637" i="26"/>
  <c r="F638" i="26"/>
  <c r="F639" i="26"/>
  <c r="F640" i="26"/>
  <c r="F641" i="26"/>
  <c r="F642" i="26"/>
  <c r="F643" i="26"/>
  <c r="F644" i="26"/>
  <c r="F645" i="26"/>
  <c r="F646" i="26"/>
  <c r="F647" i="26"/>
  <c r="F648" i="26"/>
  <c r="F649" i="26"/>
  <c r="F650" i="26"/>
  <c r="F651" i="26"/>
  <c r="F652" i="26"/>
  <c r="F653" i="26"/>
  <c r="F654" i="26"/>
  <c r="F655" i="26"/>
  <c r="F656" i="26"/>
  <c r="F657" i="26"/>
  <c r="L648" i="26"/>
  <c r="K657" i="26"/>
  <c r="K656" i="26"/>
  <c r="K655" i="26"/>
  <c r="K654" i="26"/>
  <c r="K653" i="26"/>
  <c r="K652" i="26"/>
  <c r="K651" i="26"/>
  <c r="K650" i="26"/>
  <c r="K649" i="26"/>
  <c r="K647" i="26"/>
  <c r="K646" i="26"/>
  <c r="K645" i="26"/>
  <c r="K644" i="26"/>
  <c r="K643" i="26"/>
  <c r="K642" i="26"/>
  <c r="K641" i="26"/>
  <c r="L641" i="26" s="1"/>
  <c r="K640" i="26"/>
  <c r="K639" i="26"/>
  <c r="K638" i="26"/>
  <c r="K637" i="26"/>
  <c r="K636" i="26"/>
  <c r="K635" i="26"/>
  <c r="K634" i="26"/>
  <c r="K633" i="26"/>
  <c r="K632" i="26"/>
  <c r="K631" i="26"/>
  <c r="K630" i="26"/>
  <c r="K629" i="26"/>
  <c r="K628" i="26"/>
  <c r="K627" i="26"/>
  <c r="K626" i="26"/>
  <c r="K625" i="26"/>
  <c r="K624" i="26"/>
  <c r="K623" i="26"/>
  <c r="K622" i="26"/>
  <c r="K621" i="26"/>
  <c r="K620" i="26"/>
  <c r="K619" i="26"/>
  <c r="K618" i="26"/>
  <c r="K617" i="26"/>
  <c r="K616" i="26"/>
  <c r="K615" i="26"/>
  <c r="K614" i="26"/>
  <c r="K613" i="26"/>
  <c r="K612" i="26"/>
  <c r="K611" i="26"/>
  <c r="K610" i="26"/>
  <c r="K609" i="26"/>
  <c r="L609" i="26" s="1"/>
  <c r="K608" i="26"/>
  <c r="K607" i="26"/>
  <c r="K606" i="26"/>
  <c r="K605" i="26"/>
  <c r="K604" i="26"/>
  <c r="K603" i="26"/>
  <c r="K602" i="26"/>
  <c r="K601" i="26"/>
  <c r="K600" i="26"/>
  <c r="K599" i="26"/>
  <c r="K598" i="26"/>
  <c r="K597" i="26"/>
  <c r="K596" i="26"/>
  <c r="K595" i="26"/>
  <c r="K594" i="26"/>
  <c r="K593" i="26"/>
  <c r="K592" i="26"/>
  <c r="K591" i="26"/>
  <c r="K590" i="26"/>
  <c r="K589" i="26"/>
  <c r="K588" i="26"/>
  <c r="K587" i="26"/>
  <c r="K586" i="26"/>
  <c r="K585" i="26"/>
  <c r="K584" i="26"/>
  <c r="K583" i="26"/>
  <c r="K582" i="26"/>
  <c r="K581" i="26"/>
  <c r="K580" i="26"/>
  <c r="K579" i="26"/>
  <c r="K578" i="26"/>
  <c r="K577" i="26"/>
  <c r="K576" i="26"/>
  <c r="K575" i="26"/>
  <c r="K574" i="26"/>
  <c r="K573" i="26"/>
  <c r="K572" i="26"/>
  <c r="K571" i="26"/>
  <c r="K570" i="26"/>
  <c r="K569" i="26"/>
  <c r="L569" i="26" s="1"/>
  <c r="K568" i="26"/>
  <c r="K567" i="26"/>
  <c r="K566" i="26"/>
  <c r="K565" i="26"/>
  <c r="K564" i="26"/>
  <c r="K563" i="26"/>
  <c r="K562" i="26"/>
  <c r="K561" i="26"/>
  <c r="K560" i="26"/>
  <c r="K559" i="26"/>
  <c r="K558" i="26"/>
  <c r="K557" i="26"/>
  <c r="K556" i="26"/>
  <c r="K555" i="26"/>
  <c r="K554" i="26"/>
  <c r="K553" i="26"/>
  <c r="K552" i="26"/>
  <c r="K551" i="26"/>
  <c r="K550" i="26"/>
  <c r="K549" i="26"/>
  <c r="K548" i="26"/>
  <c r="K547" i="26"/>
  <c r="K546" i="26"/>
  <c r="K545" i="26"/>
  <c r="L545" i="26" s="1"/>
  <c r="K544" i="26"/>
  <c r="K543" i="26"/>
  <c r="K542" i="26"/>
  <c r="K541" i="26"/>
  <c r="K540" i="26"/>
  <c r="K539" i="26"/>
  <c r="K538" i="26"/>
  <c r="K537" i="26"/>
  <c r="L537" i="26" s="1"/>
  <c r="K536" i="26"/>
  <c r="K535" i="26"/>
  <c r="K534" i="26"/>
  <c r="K533" i="26"/>
  <c r="K532" i="26"/>
  <c r="K531" i="26"/>
  <c r="K530" i="26"/>
  <c r="K529" i="26"/>
  <c r="L529" i="26" s="1"/>
  <c r="K528" i="26"/>
  <c r="K527" i="26"/>
  <c r="K526" i="26"/>
  <c r="K525" i="26"/>
  <c r="K524" i="26"/>
  <c r="K523" i="26"/>
  <c r="L523" i="26" s="1"/>
  <c r="K522" i="26"/>
  <c r="K521" i="26"/>
  <c r="K520" i="26"/>
  <c r="K519" i="26"/>
  <c r="K518" i="26"/>
  <c r="K517" i="26"/>
  <c r="K516" i="26"/>
  <c r="K515" i="26"/>
  <c r="K514" i="26"/>
  <c r="K513" i="26"/>
  <c r="L513" i="26" s="1"/>
  <c r="K512" i="26"/>
  <c r="K510" i="26"/>
  <c r="K509" i="26"/>
  <c r="K508" i="26"/>
  <c r="K507" i="26"/>
  <c r="K506" i="26"/>
  <c r="K505" i="26"/>
  <c r="K504" i="26"/>
  <c r="L504" i="26" s="1"/>
  <c r="K503" i="26"/>
  <c r="K502" i="26"/>
  <c r="K501" i="26"/>
  <c r="K500" i="26"/>
  <c r="K499" i="26"/>
  <c r="K498" i="26"/>
  <c r="K497" i="26"/>
  <c r="K496" i="26"/>
  <c r="K495" i="26"/>
  <c r="K494" i="26"/>
  <c r="K493" i="26"/>
  <c r="K492" i="26"/>
  <c r="K491" i="26"/>
  <c r="K490" i="26"/>
  <c r="K489" i="26"/>
  <c r="K488" i="26"/>
  <c r="K487" i="26"/>
  <c r="K486" i="26"/>
  <c r="K485" i="26"/>
  <c r="K484" i="26"/>
  <c r="K483" i="26"/>
  <c r="K482" i="26"/>
  <c r="K481" i="26"/>
  <c r="K480" i="26"/>
  <c r="L480" i="26" s="1"/>
  <c r="K479" i="26"/>
  <c r="K478" i="26"/>
  <c r="K477" i="26"/>
  <c r="K476" i="26"/>
  <c r="K475" i="26"/>
  <c r="K474" i="26"/>
  <c r="L474" i="26" s="1"/>
  <c r="K473" i="26"/>
  <c r="K472" i="26"/>
  <c r="L472" i="26" s="1"/>
  <c r="K471" i="26"/>
  <c r="K470" i="26"/>
  <c r="K469" i="26"/>
  <c r="K468" i="26"/>
  <c r="K467" i="26"/>
  <c r="K466" i="26"/>
  <c r="L466" i="26" s="1"/>
  <c r="K465" i="26"/>
  <c r="K464" i="26"/>
  <c r="K463" i="26"/>
  <c r="K462" i="26"/>
  <c r="K461" i="26"/>
  <c r="K460" i="26"/>
  <c r="K459" i="26"/>
  <c r="K458" i="26"/>
  <c r="K457" i="26"/>
  <c r="K456" i="26"/>
  <c r="K455" i="26"/>
  <c r="K454" i="26"/>
  <c r="K453" i="26"/>
  <c r="K452" i="26"/>
  <c r="K451" i="26"/>
  <c r="K450" i="26"/>
  <c r="K449" i="26"/>
  <c r="K448" i="26"/>
  <c r="L448" i="26" s="1"/>
  <c r="K447" i="26"/>
  <c r="K446" i="26"/>
  <c r="K445" i="26"/>
  <c r="K444" i="26"/>
  <c r="K443" i="26"/>
  <c r="K442" i="26"/>
  <c r="K441" i="26"/>
  <c r="K440" i="26"/>
  <c r="L440" i="26" s="1"/>
  <c r="K439" i="26"/>
  <c r="K438" i="26"/>
  <c r="K437" i="26"/>
  <c r="K436" i="26"/>
  <c r="K435" i="26"/>
  <c r="K434" i="26"/>
  <c r="K433" i="26"/>
  <c r="K432" i="26"/>
  <c r="K431" i="26"/>
  <c r="K430" i="26"/>
  <c r="K429" i="26"/>
  <c r="K428" i="26"/>
  <c r="K427" i="26"/>
  <c r="K426" i="26"/>
  <c r="K425" i="26"/>
  <c r="K424" i="26"/>
  <c r="K423" i="26"/>
  <c r="K422" i="26"/>
  <c r="K421" i="26"/>
  <c r="K420" i="26"/>
  <c r="K419" i="26"/>
  <c r="K418" i="26"/>
  <c r="K417" i="26"/>
  <c r="K416" i="26"/>
  <c r="L416" i="26" s="1"/>
  <c r="K415" i="26"/>
  <c r="K414" i="26"/>
  <c r="K413" i="26"/>
  <c r="K412" i="26"/>
  <c r="K411" i="26"/>
  <c r="K410" i="26"/>
  <c r="K409" i="26"/>
  <c r="K408" i="26"/>
  <c r="L408" i="26" s="1"/>
  <c r="K407" i="26"/>
  <c r="K406" i="26"/>
  <c r="L406" i="26" s="1"/>
  <c r="K405" i="26"/>
  <c r="K404" i="26"/>
  <c r="K403" i="26"/>
  <c r="K402" i="26"/>
  <c r="K401" i="26"/>
  <c r="K400" i="26"/>
  <c r="K399" i="26"/>
  <c r="K398" i="26"/>
  <c r="K397" i="26"/>
  <c r="K396" i="26"/>
  <c r="K395" i="26"/>
  <c r="K394" i="26"/>
  <c r="K393" i="26"/>
  <c r="K392" i="26"/>
  <c r="K391" i="26"/>
  <c r="K390" i="26"/>
  <c r="K389" i="26"/>
  <c r="K388" i="26"/>
  <c r="K387" i="26"/>
  <c r="K386" i="26"/>
  <c r="K385" i="26"/>
  <c r="K384" i="26"/>
  <c r="L384" i="26" s="1"/>
  <c r="K383" i="26"/>
  <c r="K382" i="26"/>
  <c r="K381" i="26"/>
  <c r="K380" i="26"/>
  <c r="K379" i="26"/>
  <c r="K378" i="26"/>
  <c r="K377" i="26"/>
  <c r="K376" i="26"/>
  <c r="L376" i="26" s="1"/>
  <c r="K375" i="26"/>
  <c r="K374" i="26"/>
  <c r="K373" i="26"/>
  <c r="K372" i="26"/>
  <c r="K371" i="26"/>
  <c r="K370" i="26"/>
  <c r="K369" i="26"/>
  <c r="K368" i="26"/>
  <c r="K367" i="26"/>
  <c r="K366" i="26"/>
  <c r="K365" i="26"/>
  <c r="K364" i="26"/>
  <c r="K363" i="26"/>
  <c r="K362" i="26"/>
  <c r="K361" i="26"/>
  <c r="K360" i="26"/>
  <c r="K359" i="26"/>
  <c r="K358" i="26"/>
  <c r="K357" i="26"/>
  <c r="K356" i="26"/>
  <c r="K355" i="26"/>
  <c r="K354" i="26"/>
  <c r="K353" i="26"/>
  <c r="K352" i="26"/>
  <c r="L352" i="26" s="1"/>
  <c r="K351" i="26"/>
  <c r="K350" i="26"/>
  <c r="K349" i="26"/>
  <c r="K348" i="26"/>
  <c r="K347" i="26"/>
  <c r="K346" i="26"/>
  <c r="K345" i="26"/>
  <c r="K344" i="26"/>
  <c r="L344" i="26" s="1"/>
  <c r="K343" i="26"/>
  <c r="K342" i="26"/>
  <c r="K341" i="26"/>
  <c r="K340" i="26"/>
  <c r="K339" i="26"/>
  <c r="K338" i="26"/>
  <c r="K337" i="26"/>
  <c r="K336" i="26"/>
  <c r="K335" i="26"/>
  <c r="K334" i="26"/>
  <c r="K333" i="26"/>
  <c r="K332" i="26"/>
  <c r="K331" i="26"/>
  <c r="K330" i="26"/>
  <c r="K329" i="26"/>
  <c r="K328" i="26"/>
  <c r="K327" i="26"/>
  <c r="K326" i="26"/>
  <c r="K325" i="26"/>
  <c r="K324" i="26"/>
  <c r="K323" i="26"/>
  <c r="K322" i="26"/>
  <c r="K321" i="26"/>
  <c r="K320" i="26"/>
  <c r="L320" i="26" s="1"/>
  <c r="K319" i="26"/>
  <c r="K318" i="26"/>
  <c r="K317" i="26"/>
  <c r="K316" i="26"/>
  <c r="K315" i="26"/>
  <c r="K314" i="26"/>
  <c r="K313" i="26"/>
  <c r="K312" i="26"/>
  <c r="L312" i="26" s="1"/>
  <c r="K311" i="26"/>
  <c r="K310" i="26"/>
  <c r="K309" i="26"/>
  <c r="K308" i="26"/>
  <c r="K307" i="26"/>
  <c r="K306" i="26"/>
  <c r="K305" i="26"/>
  <c r="K304" i="26"/>
  <c r="K303" i="26"/>
  <c r="K302" i="26"/>
  <c r="K301" i="26"/>
  <c r="K300" i="26"/>
  <c r="K299" i="26"/>
  <c r="K298" i="26"/>
  <c r="K297" i="26"/>
  <c r="K296" i="26"/>
  <c r="K295" i="26"/>
  <c r="K294" i="26"/>
  <c r="K293" i="26"/>
  <c r="K292" i="26"/>
  <c r="K291" i="26"/>
  <c r="K290" i="26"/>
  <c r="K289" i="26"/>
  <c r="K288" i="26"/>
  <c r="L288" i="26" s="1"/>
  <c r="K287" i="26"/>
  <c r="K286" i="26"/>
  <c r="K285" i="26"/>
  <c r="K284" i="26"/>
  <c r="K283" i="26"/>
  <c r="K282" i="26"/>
  <c r="K281" i="26"/>
  <c r="K280" i="26"/>
  <c r="L280" i="26" s="1"/>
  <c r="K279" i="26"/>
  <c r="K278" i="26"/>
  <c r="K277" i="26"/>
  <c r="K276" i="26"/>
  <c r="K275" i="26"/>
  <c r="K274" i="26"/>
  <c r="K273" i="26"/>
  <c r="K272" i="26"/>
  <c r="K271" i="26"/>
  <c r="K270" i="26"/>
  <c r="K269" i="26"/>
  <c r="K268" i="26"/>
  <c r="K267" i="26"/>
  <c r="K266" i="26"/>
  <c r="K265" i="26"/>
  <c r="K264" i="26"/>
  <c r="K263" i="26"/>
  <c r="K262" i="26"/>
  <c r="K261" i="26"/>
  <c r="K260" i="26"/>
  <c r="K259" i="26"/>
  <c r="K258" i="26"/>
  <c r="K257" i="26"/>
  <c r="K256" i="26"/>
  <c r="L256" i="26" s="1"/>
  <c r="K255" i="26"/>
  <c r="K254" i="26"/>
  <c r="K253" i="26"/>
  <c r="K252" i="26"/>
  <c r="K251" i="26"/>
  <c r="K250" i="26"/>
  <c r="K249" i="26"/>
  <c r="K248" i="26"/>
  <c r="L248" i="26" s="1"/>
  <c r="K247" i="26"/>
  <c r="K246" i="26"/>
  <c r="K245" i="26"/>
  <c r="K244" i="26"/>
  <c r="K243" i="26"/>
  <c r="K242" i="26"/>
  <c r="K241" i="26"/>
  <c r="K240" i="26"/>
  <c r="K239" i="26"/>
  <c r="K238" i="26"/>
  <c r="K237" i="26"/>
  <c r="K236" i="26"/>
  <c r="K235" i="26"/>
  <c r="K234" i="26"/>
  <c r="K233" i="26"/>
  <c r="K232" i="26"/>
  <c r="K231" i="26"/>
  <c r="K230" i="26"/>
  <c r="K229" i="26"/>
  <c r="K228" i="26"/>
  <c r="K227" i="26"/>
  <c r="K226" i="26"/>
  <c r="K225" i="26"/>
  <c r="K224" i="26"/>
  <c r="K223" i="26"/>
  <c r="K222" i="26"/>
  <c r="K221" i="26"/>
  <c r="K220" i="26"/>
  <c r="K219" i="26"/>
  <c r="K218" i="26"/>
  <c r="K217" i="26"/>
  <c r="K216" i="26"/>
  <c r="L216" i="26" s="1"/>
  <c r="K215" i="26"/>
  <c r="K214" i="26"/>
  <c r="K213" i="26"/>
  <c r="K212" i="26"/>
  <c r="K211" i="26"/>
  <c r="K210" i="26"/>
  <c r="K209" i="26"/>
  <c r="K208" i="26"/>
  <c r="K207" i="26"/>
  <c r="K206" i="26"/>
  <c r="K205" i="26"/>
  <c r="K204" i="26"/>
  <c r="K203" i="26"/>
  <c r="K202" i="26"/>
  <c r="K201" i="26"/>
  <c r="K200" i="26"/>
  <c r="K199" i="26"/>
  <c r="K198" i="26"/>
  <c r="K197" i="26"/>
  <c r="K196" i="26"/>
  <c r="K195" i="26"/>
  <c r="K194" i="26"/>
  <c r="K193" i="26"/>
  <c r="K192" i="26"/>
  <c r="K191" i="26"/>
  <c r="K190" i="26"/>
  <c r="K189" i="26"/>
  <c r="K188" i="26"/>
  <c r="K187" i="26"/>
  <c r="K186" i="26"/>
  <c r="K185" i="26"/>
  <c r="K184" i="26"/>
  <c r="L184" i="26" s="1"/>
  <c r="K183" i="26"/>
  <c r="K182" i="26"/>
  <c r="K181" i="26"/>
  <c r="K180" i="26"/>
  <c r="K179" i="26"/>
  <c r="K178" i="26"/>
  <c r="K177" i="26"/>
  <c r="K176" i="26"/>
  <c r="K175" i="26"/>
  <c r="K174" i="26"/>
  <c r="K173" i="26"/>
  <c r="K172" i="26"/>
  <c r="K171" i="26"/>
  <c r="K170" i="26"/>
  <c r="K169" i="26"/>
  <c r="K168" i="26"/>
  <c r="K167" i="26"/>
  <c r="K166" i="26"/>
  <c r="K165" i="26"/>
  <c r="K164" i="26"/>
  <c r="K163" i="26"/>
  <c r="K162" i="26"/>
  <c r="K161" i="26"/>
  <c r="K160" i="26"/>
  <c r="K159" i="26"/>
  <c r="K158" i="26"/>
  <c r="K157" i="26"/>
  <c r="K156" i="26"/>
  <c r="K155" i="26"/>
  <c r="K154" i="26"/>
  <c r="K153" i="26"/>
  <c r="K152" i="26"/>
  <c r="L152" i="26" s="1"/>
  <c r="K151" i="26"/>
  <c r="K150" i="26"/>
  <c r="K149" i="26"/>
  <c r="K148" i="26"/>
  <c r="K147" i="26"/>
  <c r="K146" i="26"/>
  <c r="K145" i="26"/>
  <c r="K144" i="26"/>
  <c r="K143" i="26"/>
  <c r="K142" i="26"/>
  <c r="K141" i="26"/>
  <c r="K140" i="26"/>
  <c r="K139" i="26"/>
  <c r="K138" i="26"/>
  <c r="K137" i="26"/>
  <c r="K136" i="26"/>
  <c r="K135" i="26"/>
  <c r="K134" i="26"/>
  <c r="K133" i="26"/>
  <c r="K132" i="26"/>
  <c r="K131" i="26"/>
  <c r="K130" i="26"/>
  <c r="K129" i="26"/>
  <c r="K128" i="26"/>
  <c r="K127" i="26"/>
  <c r="K126" i="26"/>
  <c r="K125" i="26"/>
  <c r="K124" i="26"/>
  <c r="K122" i="26"/>
  <c r="K121" i="26"/>
  <c r="K120" i="26"/>
  <c r="L120" i="26" s="1"/>
  <c r="K119" i="26"/>
  <c r="K118" i="26"/>
  <c r="K117" i="26"/>
  <c r="K116" i="26"/>
  <c r="K115" i="26"/>
  <c r="K114" i="26"/>
  <c r="K113" i="26"/>
  <c r="K112" i="26"/>
  <c r="K111" i="26"/>
  <c r="K110" i="26"/>
  <c r="K109" i="26"/>
  <c r="K108" i="26"/>
  <c r="K107" i="26"/>
  <c r="K106" i="26"/>
  <c r="K105" i="26"/>
  <c r="K104" i="26"/>
  <c r="K103" i="26"/>
  <c r="K102" i="26"/>
  <c r="K101" i="26"/>
  <c r="K100" i="26"/>
  <c r="K99" i="26"/>
  <c r="K98" i="26"/>
  <c r="K97" i="26"/>
  <c r="K96" i="26"/>
  <c r="K95" i="26"/>
  <c r="K94" i="26"/>
  <c r="K93" i="26"/>
  <c r="K92" i="26"/>
  <c r="K91" i="26"/>
  <c r="K90" i="26"/>
  <c r="K89" i="26"/>
  <c r="K88" i="26"/>
  <c r="L88" i="26" s="1"/>
  <c r="K87" i="26"/>
  <c r="K86" i="26"/>
  <c r="K85" i="26"/>
  <c r="K84" i="26"/>
  <c r="K83" i="26"/>
  <c r="K82" i="26"/>
  <c r="K81" i="26"/>
  <c r="K80" i="26"/>
  <c r="K79" i="26"/>
  <c r="K78" i="26"/>
  <c r="K77" i="26"/>
  <c r="K76" i="26"/>
  <c r="K75" i="26"/>
  <c r="K74" i="26"/>
  <c r="K73" i="26"/>
  <c r="K72" i="26"/>
  <c r="K71" i="26"/>
  <c r="K70" i="26"/>
  <c r="K69" i="26"/>
  <c r="K68" i="26"/>
  <c r="K67" i="26"/>
  <c r="K66" i="26"/>
  <c r="K65" i="26"/>
  <c r="K64" i="26"/>
  <c r="K63" i="26"/>
  <c r="K62" i="26"/>
  <c r="K61" i="26"/>
  <c r="K60" i="26"/>
  <c r="K59" i="26"/>
  <c r="K58" i="26"/>
  <c r="K57" i="26"/>
  <c r="K56" i="26"/>
  <c r="L56" i="26" s="1"/>
  <c r="K55" i="26"/>
  <c r="K54" i="26"/>
  <c r="K53" i="26"/>
  <c r="K52" i="26"/>
  <c r="K51" i="26"/>
  <c r="K50" i="26"/>
  <c r="K49" i="26"/>
  <c r="K48" i="26"/>
  <c r="K47" i="26"/>
  <c r="K46" i="26"/>
  <c r="K45" i="26"/>
  <c r="K44" i="26"/>
  <c r="K43" i="26"/>
  <c r="K42" i="26"/>
  <c r="K41" i="26"/>
  <c r="K40" i="26"/>
  <c r="K39" i="26"/>
  <c r="K38" i="26"/>
  <c r="K37" i="26"/>
  <c r="K36" i="26"/>
  <c r="K35" i="26"/>
  <c r="K34" i="26"/>
  <c r="K33" i="26"/>
  <c r="K32" i="26"/>
  <c r="K31" i="26"/>
  <c r="K30" i="26"/>
  <c r="K29" i="26"/>
  <c r="K28" i="26"/>
  <c r="K27" i="26"/>
  <c r="K26" i="26"/>
  <c r="K25" i="26"/>
  <c r="K24" i="26"/>
  <c r="L24" i="26" s="1"/>
  <c r="K23" i="26"/>
  <c r="K21" i="26"/>
  <c r="K20" i="26"/>
  <c r="K19" i="26"/>
  <c r="K18" i="26"/>
  <c r="K17" i="26"/>
  <c r="K16" i="26"/>
  <c r="K15" i="26"/>
  <c r="K14" i="26"/>
  <c r="K13" i="26"/>
  <c r="K12" i="26"/>
  <c r="K11" i="26"/>
  <c r="K10" i="26"/>
  <c r="K9" i="26"/>
  <c r="H7" i="26"/>
  <c r="E10" i="20"/>
  <c r="F6" i="18"/>
  <c r="D36" i="12" s="1"/>
  <c r="E6" i="18"/>
  <c r="D6" i="18"/>
  <c r="C6" i="18"/>
  <c r="L642" i="26" l="1"/>
  <c r="L514" i="26"/>
  <c r="L459" i="26"/>
  <c r="L395" i="26"/>
  <c r="L307" i="26"/>
  <c r="L155" i="26"/>
  <c r="L634" i="26"/>
  <c r="L506" i="26"/>
  <c r="L449" i="26"/>
  <c r="L385" i="26"/>
  <c r="L302" i="26"/>
  <c r="L114" i="26"/>
  <c r="L187" i="26"/>
  <c r="L618" i="26"/>
  <c r="L502" i="26"/>
  <c r="L442" i="26"/>
  <c r="L378" i="26"/>
  <c r="L290" i="26"/>
  <c r="L12" i="26"/>
  <c r="L315" i="26"/>
  <c r="L610" i="26"/>
  <c r="L498" i="26"/>
  <c r="L438" i="26"/>
  <c r="L374" i="26"/>
  <c r="L265" i="26"/>
  <c r="L656" i="26"/>
  <c r="L532" i="26"/>
  <c r="L491" i="26"/>
  <c r="L434" i="26"/>
  <c r="L363" i="26"/>
  <c r="L251" i="26"/>
  <c r="L653" i="26"/>
  <c r="L427" i="26"/>
  <c r="L346" i="26"/>
  <c r="L238" i="26"/>
  <c r="L650" i="26"/>
  <c r="L527" i="26"/>
  <c r="L470" i="26"/>
  <c r="L410" i="26"/>
  <c r="L329" i="26"/>
  <c r="L226" i="26"/>
  <c r="L204" i="26"/>
  <c r="L244" i="26"/>
  <c r="L284" i="26"/>
  <c r="L308" i="26"/>
  <c r="L348" i="26"/>
  <c r="L388" i="26"/>
  <c r="L428" i="26"/>
  <c r="L452" i="26"/>
  <c r="L492" i="26"/>
  <c r="L613" i="26"/>
  <c r="L340" i="26"/>
  <c r="L54" i="26"/>
  <c r="L94" i="26"/>
  <c r="L158" i="26"/>
  <c r="L84" i="26"/>
  <c r="L28" i="26"/>
  <c r="L68" i="26"/>
  <c r="L108" i="26"/>
  <c r="L148" i="26"/>
  <c r="L180" i="26"/>
  <c r="L228" i="26"/>
  <c r="L268" i="26"/>
  <c r="L316" i="26"/>
  <c r="L356" i="26"/>
  <c r="L412" i="26"/>
  <c r="L460" i="26"/>
  <c r="L517" i="26"/>
  <c r="L13" i="26"/>
  <c r="L62" i="26"/>
  <c r="L102" i="26"/>
  <c r="L134" i="26"/>
  <c r="L174" i="26"/>
  <c r="L14" i="26"/>
  <c r="L31" i="26"/>
  <c r="L55" i="26"/>
  <c r="L71" i="26"/>
  <c r="L87" i="26"/>
  <c r="L103" i="26"/>
  <c r="L127" i="26"/>
  <c r="L143" i="26"/>
  <c r="L167" i="26"/>
  <c r="L183" i="26"/>
  <c r="L199" i="26"/>
  <c r="L215" i="26"/>
  <c r="L239" i="26"/>
  <c r="L255" i="26"/>
  <c r="L271" i="26"/>
  <c r="L295" i="26"/>
  <c r="L311" i="26"/>
  <c r="L335" i="26"/>
  <c r="L351" i="26"/>
  <c r="L367" i="26"/>
  <c r="L383" i="26"/>
  <c r="L399" i="26"/>
  <c r="L423" i="26"/>
  <c r="L439" i="26"/>
  <c r="L455" i="26"/>
  <c r="L471" i="26"/>
  <c r="L495" i="26"/>
  <c r="L512" i="26"/>
  <c r="L528" i="26"/>
  <c r="L544" i="26"/>
  <c r="L568" i="26"/>
  <c r="L584" i="26"/>
  <c r="L600" i="26"/>
  <c r="L616" i="26"/>
  <c r="L632" i="26"/>
  <c r="L640" i="26"/>
  <c r="L649" i="26"/>
  <c r="L597" i="26"/>
  <c r="L212" i="26"/>
  <c r="L52" i="26"/>
  <c r="L19" i="26"/>
  <c r="L100" i="26"/>
  <c r="L196" i="26"/>
  <c r="L236" i="26"/>
  <c r="L260" i="26"/>
  <c r="L300" i="26"/>
  <c r="L332" i="26"/>
  <c r="L372" i="26"/>
  <c r="L404" i="26"/>
  <c r="L436" i="26"/>
  <c r="L468" i="26"/>
  <c r="L500" i="26"/>
  <c r="L533" i="26"/>
  <c r="L654" i="26"/>
  <c r="L30" i="26"/>
  <c r="L70" i="26"/>
  <c r="L110" i="26"/>
  <c r="L142" i="26"/>
  <c r="L182" i="26"/>
  <c r="L605" i="26"/>
  <c r="L23" i="26"/>
  <c r="L39" i="26"/>
  <c r="L47" i="26"/>
  <c r="L63" i="26"/>
  <c r="L79" i="26"/>
  <c r="L95" i="26"/>
  <c r="L111" i="26"/>
  <c r="L119" i="26"/>
  <c r="L135" i="26"/>
  <c r="L151" i="26"/>
  <c r="L159" i="26"/>
  <c r="L175" i="26"/>
  <c r="L191" i="26"/>
  <c r="L207" i="26"/>
  <c r="L223" i="26"/>
  <c r="L231" i="26"/>
  <c r="L247" i="26"/>
  <c r="L263" i="26"/>
  <c r="L279" i="26"/>
  <c r="L287" i="26"/>
  <c r="L303" i="26"/>
  <c r="L319" i="26"/>
  <c r="L327" i="26"/>
  <c r="L343" i="26"/>
  <c r="L359" i="26"/>
  <c r="L375" i="26"/>
  <c r="L391" i="26"/>
  <c r="L407" i="26"/>
  <c r="L415" i="26"/>
  <c r="L431" i="26"/>
  <c r="L447" i="26"/>
  <c r="L463" i="26"/>
  <c r="L479" i="26"/>
  <c r="L487" i="26"/>
  <c r="L503" i="26"/>
  <c r="L520" i="26"/>
  <c r="L536" i="26"/>
  <c r="L552" i="26"/>
  <c r="L560" i="26"/>
  <c r="L576" i="26"/>
  <c r="L592" i="26"/>
  <c r="L608" i="26"/>
  <c r="L624" i="26"/>
  <c r="L657" i="26"/>
  <c r="L629" i="26"/>
  <c r="L589" i="26"/>
  <c r="L481" i="26"/>
  <c r="L201" i="26"/>
  <c r="L44" i="26"/>
  <c r="L76" i="26"/>
  <c r="L124" i="26"/>
  <c r="L156" i="26"/>
  <c r="L380" i="26"/>
  <c r="L420" i="26"/>
  <c r="L476" i="26"/>
  <c r="L525" i="26"/>
  <c r="L21" i="26"/>
  <c r="L25" i="26"/>
  <c r="L49" i="26"/>
  <c r="L65" i="26"/>
  <c r="L81" i="26"/>
  <c r="L105" i="26"/>
  <c r="L121" i="26"/>
  <c r="L137" i="26"/>
  <c r="L161" i="26"/>
  <c r="L177" i="26"/>
  <c r="L193" i="26"/>
  <c r="L209" i="26"/>
  <c r="L225" i="26"/>
  <c r="L241" i="26"/>
  <c r="L289" i="26"/>
  <c r="L305" i="26"/>
  <c r="L345" i="26"/>
  <c r="L361" i="26"/>
  <c r="L377" i="26"/>
  <c r="L393" i="26"/>
  <c r="L409" i="26"/>
  <c r="L425" i="26"/>
  <c r="L433" i="26"/>
  <c r="L457" i="26"/>
  <c r="L465" i="26"/>
  <c r="L473" i="26"/>
  <c r="L489" i="26"/>
  <c r="L497" i="26"/>
  <c r="L505" i="26"/>
  <c r="L522" i="26"/>
  <c r="L530" i="26"/>
  <c r="L538" i="26"/>
  <c r="L546" i="26"/>
  <c r="L554" i="26"/>
  <c r="L562" i="26"/>
  <c r="L570" i="26"/>
  <c r="L578" i="26"/>
  <c r="L586" i="26"/>
  <c r="L594" i="26"/>
  <c r="L602" i="26"/>
  <c r="L626" i="26"/>
  <c r="L581" i="26"/>
  <c r="L11" i="26"/>
  <c r="L36" i="26"/>
  <c r="L60" i="26"/>
  <c r="L92" i="26"/>
  <c r="L116" i="26"/>
  <c r="L140" i="26"/>
  <c r="L164" i="26"/>
  <c r="L188" i="26"/>
  <c r="L220" i="26"/>
  <c r="L252" i="26"/>
  <c r="L292" i="26"/>
  <c r="L324" i="26"/>
  <c r="L364" i="26"/>
  <c r="L396" i="26"/>
  <c r="L444" i="26"/>
  <c r="L484" i="26"/>
  <c r="L508" i="26"/>
  <c r="L645" i="26"/>
  <c r="L132" i="26"/>
  <c r="L549" i="26"/>
  <c r="L46" i="26"/>
  <c r="L86" i="26"/>
  <c r="L118" i="26"/>
  <c r="L150" i="26"/>
  <c r="L190" i="26"/>
  <c r="L637" i="26"/>
  <c r="L541" i="26"/>
  <c r="L16" i="26"/>
  <c r="L33" i="26"/>
  <c r="L41" i="26"/>
  <c r="L57" i="26"/>
  <c r="L73" i="26"/>
  <c r="L89" i="26"/>
  <c r="L97" i="26"/>
  <c r="L113" i="26"/>
  <c r="L129" i="26"/>
  <c r="L145" i="26"/>
  <c r="L153" i="26"/>
  <c r="L169" i="26"/>
  <c r="L185" i="26"/>
  <c r="L217" i="26"/>
  <c r="L233" i="26"/>
  <c r="L249" i="26"/>
  <c r="L257" i="26"/>
  <c r="L273" i="26"/>
  <c r="L281" i="26"/>
  <c r="L297" i="26"/>
  <c r="L313" i="26"/>
  <c r="L321" i="26"/>
  <c r="L337" i="26"/>
  <c r="L369" i="26"/>
  <c r="L401" i="26"/>
  <c r="L441" i="26"/>
  <c r="L9" i="26"/>
  <c r="L17" i="26"/>
  <c r="L26" i="26"/>
  <c r="L34" i="26"/>
  <c r="L42" i="26"/>
  <c r="L50" i="26"/>
  <c r="L58" i="26"/>
  <c r="L66" i="26"/>
  <c r="L74" i="26"/>
  <c r="L82" i="26"/>
  <c r="L90" i="26"/>
  <c r="L98" i="26"/>
  <c r="L106" i="26"/>
  <c r="L122" i="26"/>
  <c r="L130" i="26"/>
  <c r="L138" i="26"/>
  <c r="L146" i="26"/>
  <c r="L154" i="26"/>
  <c r="L162" i="26"/>
  <c r="L621" i="26"/>
  <c r="L573" i="26"/>
  <c r="L417" i="26"/>
  <c r="L353" i="26"/>
  <c r="L276" i="26"/>
  <c r="L172" i="26"/>
  <c r="L557" i="26"/>
  <c r="L38" i="26"/>
  <c r="L78" i="26"/>
  <c r="L126" i="26"/>
  <c r="L166" i="26"/>
  <c r="L10" i="26"/>
  <c r="L18" i="26"/>
  <c r="L27" i="26"/>
  <c r="L35" i="26"/>
  <c r="L43" i="26"/>
  <c r="L51" i="26"/>
  <c r="L59" i="26"/>
  <c r="L67" i="26"/>
  <c r="L75" i="26"/>
  <c r="L83" i="26"/>
  <c r="L91" i="26"/>
  <c r="L99" i="26"/>
  <c r="L107" i="26"/>
  <c r="L115" i="26"/>
  <c r="L565" i="26"/>
  <c r="L29" i="26"/>
  <c r="L37" i="26"/>
  <c r="L45" i="26"/>
  <c r="L53" i="26"/>
  <c r="L61" i="26"/>
  <c r="L69" i="26"/>
  <c r="L77" i="26"/>
  <c r="L85" i="26"/>
  <c r="L93" i="26"/>
  <c r="L101" i="26"/>
  <c r="L109" i="26"/>
  <c r="L117" i="26"/>
  <c r="L125" i="26"/>
  <c r="L133" i="26"/>
  <c r="L141" i="26"/>
  <c r="L149" i="26"/>
  <c r="L157" i="26"/>
  <c r="L165" i="26"/>
  <c r="L173" i="26"/>
  <c r="L181" i="26"/>
  <c r="L189" i="26"/>
  <c r="L197" i="26"/>
  <c r="L205" i="26"/>
  <c r="L213" i="26"/>
  <c r="L221" i="26"/>
  <c r="L229" i="26"/>
  <c r="L237" i="26"/>
  <c r="L245" i="26"/>
  <c r="L253" i="26"/>
  <c r="L261" i="26"/>
  <c r="L269" i="26"/>
  <c r="L277" i="26"/>
  <c r="L285" i="26"/>
  <c r="L293" i="26"/>
  <c r="L301" i="26"/>
  <c r="L309" i="26"/>
  <c r="L317" i="26"/>
  <c r="L325" i="26"/>
  <c r="L333" i="26"/>
  <c r="L341" i="26"/>
  <c r="L349" i="26"/>
  <c r="L357" i="26"/>
  <c r="L365" i="26"/>
  <c r="L373" i="26"/>
  <c r="L381" i="26"/>
  <c r="L389" i="26"/>
  <c r="L397" i="26"/>
  <c r="L405" i="26"/>
  <c r="L413" i="26"/>
  <c r="L421" i="26"/>
  <c r="L429" i="26"/>
  <c r="L437" i="26"/>
  <c r="L445" i="26"/>
  <c r="L453" i="26"/>
  <c r="L461" i="26"/>
  <c r="L469" i="26"/>
  <c r="L477" i="26"/>
  <c r="L485" i="26"/>
  <c r="L493" i="26"/>
  <c r="L501" i="26"/>
  <c r="L509" i="26"/>
  <c r="L518" i="26"/>
  <c r="L526" i="26"/>
  <c r="L534" i="26"/>
  <c r="L652" i="26"/>
  <c r="L644" i="26"/>
  <c r="L636" i="26"/>
  <c r="L628" i="26"/>
  <c r="L620" i="26"/>
  <c r="L612" i="26"/>
  <c r="L604" i="26"/>
  <c r="L596" i="26"/>
  <c r="L588" i="26"/>
  <c r="L580" i="26"/>
  <c r="L572" i="26"/>
  <c r="L564" i="26"/>
  <c r="L556" i="26"/>
  <c r="L548" i="26"/>
  <c r="L540" i="26"/>
  <c r="L531" i="26"/>
  <c r="L490" i="26"/>
  <c r="L458" i="26"/>
  <c r="L426" i="26"/>
  <c r="L394" i="26"/>
  <c r="L362" i="26"/>
  <c r="L339" i="26"/>
  <c r="L326" i="26"/>
  <c r="L314" i="26"/>
  <c r="L275" i="26"/>
  <c r="L262" i="26"/>
  <c r="L250" i="26"/>
  <c r="L211" i="26"/>
  <c r="L198" i="26"/>
  <c r="L186" i="26"/>
  <c r="L171" i="26"/>
  <c r="L131" i="26"/>
  <c r="L651" i="26"/>
  <c r="L643" i="26"/>
  <c r="L635" i="26"/>
  <c r="L627" i="26"/>
  <c r="L619" i="26"/>
  <c r="L611" i="26"/>
  <c r="L603" i="26"/>
  <c r="L595" i="26"/>
  <c r="L587" i="26"/>
  <c r="L579" i="26"/>
  <c r="L571" i="26"/>
  <c r="L563" i="26"/>
  <c r="L555" i="26"/>
  <c r="L547" i="26"/>
  <c r="L539" i="26"/>
  <c r="L521" i="26"/>
  <c r="L510" i="26"/>
  <c r="L499" i="26"/>
  <c r="L478" i="26"/>
  <c r="L467" i="26"/>
  <c r="L446" i="26"/>
  <c r="L435" i="26"/>
  <c r="L414" i="26"/>
  <c r="L403" i="26"/>
  <c r="L382" i="26"/>
  <c r="L371" i="26"/>
  <c r="L350" i="26"/>
  <c r="L338" i="26"/>
  <c r="L299" i="26"/>
  <c r="L286" i="26"/>
  <c r="L274" i="26"/>
  <c r="L235" i="26"/>
  <c r="L222" i="26"/>
  <c r="L210" i="26"/>
  <c r="L170" i="26"/>
  <c r="L402" i="26"/>
  <c r="L370" i="26"/>
  <c r="L323" i="26"/>
  <c r="L310" i="26"/>
  <c r="L298" i="26"/>
  <c r="L259" i="26"/>
  <c r="L246" i="26"/>
  <c r="L234" i="26"/>
  <c r="L195" i="26"/>
  <c r="L147" i="26"/>
  <c r="L15" i="26"/>
  <c r="L32" i="26"/>
  <c r="L40" i="26"/>
  <c r="L48" i="26"/>
  <c r="L64" i="26"/>
  <c r="L72" i="26"/>
  <c r="L80" i="26"/>
  <c r="L96" i="26"/>
  <c r="L104" i="26"/>
  <c r="L112" i="26"/>
  <c r="L128" i="26"/>
  <c r="L136" i="26"/>
  <c r="L144" i="26"/>
  <c r="L160" i="26"/>
  <c r="L168" i="26"/>
  <c r="L176" i="26"/>
  <c r="L192" i="26"/>
  <c r="L200" i="26"/>
  <c r="L208" i="26"/>
  <c r="L224" i="26"/>
  <c r="L232" i="26"/>
  <c r="L240" i="26"/>
  <c r="L264" i="26"/>
  <c r="L272" i="26"/>
  <c r="L296" i="26"/>
  <c r="L304" i="26"/>
  <c r="L328" i="26"/>
  <c r="L336" i="26"/>
  <c r="L360" i="26"/>
  <c r="L368" i="26"/>
  <c r="L392" i="26"/>
  <c r="L400" i="26"/>
  <c r="L424" i="26"/>
  <c r="L432" i="26"/>
  <c r="L456" i="26"/>
  <c r="L464" i="26"/>
  <c r="L488" i="26"/>
  <c r="L496" i="26"/>
  <c r="L633" i="26"/>
  <c r="L625" i="26"/>
  <c r="L617" i="26"/>
  <c r="L601" i="26"/>
  <c r="L593" i="26"/>
  <c r="L585" i="26"/>
  <c r="L577" i="26"/>
  <c r="L561" i="26"/>
  <c r="L553" i="26"/>
  <c r="L519" i="26"/>
  <c r="L507" i="26"/>
  <c r="L486" i="26"/>
  <c r="L475" i="26"/>
  <c r="L454" i="26"/>
  <c r="L443" i="26"/>
  <c r="L422" i="26"/>
  <c r="L411" i="26"/>
  <c r="L390" i="26"/>
  <c r="L379" i="26"/>
  <c r="L358" i="26"/>
  <c r="L347" i="26"/>
  <c r="L334" i="26"/>
  <c r="L322" i="26"/>
  <c r="L283" i="26"/>
  <c r="L270" i="26"/>
  <c r="L258" i="26"/>
  <c r="L219" i="26"/>
  <c r="L206" i="26"/>
  <c r="L194" i="26"/>
  <c r="L123" i="26"/>
  <c r="L294" i="26"/>
  <c r="L282" i="26"/>
  <c r="L243" i="26"/>
  <c r="L230" i="26"/>
  <c r="L218" i="26"/>
  <c r="L179" i="26"/>
  <c r="L163" i="26"/>
  <c r="L655" i="26"/>
  <c r="L647" i="26"/>
  <c r="L639" i="26"/>
  <c r="L631" i="26"/>
  <c r="L623" i="26"/>
  <c r="L615" i="26"/>
  <c r="L607" i="26"/>
  <c r="L599" i="26"/>
  <c r="L591" i="26"/>
  <c r="L583" i="26"/>
  <c r="L575" i="26"/>
  <c r="L567" i="26"/>
  <c r="L559" i="26"/>
  <c r="L551" i="26"/>
  <c r="L543" i="26"/>
  <c r="L535" i="26"/>
  <c r="L516" i="26"/>
  <c r="L494" i="26"/>
  <c r="L483" i="26"/>
  <c r="L462" i="26"/>
  <c r="L451" i="26"/>
  <c r="L430" i="26"/>
  <c r="L419" i="26"/>
  <c r="L398" i="26"/>
  <c r="L387" i="26"/>
  <c r="L366" i="26"/>
  <c r="L355" i="26"/>
  <c r="L331" i="26"/>
  <c r="L318" i="26"/>
  <c r="L306" i="26"/>
  <c r="L267" i="26"/>
  <c r="L254" i="26"/>
  <c r="L242" i="26"/>
  <c r="L203" i="26"/>
  <c r="L178" i="26"/>
  <c r="L139" i="26"/>
  <c r="L646" i="26"/>
  <c r="L638" i="26"/>
  <c r="L630" i="26"/>
  <c r="L622" i="26"/>
  <c r="L614" i="26"/>
  <c r="L606" i="26"/>
  <c r="L598" i="26"/>
  <c r="L590" i="26"/>
  <c r="L582" i="26"/>
  <c r="L574" i="26"/>
  <c r="L566" i="26"/>
  <c r="L558" i="26"/>
  <c r="L550" i="26"/>
  <c r="L542" i="26"/>
  <c r="L524" i="26"/>
  <c r="L515" i="26"/>
  <c r="L482" i="26"/>
  <c r="L450" i="26"/>
  <c r="L418" i="26"/>
  <c r="L386" i="26"/>
  <c r="L354" i="26"/>
  <c r="L342" i="26"/>
  <c r="L330" i="26"/>
  <c r="L291" i="26"/>
  <c r="L278" i="26"/>
  <c r="L266" i="26"/>
  <c r="L227" i="26"/>
  <c r="L214" i="26"/>
  <c r="L202" i="26"/>
  <c r="L20" i="26"/>
  <c r="L511" i="26"/>
  <c r="L22" i="26"/>
  <c r="A14" i="18"/>
  <c r="A15" i="18" s="1"/>
  <c r="A16" i="18" s="1"/>
  <c r="A17" i="18" s="1"/>
  <c r="A18" i="18" s="1"/>
  <c r="A19" i="18" s="1"/>
  <c r="A20" i="18" s="1"/>
  <c r="A21" i="18" s="1"/>
  <c r="A22" i="18" s="1"/>
  <c r="A23" i="18" s="1"/>
  <c r="A24" i="18" s="1"/>
  <c r="A25" i="18" s="1"/>
  <c r="A26" i="18" s="1"/>
  <c r="A27" i="18" s="1"/>
  <c r="A28" i="18" s="1"/>
  <c r="A29" i="18" s="1"/>
  <c r="A30" i="18" s="1"/>
  <c r="A31" i="18" s="1"/>
  <c r="A32" i="18" s="1"/>
  <c r="G6" i="28" l="1"/>
  <c r="D25" i="12" s="1"/>
  <c r="F6" i="28"/>
  <c r="H584" i="28"/>
  <c r="I584" i="28" s="1"/>
  <c r="H583" i="28"/>
  <c r="I583" i="28" s="1"/>
  <c r="H582" i="28"/>
  <c r="I582" i="28" s="1"/>
  <c r="H581" i="28"/>
  <c r="I581" i="28" s="1"/>
  <c r="H580" i="28"/>
  <c r="I580" i="28" s="1"/>
  <c r="H579" i="28"/>
  <c r="I579" i="28" s="1"/>
  <c r="H578" i="28"/>
  <c r="I578" i="28" s="1"/>
  <c r="H577" i="28"/>
  <c r="I577" i="28" s="1"/>
  <c r="H576" i="28"/>
  <c r="I576" i="28" s="1"/>
  <c r="H575" i="28"/>
  <c r="I575" i="28" s="1"/>
  <c r="H574" i="28"/>
  <c r="I574" i="28" s="1"/>
  <c r="H573" i="28"/>
  <c r="I573" i="28" s="1"/>
  <c r="H572" i="28"/>
  <c r="I572" i="28" s="1"/>
  <c r="H571" i="28"/>
  <c r="I571" i="28" s="1"/>
  <c r="H570" i="28"/>
  <c r="I570" i="28" s="1"/>
  <c r="H569" i="28"/>
  <c r="I569" i="28" s="1"/>
  <c r="H568" i="28"/>
  <c r="I568" i="28" s="1"/>
  <c r="H567" i="28"/>
  <c r="I567" i="28" s="1"/>
  <c r="H566" i="28"/>
  <c r="I566" i="28" s="1"/>
  <c r="H565" i="28"/>
  <c r="I565" i="28" s="1"/>
  <c r="H564" i="28"/>
  <c r="I564" i="28" s="1"/>
  <c r="H563" i="28"/>
  <c r="I563" i="28" s="1"/>
  <c r="H562" i="28"/>
  <c r="I562" i="28" s="1"/>
  <c r="H561" i="28"/>
  <c r="I561" i="28" s="1"/>
  <c r="H560" i="28"/>
  <c r="I560" i="28" s="1"/>
  <c r="H559" i="28"/>
  <c r="I559" i="28" s="1"/>
  <c r="H558" i="28"/>
  <c r="I558" i="28" s="1"/>
  <c r="H557" i="28"/>
  <c r="I557" i="28" s="1"/>
  <c r="H556" i="28"/>
  <c r="I556" i="28" s="1"/>
  <c r="E584" i="28"/>
  <c r="E583" i="28"/>
  <c r="E582" i="28"/>
  <c r="E581" i="28"/>
  <c r="E580" i="28"/>
  <c r="E579" i="28"/>
  <c r="E578" i="28"/>
  <c r="E577" i="28"/>
  <c r="E576" i="28"/>
  <c r="E575" i="28"/>
  <c r="E574" i="28"/>
  <c r="E573" i="28"/>
  <c r="E572" i="28"/>
  <c r="E571" i="28"/>
  <c r="E570" i="28"/>
  <c r="E569" i="28"/>
  <c r="E568" i="28"/>
  <c r="E567" i="28"/>
  <c r="E566" i="28"/>
  <c r="E565" i="28"/>
  <c r="E564" i="28"/>
  <c r="E563" i="28"/>
  <c r="E562" i="28"/>
  <c r="E561" i="28"/>
  <c r="E560" i="28"/>
  <c r="E559" i="28"/>
  <c r="E558" i="28"/>
  <c r="E557" i="28"/>
  <c r="E556" i="28"/>
  <c r="A557" i="28"/>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H555" i="28"/>
  <c r="H554" i="28"/>
  <c r="I554" i="28" s="1"/>
  <c r="H553" i="28"/>
  <c r="I553" i="28" s="1"/>
  <c r="H552" i="28"/>
  <c r="I552" i="28" s="1"/>
  <c r="H551" i="28"/>
  <c r="I551" i="28" s="1"/>
  <c r="H550" i="28"/>
  <c r="I550" i="28" s="1"/>
  <c r="H549" i="28"/>
  <c r="I549" i="28" s="1"/>
  <c r="H548" i="28"/>
  <c r="I548" i="28" s="1"/>
  <c r="H547" i="28"/>
  <c r="I547" i="28" s="1"/>
  <c r="H546" i="28"/>
  <c r="I546" i="28" s="1"/>
  <c r="H545" i="28"/>
  <c r="I545" i="28" s="1"/>
  <c r="H544" i="28"/>
  <c r="I544" i="28" s="1"/>
  <c r="H543" i="28"/>
  <c r="I543" i="28" s="1"/>
  <c r="H542" i="28"/>
  <c r="I542" i="28" s="1"/>
  <c r="H541" i="28"/>
  <c r="I541" i="28" s="1"/>
  <c r="H540" i="28"/>
  <c r="I540" i="28" s="1"/>
  <c r="H539" i="28"/>
  <c r="I539" i="28" s="1"/>
  <c r="H538" i="28"/>
  <c r="I538" i="28" s="1"/>
  <c r="H537" i="28"/>
  <c r="I537" i="28" s="1"/>
  <c r="H536" i="28"/>
  <c r="I536" i="28" s="1"/>
  <c r="H535" i="28"/>
  <c r="I535" i="28" s="1"/>
  <c r="H534" i="28"/>
  <c r="I534" i="28" s="1"/>
  <c r="H533" i="28"/>
  <c r="I533" i="28" s="1"/>
  <c r="H532" i="28"/>
  <c r="I532" i="28" s="1"/>
  <c r="H531" i="28"/>
  <c r="H530" i="28"/>
  <c r="I530" i="28" s="1"/>
  <c r="H529" i="28"/>
  <c r="I529" i="28" s="1"/>
  <c r="H528" i="28"/>
  <c r="I528" i="28" s="1"/>
  <c r="H527" i="28"/>
  <c r="I527" i="28" s="1"/>
  <c r="H526" i="28"/>
  <c r="I526" i="28" s="1"/>
  <c r="H525" i="28"/>
  <c r="I525" i="28" s="1"/>
  <c r="H524" i="28"/>
  <c r="I524" i="28" s="1"/>
  <c r="H523" i="28"/>
  <c r="H522" i="28"/>
  <c r="I522" i="28" s="1"/>
  <c r="H521" i="28"/>
  <c r="I521" i="28" s="1"/>
  <c r="H520" i="28"/>
  <c r="I520" i="28" s="1"/>
  <c r="H519" i="28"/>
  <c r="I519" i="28" s="1"/>
  <c r="H518" i="28"/>
  <c r="I518" i="28" s="1"/>
  <c r="H517" i="28"/>
  <c r="I517" i="28" s="1"/>
  <c r="H516" i="28"/>
  <c r="I516" i="28" s="1"/>
  <c r="H515" i="28"/>
  <c r="I515" i="28" s="1"/>
  <c r="H514" i="28"/>
  <c r="I514" i="28" s="1"/>
  <c r="H513" i="28"/>
  <c r="I513" i="28" s="1"/>
  <c r="H512" i="28"/>
  <c r="I512" i="28" s="1"/>
  <c r="H511" i="28"/>
  <c r="I511" i="28" s="1"/>
  <c r="H510" i="28"/>
  <c r="I510" i="28" s="1"/>
  <c r="H509" i="28"/>
  <c r="I509" i="28" s="1"/>
  <c r="H508" i="28"/>
  <c r="I508" i="28" s="1"/>
  <c r="H507" i="28"/>
  <c r="I507" i="28" s="1"/>
  <c r="H506" i="28"/>
  <c r="I506" i="28" s="1"/>
  <c r="E555" i="28"/>
  <c r="E554" i="28"/>
  <c r="E553" i="28"/>
  <c r="E552" i="28"/>
  <c r="E551" i="28"/>
  <c r="E550" i="28"/>
  <c r="E549" i="28"/>
  <c r="E548" i="28"/>
  <c r="E547" i="28"/>
  <c r="E546" i="28"/>
  <c r="E545" i="28"/>
  <c r="E544" i="28"/>
  <c r="E543" i="28"/>
  <c r="E542" i="28"/>
  <c r="E541" i="28"/>
  <c r="E540" i="28"/>
  <c r="E539" i="28"/>
  <c r="E538" i="28"/>
  <c r="E537" i="28"/>
  <c r="E536" i="28"/>
  <c r="E535" i="28"/>
  <c r="E534" i="28"/>
  <c r="E533" i="28"/>
  <c r="E532" i="28"/>
  <c r="E531" i="28"/>
  <c r="E530" i="28"/>
  <c r="E529" i="28"/>
  <c r="E528" i="28"/>
  <c r="E527" i="28"/>
  <c r="E526" i="28"/>
  <c r="E525" i="28"/>
  <c r="E524" i="28"/>
  <c r="E523" i="28"/>
  <c r="E522" i="28"/>
  <c r="E521" i="28"/>
  <c r="E520" i="28"/>
  <c r="E519" i="28"/>
  <c r="E518" i="28"/>
  <c r="E517" i="28"/>
  <c r="E516" i="28"/>
  <c r="E515" i="28"/>
  <c r="E514" i="28"/>
  <c r="E513" i="28"/>
  <c r="E512" i="28"/>
  <c r="E511" i="28"/>
  <c r="E510" i="28"/>
  <c r="E509" i="28"/>
  <c r="E508" i="28"/>
  <c r="E507" i="28"/>
  <c r="E506" i="28"/>
  <c r="A507" i="28"/>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H503" i="28"/>
  <c r="I503" i="28" s="1"/>
  <c r="H477" i="28"/>
  <c r="I477" i="28" s="1"/>
  <c r="H452" i="28"/>
  <c r="I452" i="28" s="1"/>
  <c r="H453" i="28"/>
  <c r="I453" i="28" s="1"/>
  <c r="H454" i="28"/>
  <c r="I454" i="28" s="1"/>
  <c r="H455" i="28"/>
  <c r="I455" i="28" s="1"/>
  <c r="H456" i="28"/>
  <c r="I456" i="28" s="1"/>
  <c r="H457" i="28"/>
  <c r="I457" i="28" s="1"/>
  <c r="H458" i="28"/>
  <c r="I458" i="28" s="1"/>
  <c r="H459" i="28"/>
  <c r="I459" i="28" s="1"/>
  <c r="H460" i="28"/>
  <c r="I460" i="28" s="1"/>
  <c r="H461" i="28"/>
  <c r="I461" i="28" s="1"/>
  <c r="H462" i="28"/>
  <c r="I462" i="28" s="1"/>
  <c r="H463" i="28"/>
  <c r="I463" i="28" s="1"/>
  <c r="H464" i="28"/>
  <c r="I464" i="28" s="1"/>
  <c r="H465" i="28"/>
  <c r="I465" i="28" s="1"/>
  <c r="H466" i="28"/>
  <c r="I466" i="28" s="1"/>
  <c r="H467" i="28"/>
  <c r="I467" i="28" s="1"/>
  <c r="H468" i="28"/>
  <c r="I468" i="28" s="1"/>
  <c r="H469" i="28"/>
  <c r="I469" i="28" s="1"/>
  <c r="H470" i="28"/>
  <c r="I470" i="28" s="1"/>
  <c r="H471" i="28"/>
  <c r="I471" i="28" s="1"/>
  <c r="H472" i="28"/>
  <c r="I472" i="28" s="1"/>
  <c r="H473" i="28"/>
  <c r="I473" i="28" s="1"/>
  <c r="H474" i="28"/>
  <c r="I474" i="28" s="1"/>
  <c r="H475" i="28"/>
  <c r="I475" i="28" s="1"/>
  <c r="H476" i="28"/>
  <c r="I476" i="28" s="1"/>
  <c r="H478" i="28"/>
  <c r="I478" i="28" s="1"/>
  <c r="H479" i="28"/>
  <c r="I479" i="28" s="1"/>
  <c r="H480" i="28"/>
  <c r="I480" i="28" s="1"/>
  <c r="H481" i="28"/>
  <c r="I481" i="28" s="1"/>
  <c r="H482" i="28"/>
  <c r="I482" i="28" s="1"/>
  <c r="H483" i="28"/>
  <c r="I483" i="28" s="1"/>
  <c r="H484" i="28"/>
  <c r="I484" i="28" s="1"/>
  <c r="H485" i="28"/>
  <c r="I485" i="28" s="1"/>
  <c r="H486" i="28"/>
  <c r="I486" i="28" s="1"/>
  <c r="H487" i="28"/>
  <c r="I487" i="28" s="1"/>
  <c r="H488" i="28"/>
  <c r="I488" i="28" s="1"/>
  <c r="H489" i="28"/>
  <c r="I489" i="28" s="1"/>
  <c r="H490" i="28"/>
  <c r="I490" i="28" s="1"/>
  <c r="H491" i="28"/>
  <c r="I491" i="28" s="1"/>
  <c r="H492" i="28"/>
  <c r="I492" i="28" s="1"/>
  <c r="H493" i="28"/>
  <c r="I493" i="28" s="1"/>
  <c r="H494" i="28"/>
  <c r="I494" i="28" s="1"/>
  <c r="H495" i="28"/>
  <c r="I495" i="28" s="1"/>
  <c r="H496" i="28"/>
  <c r="I496" i="28" s="1"/>
  <c r="H497" i="28"/>
  <c r="I497" i="28" s="1"/>
  <c r="H498" i="28"/>
  <c r="I498" i="28" s="1"/>
  <c r="H499" i="28"/>
  <c r="I499" i="28" s="1"/>
  <c r="H500" i="28"/>
  <c r="I500" i="28" s="1"/>
  <c r="H501" i="28"/>
  <c r="I501" i="28" s="1"/>
  <c r="H502" i="28"/>
  <c r="I502" i="28" s="1"/>
  <c r="H504" i="28"/>
  <c r="I504" i="28" s="1"/>
  <c r="H505" i="28"/>
  <c r="I505" i="28" s="1"/>
  <c r="E505" i="28"/>
  <c r="E504" i="28"/>
  <c r="E503" i="28"/>
  <c r="E502" i="28"/>
  <c r="E501" i="28"/>
  <c r="E500" i="28"/>
  <c r="E499" i="28"/>
  <c r="E498" i="28"/>
  <c r="E497" i="28"/>
  <c r="E496" i="28"/>
  <c r="E495" i="28"/>
  <c r="E494" i="28"/>
  <c r="E493" i="28"/>
  <c r="E492" i="28"/>
  <c r="E491" i="28"/>
  <c r="E490" i="28"/>
  <c r="E489" i="28"/>
  <c r="E488" i="28"/>
  <c r="E487" i="28"/>
  <c r="E486" i="28"/>
  <c r="E485" i="28"/>
  <c r="E484" i="28"/>
  <c r="E483" i="28"/>
  <c r="E482" i="28"/>
  <c r="E481" i="28"/>
  <c r="E480" i="28"/>
  <c r="E479" i="28"/>
  <c r="E478" i="28"/>
  <c r="E477" i="28"/>
  <c r="E476" i="28"/>
  <c r="E475" i="28"/>
  <c r="E474" i="28"/>
  <c r="E473" i="28"/>
  <c r="E472" i="28"/>
  <c r="E471" i="28"/>
  <c r="E470" i="28"/>
  <c r="E469" i="28"/>
  <c r="E468" i="28"/>
  <c r="E467" i="28"/>
  <c r="E466" i="28"/>
  <c r="E465" i="28"/>
  <c r="E464" i="28"/>
  <c r="E463" i="28"/>
  <c r="E462" i="28"/>
  <c r="E461" i="28"/>
  <c r="E460" i="28"/>
  <c r="E459" i="28"/>
  <c r="E458" i="28"/>
  <c r="E457" i="28"/>
  <c r="E456" i="28"/>
  <c r="E455" i="28"/>
  <c r="E454" i="28"/>
  <c r="E453" i="28"/>
  <c r="E452" i="28"/>
  <c r="A453" i="28"/>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H445" i="28"/>
  <c r="I445" i="28" s="1"/>
  <c r="H372" i="28"/>
  <c r="H321" i="28"/>
  <c r="I321" i="28" s="1"/>
  <c r="H273" i="28"/>
  <c r="I273" i="28" s="1"/>
  <c r="H82" i="28"/>
  <c r="I82" i="28" s="1"/>
  <c r="H237" i="28"/>
  <c r="I237" i="28" s="1"/>
  <c r="H359" i="28"/>
  <c r="I359" i="28" s="1"/>
  <c r="H353" i="28"/>
  <c r="H360" i="28"/>
  <c r="I360" i="28" s="1"/>
  <c r="H362" i="28"/>
  <c r="H414" i="28"/>
  <c r="I414" i="28" s="1"/>
  <c r="H210" i="28"/>
  <c r="I210" i="28" s="1"/>
  <c r="H168" i="28"/>
  <c r="H122" i="28"/>
  <c r="I122" i="28" s="1"/>
  <c r="H76" i="28"/>
  <c r="I76" i="28" s="1"/>
  <c r="H51" i="28"/>
  <c r="I51" i="28" s="1"/>
  <c r="H46" i="28"/>
  <c r="H50" i="28"/>
  <c r="I50" i="28" s="1"/>
  <c r="H52" i="28"/>
  <c r="I52" i="28" s="1"/>
  <c r="H53" i="28"/>
  <c r="I53" i="28" s="1"/>
  <c r="H54" i="28"/>
  <c r="I54" i="28" s="1"/>
  <c r="H55" i="28"/>
  <c r="I55" i="28" s="1"/>
  <c r="H56" i="28"/>
  <c r="I56" i="28" s="1"/>
  <c r="H57" i="28"/>
  <c r="I57" i="28" s="1"/>
  <c r="H58" i="28"/>
  <c r="I58" i="28" s="1"/>
  <c r="H59" i="28"/>
  <c r="I59" i="28" s="1"/>
  <c r="H60" i="28"/>
  <c r="I60" i="28" s="1"/>
  <c r="H61" i="28"/>
  <c r="I61" i="28" s="1"/>
  <c r="H62" i="28"/>
  <c r="I62" i="28" s="1"/>
  <c r="H63" i="28"/>
  <c r="I63" i="28" s="1"/>
  <c r="H64" i="28"/>
  <c r="I64" i="28" s="1"/>
  <c r="H65" i="28"/>
  <c r="I65" i="28" s="1"/>
  <c r="H66" i="28"/>
  <c r="I66" i="28" s="1"/>
  <c r="H67" i="28"/>
  <c r="I67" i="28" s="1"/>
  <c r="H68" i="28"/>
  <c r="I68" i="28" s="1"/>
  <c r="H69" i="28"/>
  <c r="I69" i="28" s="1"/>
  <c r="H70" i="28"/>
  <c r="I70" i="28" s="1"/>
  <c r="H71" i="28"/>
  <c r="I71" i="28" s="1"/>
  <c r="H72" i="28"/>
  <c r="I72" i="28" s="1"/>
  <c r="H73" i="28"/>
  <c r="I73" i="28" s="1"/>
  <c r="H74" i="28"/>
  <c r="I74" i="28" s="1"/>
  <c r="H75" i="28"/>
  <c r="I75" i="28" s="1"/>
  <c r="H77" i="28"/>
  <c r="I77" i="28" s="1"/>
  <c r="H78" i="28"/>
  <c r="I78" i="28" s="1"/>
  <c r="H79" i="28"/>
  <c r="I79" i="28" s="1"/>
  <c r="H80" i="28"/>
  <c r="I80" i="28" s="1"/>
  <c r="H81" i="28"/>
  <c r="I81" i="28" s="1"/>
  <c r="H83" i="28"/>
  <c r="I83" i="28" s="1"/>
  <c r="H84" i="28"/>
  <c r="I84" i="28" s="1"/>
  <c r="H85" i="28"/>
  <c r="I85" i="28" s="1"/>
  <c r="H86" i="28"/>
  <c r="I86" i="28" s="1"/>
  <c r="H87" i="28"/>
  <c r="I87" i="28" s="1"/>
  <c r="H88" i="28"/>
  <c r="I88" i="28" s="1"/>
  <c r="H89" i="28"/>
  <c r="I89" i="28" s="1"/>
  <c r="H90" i="28"/>
  <c r="I90" i="28" s="1"/>
  <c r="H91" i="28"/>
  <c r="I91" i="28" s="1"/>
  <c r="H92" i="28"/>
  <c r="I92" i="28" s="1"/>
  <c r="H93" i="28"/>
  <c r="I93" i="28" s="1"/>
  <c r="H94" i="28"/>
  <c r="I94" i="28" s="1"/>
  <c r="H95" i="28"/>
  <c r="I95" i="28" s="1"/>
  <c r="H96" i="28"/>
  <c r="I96" i="28" s="1"/>
  <c r="H97" i="28"/>
  <c r="I97" i="28" s="1"/>
  <c r="H98" i="28"/>
  <c r="I98" i="28" s="1"/>
  <c r="H99" i="28"/>
  <c r="I99" i="28" s="1"/>
  <c r="H100" i="28"/>
  <c r="I100" i="28" s="1"/>
  <c r="H101" i="28"/>
  <c r="I101" i="28" s="1"/>
  <c r="H102" i="28"/>
  <c r="I102" i="28" s="1"/>
  <c r="H103" i="28"/>
  <c r="I103" i="28" s="1"/>
  <c r="H104" i="28"/>
  <c r="I104" i="28" s="1"/>
  <c r="H105" i="28"/>
  <c r="I105" i="28" s="1"/>
  <c r="H106" i="28"/>
  <c r="I106" i="28" s="1"/>
  <c r="H107" i="28"/>
  <c r="I107" i="28" s="1"/>
  <c r="H108" i="28"/>
  <c r="I108" i="28" s="1"/>
  <c r="H109" i="28"/>
  <c r="I109" i="28" s="1"/>
  <c r="H110" i="28"/>
  <c r="I110" i="28" s="1"/>
  <c r="H111" i="28"/>
  <c r="I111" i="28" s="1"/>
  <c r="H112" i="28"/>
  <c r="I112" i="28" s="1"/>
  <c r="H113" i="28"/>
  <c r="I113" i="28" s="1"/>
  <c r="H114" i="28"/>
  <c r="I114" i="28" s="1"/>
  <c r="H115" i="28"/>
  <c r="I115" i="28" s="1"/>
  <c r="H116" i="28"/>
  <c r="I116" i="28" s="1"/>
  <c r="H117" i="28"/>
  <c r="I117" i="28" s="1"/>
  <c r="H118" i="28"/>
  <c r="I118" i="28" s="1"/>
  <c r="H119" i="28"/>
  <c r="I119" i="28" s="1"/>
  <c r="H120" i="28"/>
  <c r="I120" i="28" s="1"/>
  <c r="H121" i="28"/>
  <c r="I121" i="28" s="1"/>
  <c r="H123" i="28"/>
  <c r="I123" i="28" s="1"/>
  <c r="H124" i="28"/>
  <c r="I124" i="28" s="1"/>
  <c r="H125" i="28"/>
  <c r="I125" i="28" s="1"/>
  <c r="H126" i="28"/>
  <c r="I126" i="28" s="1"/>
  <c r="H127" i="28"/>
  <c r="I127" i="28" s="1"/>
  <c r="H128" i="28"/>
  <c r="I128" i="28" s="1"/>
  <c r="H129" i="28"/>
  <c r="I129" i="28" s="1"/>
  <c r="H130" i="28"/>
  <c r="I130" i="28" s="1"/>
  <c r="H131" i="28"/>
  <c r="I131" i="28" s="1"/>
  <c r="H132" i="28"/>
  <c r="I132" i="28" s="1"/>
  <c r="H133" i="28"/>
  <c r="I133" i="28" s="1"/>
  <c r="H134" i="28"/>
  <c r="I134" i="28" s="1"/>
  <c r="H135" i="28"/>
  <c r="I135" i="28" s="1"/>
  <c r="H136" i="28"/>
  <c r="I136" i="28" s="1"/>
  <c r="H137" i="28"/>
  <c r="I137" i="28" s="1"/>
  <c r="H138" i="28"/>
  <c r="I138" i="28" s="1"/>
  <c r="H139" i="28"/>
  <c r="I139" i="28" s="1"/>
  <c r="H140" i="28"/>
  <c r="I140" i="28" s="1"/>
  <c r="H141" i="28"/>
  <c r="I141" i="28" s="1"/>
  <c r="H142" i="28"/>
  <c r="I142" i="28" s="1"/>
  <c r="H143" i="28"/>
  <c r="I143" i="28" s="1"/>
  <c r="H144" i="28"/>
  <c r="I144" i="28" s="1"/>
  <c r="H145" i="28"/>
  <c r="I145" i="28" s="1"/>
  <c r="H146" i="28"/>
  <c r="I146" i="28" s="1"/>
  <c r="H147" i="28"/>
  <c r="I147" i="28" s="1"/>
  <c r="H148" i="28"/>
  <c r="I148" i="28" s="1"/>
  <c r="H149" i="28"/>
  <c r="I149" i="28" s="1"/>
  <c r="H150" i="28"/>
  <c r="I150" i="28" s="1"/>
  <c r="H151" i="28"/>
  <c r="I151" i="28" s="1"/>
  <c r="H152" i="28"/>
  <c r="I152" i="28" s="1"/>
  <c r="H153" i="28"/>
  <c r="I153" i="28" s="1"/>
  <c r="H154" i="28"/>
  <c r="I154" i="28" s="1"/>
  <c r="H155" i="28"/>
  <c r="I155" i="28" s="1"/>
  <c r="H156" i="28"/>
  <c r="I156" i="28" s="1"/>
  <c r="H157" i="28"/>
  <c r="I157" i="28" s="1"/>
  <c r="H158" i="28"/>
  <c r="I158" i="28" s="1"/>
  <c r="H159" i="28"/>
  <c r="I159" i="28" s="1"/>
  <c r="H160" i="28"/>
  <c r="I160" i="28" s="1"/>
  <c r="H161" i="28"/>
  <c r="I161" i="28" s="1"/>
  <c r="H162" i="28"/>
  <c r="I162" i="28" s="1"/>
  <c r="H163" i="28"/>
  <c r="I163" i="28" s="1"/>
  <c r="H164" i="28"/>
  <c r="I164" i="28" s="1"/>
  <c r="H165" i="28"/>
  <c r="I165" i="28" s="1"/>
  <c r="H166" i="28"/>
  <c r="I166" i="28" s="1"/>
  <c r="H167" i="28"/>
  <c r="I167" i="28" s="1"/>
  <c r="H169" i="28"/>
  <c r="I169" i="28" s="1"/>
  <c r="H170" i="28"/>
  <c r="I170" i="28" s="1"/>
  <c r="H171" i="28"/>
  <c r="I171" i="28" s="1"/>
  <c r="H172" i="28"/>
  <c r="I172" i="28" s="1"/>
  <c r="H173" i="28"/>
  <c r="I173" i="28" s="1"/>
  <c r="H174" i="28"/>
  <c r="I174" i="28" s="1"/>
  <c r="H175" i="28"/>
  <c r="I175" i="28" s="1"/>
  <c r="H176" i="28"/>
  <c r="I176" i="28" s="1"/>
  <c r="H177" i="28"/>
  <c r="I177" i="28" s="1"/>
  <c r="H178" i="28"/>
  <c r="I178" i="28" s="1"/>
  <c r="H179" i="28"/>
  <c r="I179" i="28" s="1"/>
  <c r="H180" i="28"/>
  <c r="I180" i="28" s="1"/>
  <c r="H181" i="28"/>
  <c r="I181" i="28" s="1"/>
  <c r="H182" i="28"/>
  <c r="I182" i="28" s="1"/>
  <c r="H183" i="28"/>
  <c r="I183" i="28" s="1"/>
  <c r="H184" i="28"/>
  <c r="I184" i="28" s="1"/>
  <c r="H185" i="28"/>
  <c r="I185" i="28" s="1"/>
  <c r="H186" i="28"/>
  <c r="I186" i="28" s="1"/>
  <c r="H187" i="28"/>
  <c r="I187" i="28" s="1"/>
  <c r="H188" i="28"/>
  <c r="I188" i="28" s="1"/>
  <c r="H189" i="28"/>
  <c r="I189" i="28" s="1"/>
  <c r="H190" i="28"/>
  <c r="I190" i="28" s="1"/>
  <c r="H191" i="28"/>
  <c r="I191" i="28" s="1"/>
  <c r="H192" i="28"/>
  <c r="I192" i="28" s="1"/>
  <c r="H193" i="28"/>
  <c r="I193" i="28" s="1"/>
  <c r="H194" i="28"/>
  <c r="I194" i="28" s="1"/>
  <c r="H195" i="28"/>
  <c r="I195" i="28" s="1"/>
  <c r="H196" i="28"/>
  <c r="I196" i="28" s="1"/>
  <c r="H197" i="28"/>
  <c r="I197" i="28" s="1"/>
  <c r="H198" i="28"/>
  <c r="I198" i="28" s="1"/>
  <c r="H199" i="28"/>
  <c r="I199" i="28" s="1"/>
  <c r="H200" i="28"/>
  <c r="I200" i="28" s="1"/>
  <c r="H201" i="28"/>
  <c r="I201" i="28" s="1"/>
  <c r="H202" i="28"/>
  <c r="I202" i="28" s="1"/>
  <c r="H203" i="28"/>
  <c r="I203" i="28" s="1"/>
  <c r="H204" i="28"/>
  <c r="I204" i="28" s="1"/>
  <c r="H205" i="28"/>
  <c r="I205" i="28" s="1"/>
  <c r="H206" i="28"/>
  <c r="I206" i="28" s="1"/>
  <c r="H207" i="28"/>
  <c r="I207" i="28" s="1"/>
  <c r="H208" i="28"/>
  <c r="I208" i="28" s="1"/>
  <c r="H209" i="28"/>
  <c r="I209" i="28" s="1"/>
  <c r="H211" i="28"/>
  <c r="I211" i="28" s="1"/>
  <c r="H212" i="28"/>
  <c r="I212" i="28" s="1"/>
  <c r="H213" i="28"/>
  <c r="I213" i="28" s="1"/>
  <c r="H214" i="28"/>
  <c r="I214" i="28" s="1"/>
  <c r="H215" i="28"/>
  <c r="I215" i="28" s="1"/>
  <c r="H216" i="28"/>
  <c r="I216" i="28" s="1"/>
  <c r="H217" i="28"/>
  <c r="I217" i="28" s="1"/>
  <c r="H218" i="28"/>
  <c r="I218" i="28" s="1"/>
  <c r="H219" i="28"/>
  <c r="I219" i="28" s="1"/>
  <c r="H220" i="28"/>
  <c r="I220" i="28" s="1"/>
  <c r="H221" i="28"/>
  <c r="I221" i="28" s="1"/>
  <c r="H222" i="28"/>
  <c r="I222" i="28" s="1"/>
  <c r="H223" i="28"/>
  <c r="I223" i="28" s="1"/>
  <c r="H224" i="28"/>
  <c r="I224" i="28" s="1"/>
  <c r="H225" i="28"/>
  <c r="I225" i="28" s="1"/>
  <c r="H226" i="28"/>
  <c r="I226" i="28" s="1"/>
  <c r="H227" i="28"/>
  <c r="I227" i="28" s="1"/>
  <c r="H228" i="28"/>
  <c r="I228" i="28" s="1"/>
  <c r="H229" i="28"/>
  <c r="I229" i="28" s="1"/>
  <c r="H230" i="28"/>
  <c r="I230" i="28" s="1"/>
  <c r="H231" i="28"/>
  <c r="I231" i="28" s="1"/>
  <c r="H232" i="28"/>
  <c r="I232" i="28" s="1"/>
  <c r="H233" i="28"/>
  <c r="I233" i="28" s="1"/>
  <c r="H234" i="28"/>
  <c r="I234" i="28" s="1"/>
  <c r="H235" i="28"/>
  <c r="I235" i="28" s="1"/>
  <c r="H236" i="28"/>
  <c r="I236" i="28" s="1"/>
  <c r="H238" i="28"/>
  <c r="I238" i="28" s="1"/>
  <c r="H239" i="28"/>
  <c r="I239" i="28" s="1"/>
  <c r="H240" i="28"/>
  <c r="I240" i="28" s="1"/>
  <c r="H241" i="28"/>
  <c r="I241" i="28" s="1"/>
  <c r="H242" i="28"/>
  <c r="I242" i="28" s="1"/>
  <c r="H243" i="28"/>
  <c r="I243" i="28" s="1"/>
  <c r="H244" i="28"/>
  <c r="I244" i="28" s="1"/>
  <c r="H245" i="28"/>
  <c r="I245" i="28" s="1"/>
  <c r="H246" i="28"/>
  <c r="I246" i="28" s="1"/>
  <c r="H247" i="28"/>
  <c r="I247" i="28" s="1"/>
  <c r="H248" i="28"/>
  <c r="I248" i="28" s="1"/>
  <c r="H249" i="28"/>
  <c r="I249" i="28" s="1"/>
  <c r="H250" i="28"/>
  <c r="I250" i="28" s="1"/>
  <c r="H251" i="28"/>
  <c r="I251" i="28" s="1"/>
  <c r="H252" i="28"/>
  <c r="I252" i="28" s="1"/>
  <c r="H253" i="28"/>
  <c r="I253" i="28" s="1"/>
  <c r="H254" i="28"/>
  <c r="I254" i="28" s="1"/>
  <c r="H255" i="28"/>
  <c r="I255" i="28" s="1"/>
  <c r="H256" i="28"/>
  <c r="I256" i="28" s="1"/>
  <c r="H257" i="28"/>
  <c r="I257" i="28" s="1"/>
  <c r="H258" i="28"/>
  <c r="I258" i="28" s="1"/>
  <c r="H259" i="28"/>
  <c r="I259" i="28" s="1"/>
  <c r="H260" i="28"/>
  <c r="I260" i="28" s="1"/>
  <c r="H261" i="28"/>
  <c r="I261" i="28" s="1"/>
  <c r="H262" i="28"/>
  <c r="I262" i="28" s="1"/>
  <c r="H263" i="28"/>
  <c r="I263" i="28" s="1"/>
  <c r="H264" i="28"/>
  <c r="I264" i="28" s="1"/>
  <c r="H265" i="28"/>
  <c r="I265" i="28" s="1"/>
  <c r="H266" i="28"/>
  <c r="I266" i="28" s="1"/>
  <c r="H267" i="28"/>
  <c r="I267" i="28" s="1"/>
  <c r="H268" i="28"/>
  <c r="I268" i="28" s="1"/>
  <c r="H269" i="28"/>
  <c r="I269" i="28" s="1"/>
  <c r="H270" i="28"/>
  <c r="I270" i="28" s="1"/>
  <c r="H271" i="28"/>
  <c r="I271" i="28" s="1"/>
  <c r="H272" i="28"/>
  <c r="I272" i="28" s="1"/>
  <c r="H274" i="28"/>
  <c r="I274" i="28" s="1"/>
  <c r="H275" i="28"/>
  <c r="I275" i="28" s="1"/>
  <c r="H276" i="28"/>
  <c r="I276" i="28" s="1"/>
  <c r="H277" i="28"/>
  <c r="I277" i="28" s="1"/>
  <c r="H278" i="28"/>
  <c r="I278" i="28" s="1"/>
  <c r="H279" i="28"/>
  <c r="I279" i="28" s="1"/>
  <c r="H280" i="28"/>
  <c r="I280" i="28" s="1"/>
  <c r="H281" i="28"/>
  <c r="I281" i="28" s="1"/>
  <c r="H282" i="28"/>
  <c r="I282" i="28" s="1"/>
  <c r="H283" i="28"/>
  <c r="I283" i="28" s="1"/>
  <c r="H284" i="28"/>
  <c r="I284" i="28" s="1"/>
  <c r="H285" i="28"/>
  <c r="I285" i="28" s="1"/>
  <c r="H286" i="28"/>
  <c r="I286" i="28" s="1"/>
  <c r="H287" i="28"/>
  <c r="I287" i="28" s="1"/>
  <c r="H288" i="28"/>
  <c r="I288" i="28" s="1"/>
  <c r="H289" i="28"/>
  <c r="I289" i="28" s="1"/>
  <c r="H290" i="28"/>
  <c r="I290" i="28" s="1"/>
  <c r="H291" i="28"/>
  <c r="I291" i="28" s="1"/>
  <c r="H292" i="28"/>
  <c r="I292" i="28" s="1"/>
  <c r="H293" i="28"/>
  <c r="I293" i="28" s="1"/>
  <c r="H294" i="28"/>
  <c r="I294" i="28" s="1"/>
  <c r="H295" i="28"/>
  <c r="I295" i="28" s="1"/>
  <c r="H296" i="28"/>
  <c r="I296" i="28" s="1"/>
  <c r="H297" i="28"/>
  <c r="I297" i="28" s="1"/>
  <c r="H298" i="28"/>
  <c r="I298" i="28" s="1"/>
  <c r="H299" i="28"/>
  <c r="I299" i="28" s="1"/>
  <c r="H300" i="28"/>
  <c r="I300" i="28" s="1"/>
  <c r="H301" i="28"/>
  <c r="I301" i="28" s="1"/>
  <c r="H302" i="28"/>
  <c r="I302" i="28" s="1"/>
  <c r="H303" i="28"/>
  <c r="I303" i="28" s="1"/>
  <c r="H304" i="28"/>
  <c r="I304" i="28" s="1"/>
  <c r="H305" i="28"/>
  <c r="I305" i="28" s="1"/>
  <c r="H306" i="28"/>
  <c r="I306" i="28" s="1"/>
  <c r="H307" i="28"/>
  <c r="I307" i="28" s="1"/>
  <c r="H308" i="28"/>
  <c r="I308" i="28" s="1"/>
  <c r="H309" i="28"/>
  <c r="I309" i="28" s="1"/>
  <c r="H310" i="28"/>
  <c r="I310" i="28" s="1"/>
  <c r="H311" i="28"/>
  <c r="I311" i="28" s="1"/>
  <c r="H312" i="28"/>
  <c r="I312" i="28" s="1"/>
  <c r="H313" i="28"/>
  <c r="I313" i="28" s="1"/>
  <c r="H314" i="28"/>
  <c r="I314" i="28" s="1"/>
  <c r="H315" i="28"/>
  <c r="I315" i="28" s="1"/>
  <c r="H316" i="28"/>
  <c r="I316" i="28" s="1"/>
  <c r="H317" i="28"/>
  <c r="I317" i="28" s="1"/>
  <c r="H318" i="28"/>
  <c r="I318" i="28" s="1"/>
  <c r="H319" i="28"/>
  <c r="I319" i="28" s="1"/>
  <c r="H320" i="28"/>
  <c r="I320" i="28" s="1"/>
  <c r="H322" i="28"/>
  <c r="I322" i="28" s="1"/>
  <c r="H323" i="28"/>
  <c r="I323" i="28" s="1"/>
  <c r="H324" i="28"/>
  <c r="I324" i="28" s="1"/>
  <c r="H325" i="28"/>
  <c r="I325" i="28" s="1"/>
  <c r="H326" i="28"/>
  <c r="I326" i="28" s="1"/>
  <c r="H327" i="28"/>
  <c r="I327" i="28" s="1"/>
  <c r="H328" i="28"/>
  <c r="I328" i="28" s="1"/>
  <c r="H329" i="28"/>
  <c r="I329" i="28" s="1"/>
  <c r="H330" i="28"/>
  <c r="I330" i="28" s="1"/>
  <c r="H331" i="28"/>
  <c r="I331" i="28" s="1"/>
  <c r="H332" i="28"/>
  <c r="I332" i="28" s="1"/>
  <c r="H333" i="28"/>
  <c r="I333" i="28" s="1"/>
  <c r="H334" i="28"/>
  <c r="I334" i="28" s="1"/>
  <c r="H335" i="28"/>
  <c r="I335" i="28" s="1"/>
  <c r="H336" i="28"/>
  <c r="I336" i="28" s="1"/>
  <c r="H337" i="28"/>
  <c r="I337" i="28" s="1"/>
  <c r="H338" i="28"/>
  <c r="I338" i="28" s="1"/>
  <c r="H339" i="28"/>
  <c r="I339" i="28" s="1"/>
  <c r="H340" i="28"/>
  <c r="I340" i="28" s="1"/>
  <c r="H341" i="28"/>
  <c r="I341" i="28" s="1"/>
  <c r="H342" i="28"/>
  <c r="I342" i="28" s="1"/>
  <c r="H343" i="28"/>
  <c r="I343" i="28" s="1"/>
  <c r="H344" i="28"/>
  <c r="I344" i="28" s="1"/>
  <c r="H345" i="28"/>
  <c r="I345" i="28" s="1"/>
  <c r="H346" i="28"/>
  <c r="I346" i="28" s="1"/>
  <c r="H347" i="28"/>
  <c r="I347" i="28" s="1"/>
  <c r="H348" i="28"/>
  <c r="I348" i="28" s="1"/>
  <c r="H349" i="28"/>
  <c r="I349" i="28" s="1"/>
  <c r="H350" i="28"/>
  <c r="I350" i="28" s="1"/>
  <c r="H351" i="28"/>
  <c r="I351" i="28" s="1"/>
  <c r="H352" i="28"/>
  <c r="I352" i="28" s="1"/>
  <c r="H354" i="28"/>
  <c r="I354" i="28" s="1"/>
  <c r="H355" i="28"/>
  <c r="I355" i="28" s="1"/>
  <c r="H356" i="28"/>
  <c r="I356" i="28" s="1"/>
  <c r="H357" i="28"/>
  <c r="I357" i="28" s="1"/>
  <c r="H358" i="28"/>
  <c r="I358" i="28" s="1"/>
  <c r="H361" i="28"/>
  <c r="I361" i="28" s="1"/>
  <c r="H363" i="28"/>
  <c r="I363" i="28" s="1"/>
  <c r="H364" i="28"/>
  <c r="I364" i="28" s="1"/>
  <c r="H365" i="28"/>
  <c r="I365" i="28" s="1"/>
  <c r="H366" i="28"/>
  <c r="I366" i="28" s="1"/>
  <c r="H367" i="28"/>
  <c r="I367" i="28" s="1"/>
  <c r="H368" i="28"/>
  <c r="I368" i="28" s="1"/>
  <c r="H369" i="28"/>
  <c r="I369" i="28" s="1"/>
  <c r="H370" i="28"/>
  <c r="I370" i="28" s="1"/>
  <c r="H371" i="28"/>
  <c r="I371" i="28" s="1"/>
  <c r="H373" i="28"/>
  <c r="I373" i="28" s="1"/>
  <c r="H374" i="28"/>
  <c r="I374" i="28" s="1"/>
  <c r="H375" i="28"/>
  <c r="I375" i="28" s="1"/>
  <c r="H376" i="28"/>
  <c r="I376" i="28" s="1"/>
  <c r="H377" i="28"/>
  <c r="I377" i="28" s="1"/>
  <c r="H378" i="28"/>
  <c r="I378" i="28" s="1"/>
  <c r="H379" i="28"/>
  <c r="I379" i="28" s="1"/>
  <c r="H380" i="28"/>
  <c r="I380" i="28" s="1"/>
  <c r="H381" i="28"/>
  <c r="I381" i="28" s="1"/>
  <c r="H382" i="28"/>
  <c r="I382" i="28" s="1"/>
  <c r="H383" i="28"/>
  <c r="I383" i="28" s="1"/>
  <c r="H384" i="28"/>
  <c r="I384" i="28" s="1"/>
  <c r="H385" i="28"/>
  <c r="I385" i="28" s="1"/>
  <c r="H386" i="28"/>
  <c r="I386" i="28" s="1"/>
  <c r="H387" i="28"/>
  <c r="I387" i="28" s="1"/>
  <c r="H388" i="28"/>
  <c r="I388" i="28" s="1"/>
  <c r="H389" i="28"/>
  <c r="I389" i="28" s="1"/>
  <c r="H390" i="28"/>
  <c r="I390" i="28" s="1"/>
  <c r="H391" i="28"/>
  <c r="I391" i="28" s="1"/>
  <c r="H392" i="28"/>
  <c r="I392" i="28" s="1"/>
  <c r="H393" i="28"/>
  <c r="I393" i="28" s="1"/>
  <c r="H394" i="28"/>
  <c r="I394" i="28" s="1"/>
  <c r="H395" i="28"/>
  <c r="I395" i="28" s="1"/>
  <c r="H396" i="28"/>
  <c r="I396" i="28" s="1"/>
  <c r="H397" i="28"/>
  <c r="I397" i="28" s="1"/>
  <c r="H398" i="28"/>
  <c r="I398" i="28" s="1"/>
  <c r="H399" i="28"/>
  <c r="I399" i="28" s="1"/>
  <c r="H400" i="28"/>
  <c r="I400" i="28" s="1"/>
  <c r="H401" i="28"/>
  <c r="I401" i="28" s="1"/>
  <c r="H402" i="28"/>
  <c r="I402" i="28" s="1"/>
  <c r="H403" i="28"/>
  <c r="I403" i="28" s="1"/>
  <c r="H404" i="28"/>
  <c r="I404" i="28" s="1"/>
  <c r="H405" i="28"/>
  <c r="I405" i="28" s="1"/>
  <c r="H406" i="28"/>
  <c r="I406" i="28" s="1"/>
  <c r="H407" i="28"/>
  <c r="I407" i="28" s="1"/>
  <c r="H408" i="28"/>
  <c r="I408" i="28" s="1"/>
  <c r="H409" i="28"/>
  <c r="I409" i="28" s="1"/>
  <c r="H410" i="28"/>
  <c r="I410" i="28" s="1"/>
  <c r="H411" i="28"/>
  <c r="I411" i="28" s="1"/>
  <c r="H412" i="28"/>
  <c r="I412" i="28" s="1"/>
  <c r="H413" i="28"/>
  <c r="I413" i="28" s="1"/>
  <c r="H415" i="28"/>
  <c r="I415" i="28" s="1"/>
  <c r="H416" i="28"/>
  <c r="I416" i="28" s="1"/>
  <c r="H417" i="28"/>
  <c r="I417" i="28" s="1"/>
  <c r="H418" i="28"/>
  <c r="I418" i="28" s="1"/>
  <c r="H419" i="28"/>
  <c r="I419" i="28" s="1"/>
  <c r="H420" i="28"/>
  <c r="I420" i="28" s="1"/>
  <c r="H421" i="28"/>
  <c r="I421" i="28" s="1"/>
  <c r="H422" i="28"/>
  <c r="I422" i="28" s="1"/>
  <c r="H423" i="28"/>
  <c r="I423" i="28" s="1"/>
  <c r="H424" i="28"/>
  <c r="I424" i="28" s="1"/>
  <c r="H425" i="28"/>
  <c r="I425" i="28" s="1"/>
  <c r="H426" i="28"/>
  <c r="I426" i="28" s="1"/>
  <c r="H427" i="28"/>
  <c r="I427" i="28" s="1"/>
  <c r="H428" i="28"/>
  <c r="I428" i="28" s="1"/>
  <c r="H429" i="28"/>
  <c r="I429" i="28" s="1"/>
  <c r="H430" i="28"/>
  <c r="I430" i="28" s="1"/>
  <c r="H431" i="28"/>
  <c r="I431" i="28" s="1"/>
  <c r="H432" i="28"/>
  <c r="I432" i="28" s="1"/>
  <c r="H433" i="28"/>
  <c r="I433" i="28" s="1"/>
  <c r="H434" i="28"/>
  <c r="I434" i="28" s="1"/>
  <c r="H435" i="28"/>
  <c r="I435" i="28" s="1"/>
  <c r="H436" i="28"/>
  <c r="I436" i="28" s="1"/>
  <c r="H437" i="28"/>
  <c r="I437" i="28" s="1"/>
  <c r="H438" i="28"/>
  <c r="I438" i="28" s="1"/>
  <c r="H439" i="28"/>
  <c r="I439" i="28" s="1"/>
  <c r="H440" i="28"/>
  <c r="I440" i="28" s="1"/>
  <c r="H441" i="28"/>
  <c r="I441" i="28" s="1"/>
  <c r="H442" i="28"/>
  <c r="I442" i="28" s="1"/>
  <c r="H443" i="28"/>
  <c r="I443" i="28" s="1"/>
  <c r="H444" i="28"/>
  <c r="I444" i="28" s="1"/>
  <c r="H446" i="28"/>
  <c r="I446" i="28" s="1"/>
  <c r="H447" i="28"/>
  <c r="I447" i="28" s="1"/>
  <c r="H448" i="28"/>
  <c r="I448" i="28" s="1"/>
  <c r="H449" i="28"/>
  <c r="I449" i="28" s="1"/>
  <c r="H450" i="28"/>
  <c r="I450" i="28" s="1"/>
  <c r="H451" i="28"/>
  <c r="I451" i="28" s="1"/>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A10" i="28"/>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E11" i="28"/>
  <c r="H11" i="28"/>
  <c r="I11" i="28" s="1"/>
  <c r="E12" i="28"/>
  <c r="H12" i="28"/>
  <c r="I12" i="28" s="1"/>
  <c r="E13" i="28"/>
  <c r="H13" i="28"/>
  <c r="I13" i="28" s="1"/>
  <c r="E14" i="28"/>
  <c r="H14" i="28"/>
  <c r="I14" i="28" s="1"/>
  <c r="E15" i="28"/>
  <c r="H15" i="28"/>
  <c r="I15" i="28" s="1"/>
  <c r="E16" i="28"/>
  <c r="H16" i="28"/>
  <c r="I16" i="28" s="1"/>
  <c r="E17" i="28"/>
  <c r="H17" i="28"/>
  <c r="I17" i="28" s="1"/>
  <c r="E18" i="28"/>
  <c r="H18" i="28"/>
  <c r="I18" i="28" s="1"/>
  <c r="E19" i="28"/>
  <c r="H19" i="28"/>
  <c r="I19" i="28" s="1"/>
  <c r="E20" i="28"/>
  <c r="H20" i="28"/>
  <c r="I20" i="28" s="1"/>
  <c r="E21" i="28"/>
  <c r="H21" i="28"/>
  <c r="I21" i="28" s="1"/>
  <c r="E22" i="28"/>
  <c r="H22" i="28"/>
  <c r="I22" i="28" s="1"/>
  <c r="E23" i="28"/>
  <c r="H23" i="28"/>
  <c r="I23" i="28" s="1"/>
  <c r="E24" i="28"/>
  <c r="H24" i="28"/>
  <c r="I24" i="28" s="1"/>
  <c r="E25" i="28"/>
  <c r="H25" i="28"/>
  <c r="I25" i="28" s="1"/>
  <c r="E26" i="28"/>
  <c r="H26" i="28"/>
  <c r="I26" i="28" s="1"/>
  <c r="E27" i="28"/>
  <c r="H27" i="28"/>
  <c r="I27" i="28" s="1"/>
  <c r="E28" i="28"/>
  <c r="H28" i="28"/>
  <c r="I28" i="28" s="1"/>
  <c r="E29" i="28"/>
  <c r="H29" i="28"/>
  <c r="I29" i="28" s="1"/>
  <c r="E30" i="28"/>
  <c r="H30" i="28"/>
  <c r="I30" i="28" s="1"/>
  <c r="E31" i="28"/>
  <c r="H31" i="28"/>
  <c r="I31" i="28" s="1"/>
  <c r="E32" i="28"/>
  <c r="H32" i="28"/>
  <c r="I32" i="28" s="1"/>
  <c r="E33" i="28"/>
  <c r="H33" i="28"/>
  <c r="I33" i="28" s="1"/>
  <c r="E34" i="28"/>
  <c r="H34" i="28"/>
  <c r="I34" i="28" s="1"/>
  <c r="E35" i="28"/>
  <c r="H35" i="28"/>
  <c r="I35" i="28" s="1"/>
  <c r="E36" i="28"/>
  <c r="H36" i="28"/>
  <c r="I36" i="28" s="1"/>
  <c r="E37" i="28"/>
  <c r="H37" i="28"/>
  <c r="I37" i="28" s="1"/>
  <c r="E38" i="28"/>
  <c r="H38" i="28"/>
  <c r="I38" i="28" s="1"/>
  <c r="E39" i="28"/>
  <c r="H39" i="28"/>
  <c r="I39" i="28" s="1"/>
  <c r="E40" i="28"/>
  <c r="H40" i="28"/>
  <c r="I40" i="28" s="1"/>
  <c r="E41" i="28"/>
  <c r="H41" i="28"/>
  <c r="I41" i="28" s="1"/>
  <c r="E42" i="28"/>
  <c r="H42" i="28"/>
  <c r="I42" i="28" s="1"/>
  <c r="E43" i="28"/>
  <c r="H43" i="28"/>
  <c r="I43" i="28" s="1"/>
  <c r="E44" i="28"/>
  <c r="H44" i="28"/>
  <c r="I44" i="28" s="1"/>
  <c r="E45" i="28"/>
  <c r="H45" i="28"/>
  <c r="I45" i="28" s="1"/>
  <c r="E46" i="28"/>
  <c r="E47" i="28"/>
  <c r="H47" i="28"/>
  <c r="I47" i="28" s="1"/>
  <c r="E48" i="28"/>
  <c r="H48" i="28"/>
  <c r="I48" i="28" s="1"/>
  <c r="E49" i="28"/>
  <c r="H49" i="28"/>
  <c r="I49" i="28" s="1"/>
  <c r="H9" i="28"/>
  <c r="H8" i="28"/>
  <c r="I8" i="28" s="1"/>
  <c r="H7" i="28"/>
  <c r="I7" i="28" s="1"/>
  <c r="E8" i="28"/>
  <c r="E7" i="28"/>
  <c r="F6" i="20"/>
  <c r="G6" i="20"/>
  <c r="D23" i="12" s="1"/>
  <c r="H389" i="20"/>
  <c r="I389" i="20" s="1"/>
  <c r="E389" i="20"/>
  <c r="H362" i="20"/>
  <c r="I362" i="20" s="1"/>
  <c r="H363" i="20"/>
  <c r="I363" i="20" s="1"/>
  <c r="H364" i="20"/>
  <c r="I364" i="20" s="1"/>
  <c r="H365" i="20"/>
  <c r="I365" i="20" s="1"/>
  <c r="H366" i="20"/>
  <c r="I366" i="20" s="1"/>
  <c r="H367" i="20"/>
  <c r="I367" i="20" s="1"/>
  <c r="H368" i="20"/>
  <c r="I368" i="20" s="1"/>
  <c r="H369" i="20"/>
  <c r="I369" i="20" s="1"/>
  <c r="H370" i="20"/>
  <c r="I370" i="20" s="1"/>
  <c r="H371" i="20"/>
  <c r="I371" i="20" s="1"/>
  <c r="H372" i="20"/>
  <c r="I372" i="20" s="1"/>
  <c r="H373" i="20"/>
  <c r="I373" i="20" s="1"/>
  <c r="H374" i="20"/>
  <c r="I374" i="20" s="1"/>
  <c r="H375" i="20"/>
  <c r="I375" i="20" s="1"/>
  <c r="H376" i="20"/>
  <c r="I376" i="20" s="1"/>
  <c r="H377" i="20"/>
  <c r="I377" i="20" s="1"/>
  <c r="H378" i="20"/>
  <c r="I378" i="20" s="1"/>
  <c r="H379" i="20"/>
  <c r="I379" i="20" s="1"/>
  <c r="H380" i="20"/>
  <c r="I380" i="20" s="1"/>
  <c r="H381" i="20"/>
  <c r="I381" i="20" s="1"/>
  <c r="H382" i="20"/>
  <c r="I382" i="20" s="1"/>
  <c r="H383" i="20"/>
  <c r="I383" i="20" s="1"/>
  <c r="H384" i="20"/>
  <c r="I384" i="20" s="1"/>
  <c r="H385" i="20"/>
  <c r="I385" i="20" s="1"/>
  <c r="H386" i="20"/>
  <c r="I386" i="20" s="1"/>
  <c r="H387" i="20"/>
  <c r="I387" i="20" s="1"/>
  <c r="H388" i="20"/>
  <c r="I388" i="20" s="1"/>
  <c r="E362" i="20"/>
  <c r="E363" i="20"/>
  <c r="E364" i="20"/>
  <c r="E365" i="20"/>
  <c r="E366" i="20"/>
  <c r="E367" i="20"/>
  <c r="E368" i="20"/>
  <c r="E369" i="20"/>
  <c r="E370" i="20"/>
  <c r="E371" i="20"/>
  <c r="E372" i="20"/>
  <c r="E373" i="20"/>
  <c r="E374" i="20"/>
  <c r="E375" i="20"/>
  <c r="E376" i="20"/>
  <c r="E377" i="20"/>
  <c r="E378" i="20"/>
  <c r="E379" i="20"/>
  <c r="E380" i="20"/>
  <c r="E381" i="20"/>
  <c r="E382" i="20"/>
  <c r="E383" i="20"/>
  <c r="E384" i="20"/>
  <c r="E385" i="20"/>
  <c r="E386" i="20"/>
  <c r="E387" i="20"/>
  <c r="E388" i="20"/>
  <c r="H361" i="20"/>
  <c r="I361" i="20" s="1"/>
  <c r="E361" i="20"/>
  <c r="H323" i="20"/>
  <c r="I323" i="20" s="1"/>
  <c r="H324" i="20"/>
  <c r="I324" i="20" s="1"/>
  <c r="H325" i="20"/>
  <c r="I325" i="20" s="1"/>
  <c r="H326" i="20"/>
  <c r="I326" i="20" s="1"/>
  <c r="H327" i="20"/>
  <c r="I327" i="20" s="1"/>
  <c r="H328" i="20"/>
  <c r="I328" i="20" s="1"/>
  <c r="H329" i="20"/>
  <c r="I329" i="20" s="1"/>
  <c r="H330" i="20"/>
  <c r="I330" i="20" s="1"/>
  <c r="H331" i="20"/>
  <c r="I331" i="20" s="1"/>
  <c r="H332" i="20"/>
  <c r="I332" i="20" s="1"/>
  <c r="H333" i="20"/>
  <c r="I333" i="20" s="1"/>
  <c r="H334" i="20"/>
  <c r="I334" i="20" s="1"/>
  <c r="H335" i="20"/>
  <c r="I335" i="20" s="1"/>
  <c r="H336" i="20"/>
  <c r="I336" i="20" s="1"/>
  <c r="H337" i="20"/>
  <c r="I337" i="20" s="1"/>
  <c r="H338" i="20"/>
  <c r="I338" i="20" s="1"/>
  <c r="H339" i="20"/>
  <c r="I339" i="20" s="1"/>
  <c r="H340" i="20"/>
  <c r="I340" i="20" s="1"/>
  <c r="H341" i="20"/>
  <c r="I341" i="20" s="1"/>
  <c r="H342" i="20"/>
  <c r="I342" i="20" s="1"/>
  <c r="H343" i="20"/>
  <c r="I343" i="20" s="1"/>
  <c r="H344" i="20"/>
  <c r="I344" i="20" s="1"/>
  <c r="H345" i="20"/>
  <c r="I345" i="20" s="1"/>
  <c r="H346" i="20"/>
  <c r="I346" i="20" s="1"/>
  <c r="H347" i="20"/>
  <c r="I347" i="20" s="1"/>
  <c r="H348" i="20"/>
  <c r="I348" i="20" s="1"/>
  <c r="H349" i="20"/>
  <c r="I349" i="20" s="1"/>
  <c r="H350" i="20"/>
  <c r="I350" i="20" s="1"/>
  <c r="H351" i="20"/>
  <c r="I351" i="20" s="1"/>
  <c r="H352" i="20"/>
  <c r="I352" i="20" s="1"/>
  <c r="H353" i="20"/>
  <c r="I353" i="20" s="1"/>
  <c r="H354" i="20"/>
  <c r="I354" i="20" s="1"/>
  <c r="H355" i="20"/>
  <c r="I355" i="20" s="1"/>
  <c r="H356" i="20"/>
  <c r="I356" i="20" s="1"/>
  <c r="H357" i="20"/>
  <c r="I357" i="20" s="1"/>
  <c r="H358" i="20"/>
  <c r="I358" i="20" s="1"/>
  <c r="H359" i="20"/>
  <c r="I359" i="20" s="1"/>
  <c r="H360" i="20"/>
  <c r="I360" i="20" s="1"/>
  <c r="E323" i="20"/>
  <c r="E324" i="20"/>
  <c r="E325" i="20"/>
  <c r="E326" i="20"/>
  <c r="E327" i="20"/>
  <c r="E328" i="20"/>
  <c r="E329" i="20"/>
  <c r="E330" i="20"/>
  <c r="E331" i="20"/>
  <c r="E332" i="20"/>
  <c r="E333" i="20"/>
  <c r="E334" i="20"/>
  <c r="E335" i="20"/>
  <c r="E336" i="20"/>
  <c r="E337" i="20"/>
  <c r="E338" i="20"/>
  <c r="E339" i="20"/>
  <c r="E340" i="20"/>
  <c r="E341" i="20"/>
  <c r="E342" i="20"/>
  <c r="E343" i="20"/>
  <c r="E344" i="20"/>
  <c r="E345" i="20"/>
  <c r="E346" i="20"/>
  <c r="E347" i="20"/>
  <c r="E348" i="20"/>
  <c r="E349" i="20"/>
  <c r="E350" i="20"/>
  <c r="E351" i="20"/>
  <c r="E352" i="20"/>
  <c r="E353" i="20"/>
  <c r="E354" i="20"/>
  <c r="E355" i="20"/>
  <c r="E356" i="20"/>
  <c r="E357" i="20"/>
  <c r="E358" i="20"/>
  <c r="E359" i="20"/>
  <c r="E360" i="20"/>
  <c r="A312" i="20"/>
  <c r="A313" i="20" s="1"/>
  <c r="A314" i="20" s="1"/>
  <c r="A315" i="20" s="1"/>
  <c r="A316" i="20" s="1"/>
  <c r="A317" i="20" s="1"/>
  <c r="A318" i="20" s="1"/>
  <c r="A319" i="20" s="1"/>
  <c r="A320" i="20" s="1"/>
  <c r="A321" i="20" s="1"/>
  <c r="A322" i="20" s="1"/>
  <c r="A323" i="20" s="1"/>
  <c r="A324" i="20" s="1"/>
  <c r="A325" i="20" s="1"/>
  <c r="A326" i="20" s="1"/>
  <c r="A327" i="20" s="1"/>
  <c r="A328" i="20" s="1"/>
  <c r="A329" i="20" s="1"/>
  <c r="A330" i="20" s="1"/>
  <c r="A331" i="20" s="1"/>
  <c r="A332" i="20" s="1"/>
  <c r="A333" i="20" s="1"/>
  <c r="A334" i="20" s="1"/>
  <c r="A335" i="20" s="1"/>
  <c r="A336" i="20" s="1"/>
  <c r="A337" i="20" s="1"/>
  <c r="A338" i="20" s="1"/>
  <c r="A339" i="20" s="1"/>
  <c r="A340" i="20" s="1"/>
  <c r="A341" i="20" s="1"/>
  <c r="A342" i="20" s="1"/>
  <c r="A343" i="20" s="1"/>
  <c r="A344" i="20" s="1"/>
  <c r="A345" i="20" s="1"/>
  <c r="A346" i="20" s="1"/>
  <c r="A347" i="20" s="1"/>
  <c r="A348" i="20" s="1"/>
  <c r="A349" i="20" s="1"/>
  <c r="A350" i="20" s="1"/>
  <c r="A351" i="20" s="1"/>
  <c r="A352" i="20" s="1"/>
  <c r="A353" i="20" s="1"/>
  <c r="A354" i="20" s="1"/>
  <c r="A355" i="20" s="1"/>
  <c r="A356" i="20" s="1"/>
  <c r="A357" i="20" s="1"/>
  <c r="A358" i="20" s="1"/>
  <c r="A359" i="20" s="1"/>
  <c r="A360" i="20" s="1"/>
  <c r="A361" i="20" s="1"/>
  <c r="A362" i="20" s="1"/>
  <c r="A363" i="20" s="1"/>
  <c r="A364" i="20" s="1"/>
  <c r="A365" i="20" s="1"/>
  <c r="A366" i="20" s="1"/>
  <c r="A367" i="20" s="1"/>
  <c r="A368" i="20" s="1"/>
  <c r="A369" i="20" s="1"/>
  <c r="A370" i="20" s="1"/>
  <c r="A371" i="20" s="1"/>
  <c r="A372" i="20" s="1"/>
  <c r="A373" i="20" s="1"/>
  <c r="A374" i="20" s="1"/>
  <c r="A375" i="20" s="1"/>
  <c r="A376" i="20" s="1"/>
  <c r="A377" i="20" s="1"/>
  <c r="A378" i="20" s="1"/>
  <c r="A379" i="20" s="1"/>
  <c r="A380" i="20" s="1"/>
  <c r="A381" i="20" s="1"/>
  <c r="A382" i="20" s="1"/>
  <c r="A383" i="20" s="1"/>
  <c r="A384" i="20" s="1"/>
  <c r="A385" i="20" s="1"/>
  <c r="A386" i="20" s="1"/>
  <c r="A387" i="20" s="1"/>
  <c r="A388" i="20" s="1"/>
  <c r="A389" i="20" s="1"/>
  <c r="H295" i="20"/>
  <c r="I295" i="20" s="1"/>
  <c r="E273" i="20"/>
  <c r="E274" i="20"/>
  <c r="E275" i="20"/>
  <c r="E276" i="20"/>
  <c r="E277" i="20"/>
  <c r="E278" i="20"/>
  <c r="E279" i="20"/>
  <c r="E280" i="20"/>
  <c r="E281" i="20"/>
  <c r="E282" i="20"/>
  <c r="E283" i="20"/>
  <c r="E284" i="20"/>
  <c r="E285" i="20"/>
  <c r="E286" i="20"/>
  <c r="E287" i="20"/>
  <c r="E288" i="20"/>
  <c r="E289" i="20"/>
  <c r="E290" i="20"/>
  <c r="E291" i="20"/>
  <c r="E292" i="20"/>
  <c r="E293" i="20"/>
  <c r="E294" i="20"/>
  <c r="E295" i="20"/>
  <c r="E296" i="20"/>
  <c r="E297" i="20"/>
  <c r="E298" i="20"/>
  <c r="E299" i="20"/>
  <c r="E300" i="20"/>
  <c r="E301" i="20"/>
  <c r="E302" i="20"/>
  <c r="E303" i="20"/>
  <c r="E304" i="20"/>
  <c r="E305" i="20"/>
  <c r="E306" i="20"/>
  <c r="E307" i="20"/>
  <c r="E308" i="20"/>
  <c r="E309" i="20"/>
  <c r="E310" i="20"/>
  <c r="A273" i="20"/>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H275" i="20"/>
  <c r="I275" i="20" s="1"/>
  <c r="H276" i="20"/>
  <c r="I276" i="20" s="1"/>
  <c r="H277" i="20"/>
  <c r="I277" i="20" s="1"/>
  <c r="H278" i="20"/>
  <c r="I278" i="20" s="1"/>
  <c r="H279" i="20"/>
  <c r="I279" i="20" s="1"/>
  <c r="H280" i="20"/>
  <c r="I280" i="20" s="1"/>
  <c r="H281" i="20"/>
  <c r="I281" i="20" s="1"/>
  <c r="H282" i="20"/>
  <c r="I282" i="20" s="1"/>
  <c r="H283" i="20"/>
  <c r="I283" i="20" s="1"/>
  <c r="H284" i="20"/>
  <c r="I284" i="20" s="1"/>
  <c r="H285" i="20"/>
  <c r="I285" i="20" s="1"/>
  <c r="H286" i="20"/>
  <c r="I286" i="20" s="1"/>
  <c r="H287" i="20"/>
  <c r="I287" i="20" s="1"/>
  <c r="H288" i="20"/>
  <c r="I288" i="20" s="1"/>
  <c r="H289" i="20"/>
  <c r="I289" i="20" s="1"/>
  <c r="H290" i="20"/>
  <c r="I290" i="20" s="1"/>
  <c r="H291" i="20"/>
  <c r="I291" i="20" s="1"/>
  <c r="H292" i="20"/>
  <c r="I292" i="20" s="1"/>
  <c r="H293" i="20"/>
  <c r="I293" i="20" s="1"/>
  <c r="H294" i="20"/>
  <c r="I294" i="20" s="1"/>
  <c r="H296" i="20"/>
  <c r="I296" i="20" s="1"/>
  <c r="H297" i="20"/>
  <c r="H298" i="20"/>
  <c r="H299" i="20"/>
  <c r="H300" i="20"/>
  <c r="H301" i="20"/>
  <c r="H302" i="20"/>
  <c r="H303" i="20"/>
  <c r="H304" i="20"/>
  <c r="H305" i="20"/>
  <c r="H306" i="20"/>
  <c r="H307" i="20"/>
  <c r="H308" i="20"/>
  <c r="H309" i="20"/>
  <c r="H310" i="20"/>
  <c r="H311" i="20"/>
  <c r="H312" i="20"/>
  <c r="H313" i="20"/>
  <c r="H314" i="20"/>
  <c r="H315" i="20"/>
  <c r="H316" i="20"/>
  <c r="H317" i="20"/>
  <c r="H318" i="20"/>
  <c r="H319" i="20"/>
  <c r="H320" i="20"/>
  <c r="H321" i="20"/>
  <c r="H322" i="20"/>
  <c r="E311" i="20"/>
  <c r="E312" i="20"/>
  <c r="E313" i="20"/>
  <c r="E314" i="20"/>
  <c r="E315" i="20"/>
  <c r="E316" i="20"/>
  <c r="E317" i="20"/>
  <c r="E318" i="20"/>
  <c r="E319" i="20"/>
  <c r="E320" i="20"/>
  <c r="E321" i="20"/>
  <c r="E322" i="20"/>
  <c r="H31" i="20"/>
  <c r="H8" i="20"/>
  <c r="I8" i="20" s="1"/>
  <c r="H9" i="20"/>
  <c r="I9" i="20" s="1"/>
  <c r="H10" i="20"/>
  <c r="I10" i="20" s="1"/>
  <c r="H11" i="20"/>
  <c r="I11" i="20" s="1"/>
  <c r="H12" i="20"/>
  <c r="I12" i="20" s="1"/>
  <c r="H13" i="20"/>
  <c r="I13" i="20" s="1"/>
  <c r="H14" i="20"/>
  <c r="I14" i="20" s="1"/>
  <c r="H15" i="20"/>
  <c r="I15" i="20" s="1"/>
  <c r="H16" i="20"/>
  <c r="I16" i="20" s="1"/>
  <c r="H17" i="20"/>
  <c r="I17" i="20" s="1"/>
  <c r="H18" i="20"/>
  <c r="I18" i="20" s="1"/>
  <c r="H19" i="20"/>
  <c r="I19" i="20" s="1"/>
  <c r="H20" i="20"/>
  <c r="I20" i="20" s="1"/>
  <c r="H21" i="20"/>
  <c r="I21" i="20" s="1"/>
  <c r="H22" i="20"/>
  <c r="H23" i="20"/>
  <c r="I23" i="20" s="1"/>
  <c r="H24" i="20"/>
  <c r="I24" i="20" s="1"/>
  <c r="H25" i="20"/>
  <c r="I25" i="20" s="1"/>
  <c r="H26" i="20"/>
  <c r="I26" i="20" s="1"/>
  <c r="H27" i="20"/>
  <c r="I27" i="20" s="1"/>
  <c r="H28" i="20"/>
  <c r="I28" i="20" s="1"/>
  <c r="H29" i="20"/>
  <c r="I29" i="20" s="1"/>
  <c r="H30" i="20"/>
  <c r="I30" i="20" s="1"/>
  <c r="H32" i="20"/>
  <c r="I32" i="20" s="1"/>
  <c r="H33" i="20"/>
  <c r="I33" i="20" s="1"/>
  <c r="H34" i="20"/>
  <c r="I34" i="20" s="1"/>
  <c r="H35" i="20"/>
  <c r="I35" i="20" s="1"/>
  <c r="H36" i="20"/>
  <c r="I36" i="20" s="1"/>
  <c r="H37" i="20"/>
  <c r="I37" i="20" s="1"/>
  <c r="H38" i="20"/>
  <c r="I38" i="20" s="1"/>
  <c r="H39" i="20"/>
  <c r="H40" i="20"/>
  <c r="I40" i="20" s="1"/>
  <c r="H41" i="20"/>
  <c r="I41" i="20" s="1"/>
  <c r="H42" i="20"/>
  <c r="I42" i="20" s="1"/>
  <c r="H43" i="20"/>
  <c r="I43" i="20" s="1"/>
  <c r="H44" i="20"/>
  <c r="I44" i="20" s="1"/>
  <c r="H45" i="20"/>
  <c r="I45" i="20" s="1"/>
  <c r="H46" i="20"/>
  <c r="I46" i="20" s="1"/>
  <c r="H47" i="20"/>
  <c r="I47" i="20" s="1"/>
  <c r="H48" i="20"/>
  <c r="I48" i="20" s="1"/>
  <c r="H49" i="20"/>
  <c r="I49" i="20" s="1"/>
  <c r="H50" i="20"/>
  <c r="I50" i="20" s="1"/>
  <c r="H51" i="20"/>
  <c r="I51" i="20" s="1"/>
  <c r="H52" i="20"/>
  <c r="I52" i="20" s="1"/>
  <c r="H53" i="20"/>
  <c r="I53" i="20" s="1"/>
  <c r="H54" i="20"/>
  <c r="I54" i="20" s="1"/>
  <c r="H55" i="20"/>
  <c r="I55" i="20" s="1"/>
  <c r="H56" i="20"/>
  <c r="I56" i="20" s="1"/>
  <c r="H57" i="20"/>
  <c r="I57" i="20" s="1"/>
  <c r="H58" i="20"/>
  <c r="I58" i="20" s="1"/>
  <c r="H59" i="20"/>
  <c r="I59" i="20" s="1"/>
  <c r="H60" i="20"/>
  <c r="I60" i="20" s="1"/>
  <c r="H61" i="20"/>
  <c r="I61" i="20" s="1"/>
  <c r="H62" i="20"/>
  <c r="I62" i="20" s="1"/>
  <c r="H63" i="20"/>
  <c r="H64" i="20"/>
  <c r="I64" i="20" s="1"/>
  <c r="H65" i="20"/>
  <c r="I65" i="20" s="1"/>
  <c r="H66" i="20"/>
  <c r="I66" i="20" s="1"/>
  <c r="H67" i="20"/>
  <c r="I67" i="20" s="1"/>
  <c r="H68" i="20"/>
  <c r="I68" i="20" s="1"/>
  <c r="H69" i="20"/>
  <c r="I69" i="20" s="1"/>
  <c r="H70" i="20"/>
  <c r="I70" i="20" s="1"/>
  <c r="H71" i="20"/>
  <c r="I71" i="20" s="1"/>
  <c r="H72" i="20"/>
  <c r="I72" i="20" s="1"/>
  <c r="H73" i="20"/>
  <c r="I73" i="20" s="1"/>
  <c r="H74" i="20"/>
  <c r="I74" i="20" s="1"/>
  <c r="H75" i="20"/>
  <c r="I75" i="20" s="1"/>
  <c r="H76" i="20"/>
  <c r="I76" i="20" s="1"/>
  <c r="H77" i="20"/>
  <c r="I77" i="20" s="1"/>
  <c r="H78" i="20"/>
  <c r="I78" i="20" s="1"/>
  <c r="H79" i="20"/>
  <c r="H80" i="20"/>
  <c r="I80" i="20" s="1"/>
  <c r="H81" i="20"/>
  <c r="I81" i="20" s="1"/>
  <c r="H82" i="20"/>
  <c r="I82" i="20" s="1"/>
  <c r="H83" i="20"/>
  <c r="I83" i="20" s="1"/>
  <c r="H84" i="20"/>
  <c r="I84" i="20" s="1"/>
  <c r="H85" i="20"/>
  <c r="I85" i="20" s="1"/>
  <c r="H86" i="20"/>
  <c r="I86" i="20" s="1"/>
  <c r="H87" i="20"/>
  <c r="I87" i="20" s="1"/>
  <c r="H88" i="20"/>
  <c r="I88" i="20" s="1"/>
  <c r="H89" i="20"/>
  <c r="I89" i="20" s="1"/>
  <c r="H90" i="20"/>
  <c r="I90" i="20" s="1"/>
  <c r="H91" i="20"/>
  <c r="I91" i="20" s="1"/>
  <c r="H92" i="20"/>
  <c r="I92" i="20" s="1"/>
  <c r="H93" i="20"/>
  <c r="I93" i="20" s="1"/>
  <c r="H94" i="20"/>
  <c r="I94" i="20" s="1"/>
  <c r="H95" i="20"/>
  <c r="I95" i="20" s="1"/>
  <c r="H96" i="20"/>
  <c r="I96" i="20" s="1"/>
  <c r="H97" i="20"/>
  <c r="I97" i="20" s="1"/>
  <c r="H98" i="20"/>
  <c r="I98" i="20" s="1"/>
  <c r="H99" i="20"/>
  <c r="I99" i="20" s="1"/>
  <c r="H100" i="20"/>
  <c r="I100" i="20" s="1"/>
  <c r="H101" i="20"/>
  <c r="I101" i="20" s="1"/>
  <c r="H102" i="20"/>
  <c r="I102" i="20" s="1"/>
  <c r="H103" i="20"/>
  <c r="I103" i="20" s="1"/>
  <c r="H104" i="20"/>
  <c r="I104" i="20" s="1"/>
  <c r="H105" i="20"/>
  <c r="I105" i="20" s="1"/>
  <c r="H106" i="20"/>
  <c r="I106" i="20" s="1"/>
  <c r="H107" i="20"/>
  <c r="I107" i="20" s="1"/>
  <c r="H108" i="20"/>
  <c r="I108" i="20" s="1"/>
  <c r="H109" i="20"/>
  <c r="I109" i="20" s="1"/>
  <c r="H110" i="20"/>
  <c r="I110" i="20" s="1"/>
  <c r="H111" i="20"/>
  <c r="H112" i="20"/>
  <c r="I112" i="20" s="1"/>
  <c r="H113" i="20"/>
  <c r="I113" i="20" s="1"/>
  <c r="H114" i="20"/>
  <c r="I114" i="20" s="1"/>
  <c r="H115" i="20"/>
  <c r="I115" i="20" s="1"/>
  <c r="H116" i="20"/>
  <c r="I116" i="20" s="1"/>
  <c r="H117" i="20"/>
  <c r="I117" i="20" s="1"/>
  <c r="H118" i="20"/>
  <c r="I118" i="20" s="1"/>
  <c r="H119" i="20"/>
  <c r="I119" i="20" s="1"/>
  <c r="H120" i="20"/>
  <c r="I120" i="20" s="1"/>
  <c r="H121" i="20"/>
  <c r="I121" i="20" s="1"/>
  <c r="H122" i="20"/>
  <c r="I122" i="20" s="1"/>
  <c r="H123" i="20"/>
  <c r="I123" i="20" s="1"/>
  <c r="H124" i="20"/>
  <c r="I124" i="20" s="1"/>
  <c r="H125" i="20"/>
  <c r="I125" i="20" s="1"/>
  <c r="H126" i="20"/>
  <c r="I126" i="20" s="1"/>
  <c r="H127" i="20"/>
  <c r="H128" i="20"/>
  <c r="I128" i="20" s="1"/>
  <c r="H129" i="20"/>
  <c r="I129" i="20" s="1"/>
  <c r="H130" i="20"/>
  <c r="I130" i="20" s="1"/>
  <c r="H131" i="20"/>
  <c r="I131" i="20" s="1"/>
  <c r="H132" i="20"/>
  <c r="I132" i="20" s="1"/>
  <c r="H133" i="20"/>
  <c r="I133" i="20" s="1"/>
  <c r="H134" i="20"/>
  <c r="I134" i="20" s="1"/>
  <c r="H135" i="20"/>
  <c r="I135" i="20" s="1"/>
  <c r="H136" i="20"/>
  <c r="I136" i="20" s="1"/>
  <c r="H137" i="20"/>
  <c r="I137" i="20" s="1"/>
  <c r="H138" i="20"/>
  <c r="I138" i="20" s="1"/>
  <c r="H139" i="20"/>
  <c r="I139" i="20" s="1"/>
  <c r="H140" i="20"/>
  <c r="I140" i="20" s="1"/>
  <c r="H141" i="20"/>
  <c r="I141" i="20" s="1"/>
  <c r="H142" i="20"/>
  <c r="I142" i="20" s="1"/>
  <c r="H143" i="20"/>
  <c r="I143" i="20" s="1"/>
  <c r="H144" i="20"/>
  <c r="I144" i="20" s="1"/>
  <c r="H145" i="20"/>
  <c r="I145" i="20" s="1"/>
  <c r="H146" i="20"/>
  <c r="I146" i="20" s="1"/>
  <c r="H147" i="20"/>
  <c r="I147" i="20" s="1"/>
  <c r="H148" i="20"/>
  <c r="I148" i="20" s="1"/>
  <c r="H149" i="20"/>
  <c r="I149" i="20" s="1"/>
  <c r="H150" i="20"/>
  <c r="I150" i="20" s="1"/>
  <c r="H151" i="20"/>
  <c r="I151" i="20" s="1"/>
  <c r="H152" i="20"/>
  <c r="I152" i="20" s="1"/>
  <c r="H153" i="20"/>
  <c r="I153" i="20" s="1"/>
  <c r="H154" i="20"/>
  <c r="I154" i="20" s="1"/>
  <c r="H155" i="20"/>
  <c r="I155" i="20" s="1"/>
  <c r="H156" i="20"/>
  <c r="I156" i="20" s="1"/>
  <c r="H157" i="20"/>
  <c r="I157" i="20" s="1"/>
  <c r="H158" i="20"/>
  <c r="I158" i="20" s="1"/>
  <c r="H159" i="20"/>
  <c r="I159" i="20" s="1"/>
  <c r="H160" i="20"/>
  <c r="I160" i="20" s="1"/>
  <c r="H161" i="20"/>
  <c r="I161" i="20" s="1"/>
  <c r="H162" i="20"/>
  <c r="I162" i="20" s="1"/>
  <c r="H163" i="20"/>
  <c r="I163" i="20" s="1"/>
  <c r="H164" i="20"/>
  <c r="I164" i="20" s="1"/>
  <c r="H165" i="20"/>
  <c r="I165" i="20" s="1"/>
  <c r="H166" i="20"/>
  <c r="I166" i="20" s="1"/>
  <c r="H167" i="20"/>
  <c r="I167" i="20" s="1"/>
  <c r="H168" i="20"/>
  <c r="I168" i="20" s="1"/>
  <c r="H169" i="20"/>
  <c r="I169" i="20" s="1"/>
  <c r="H170" i="20"/>
  <c r="I170" i="20" s="1"/>
  <c r="H171" i="20"/>
  <c r="I171" i="20" s="1"/>
  <c r="H172" i="20"/>
  <c r="I172" i="20" s="1"/>
  <c r="H173" i="20"/>
  <c r="I173" i="20" s="1"/>
  <c r="H174" i="20"/>
  <c r="I174" i="20" s="1"/>
  <c r="H175" i="20"/>
  <c r="I175" i="20" s="1"/>
  <c r="H176" i="20"/>
  <c r="I176" i="20" s="1"/>
  <c r="H177" i="20"/>
  <c r="I177" i="20" s="1"/>
  <c r="H178" i="20"/>
  <c r="I178" i="20" s="1"/>
  <c r="H179" i="20"/>
  <c r="I179" i="20" s="1"/>
  <c r="H180" i="20"/>
  <c r="I180" i="20" s="1"/>
  <c r="H181" i="20"/>
  <c r="I181" i="20" s="1"/>
  <c r="H182" i="20"/>
  <c r="I182" i="20" s="1"/>
  <c r="H183" i="20"/>
  <c r="I183" i="20" s="1"/>
  <c r="H184" i="20"/>
  <c r="I184" i="20" s="1"/>
  <c r="H185" i="20"/>
  <c r="I185" i="20" s="1"/>
  <c r="H186" i="20"/>
  <c r="I186" i="20" s="1"/>
  <c r="H187" i="20"/>
  <c r="I187" i="20" s="1"/>
  <c r="H188" i="20"/>
  <c r="I188" i="20" s="1"/>
  <c r="H189" i="20"/>
  <c r="I189" i="20" s="1"/>
  <c r="H190" i="20"/>
  <c r="I190" i="20" s="1"/>
  <c r="H191" i="20"/>
  <c r="I191" i="20" s="1"/>
  <c r="H192" i="20"/>
  <c r="I192" i="20" s="1"/>
  <c r="H193" i="20"/>
  <c r="I193" i="20" s="1"/>
  <c r="H194" i="20"/>
  <c r="I194" i="20" s="1"/>
  <c r="H195" i="20"/>
  <c r="I195" i="20" s="1"/>
  <c r="H196" i="20"/>
  <c r="I196" i="20" s="1"/>
  <c r="H197" i="20"/>
  <c r="I197" i="20" s="1"/>
  <c r="H198" i="20"/>
  <c r="I198" i="20" s="1"/>
  <c r="H199" i="20"/>
  <c r="I199" i="20" s="1"/>
  <c r="H200" i="20"/>
  <c r="I200" i="20" s="1"/>
  <c r="H201" i="20"/>
  <c r="I201" i="20" s="1"/>
  <c r="H202" i="20"/>
  <c r="I202" i="20" s="1"/>
  <c r="H203" i="20"/>
  <c r="I203" i="20" s="1"/>
  <c r="H204" i="20"/>
  <c r="I204" i="20" s="1"/>
  <c r="H205" i="20"/>
  <c r="I205" i="20" s="1"/>
  <c r="H206" i="20"/>
  <c r="I206" i="20" s="1"/>
  <c r="H207" i="20"/>
  <c r="I207" i="20" s="1"/>
  <c r="H208" i="20"/>
  <c r="I208" i="20" s="1"/>
  <c r="H209" i="20"/>
  <c r="I209" i="20" s="1"/>
  <c r="H210" i="20"/>
  <c r="I210" i="20" s="1"/>
  <c r="H211" i="20"/>
  <c r="I211" i="20" s="1"/>
  <c r="H212" i="20"/>
  <c r="I212" i="20" s="1"/>
  <c r="H213" i="20"/>
  <c r="I213" i="20" s="1"/>
  <c r="H214" i="20"/>
  <c r="I214" i="20" s="1"/>
  <c r="H215" i="20"/>
  <c r="I215" i="20" s="1"/>
  <c r="H216" i="20"/>
  <c r="I216" i="20" s="1"/>
  <c r="H217" i="20"/>
  <c r="I217" i="20" s="1"/>
  <c r="H218" i="20"/>
  <c r="I218" i="20" s="1"/>
  <c r="H219" i="20"/>
  <c r="I219" i="20" s="1"/>
  <c r="H220" i="20"/>
  <c r="I220" i="20" s="1"/>
  <c r="H221" i="20"/>
  <c r="I221" i="20" s="1"/>
  <c r="H222" i="20"/>
  <c r="I222" i="20" s="1"/>
  <c r="H223" i="20"/>
  <c r="I223" i="20" s="1"/>
  <c r="H224" i="20"/>
  <c r="I224" i="20" s="1"/>
  <c r="H225" i="20"/>
  <c r="I225" i="20" s="1"/>
  <c r="H226" i="20"/>
  <c r="I226" i="20" s="1"/>
  <c r="H227" i="20"/>
  <c r="I227" i="20" s="1"/>
  <c r="H228" i="20"/>
  <c r="I228" i="20" s="1"/>
  <c r="H229" i="20"/>
  <c r="I229" i="20" s="1"/>
  <c r="H230" i="20"/>
  <c r="H231" i="20"/>
  <c r="I231" i="20" s="1"/>
  <c r="H232" i="20"/>
  <c r="I232" i="20" s="1"/>
  <c r="H233" i="20"/>
  <c r="I233" i="20" s="1"/>
  <c r="H234" i="20"/>
  <c r="I234" i="20" s="1"/>
  <c r="H235" i="20"/>
  <c r="I235" i="20" s="1"/>
  <c r="H236" i="20"/>
  <c r="I236" i="20" s="1"/>
  <c r="H237" i="20"/>
  <c r="I237" i="20" s="1"/>
  <c r="H238" i="20"/>
  <c r="I238" i="20" s="1"/>
  <c r="H239" i="20"/>
  <c r="I239" i="20" s="1"/>
  <c r="H240" i="20"/>
  <c r="I240" i="20" s="1"/>
  <c r="H241" i="20"/>
  <c r="I241" i="20" s="1"/>
  <c r="H242" i="20"/>
  <c r="I242" i="20" s="1"/>
  <c r="H243" i="20"/>
  <c r="I243" i="20" s="1"/>
  <c r="H244" i="20"/>
  <c r="I244" i="20" s="1"/>
  <c r="H245" i="20"/>
  <c r="I245" i="20" s="1"/>
  <c r="H246" i="20"/>
  <c r="I246" i="20" s="1"/>
  <c r="H247" i="20"/>
  <c r="I247" i="20" s="1"/>
  <c r="H248" i="20"/>
  <c r="I248" i="20" s="1"/>
  <c r="H249" i="20"/>
  <c r="I249" i="20" s="1"/>
  <c r="H250" i="20"/>
  <c r="I250" i="20" s="1"/>
  <c r="H251" i="20"/>
  <c r="I251" i="20" s="1"/>
  <c r="H252" i="20"/>
  <c r="I252" i="20" s="1"/>
  <c r="H253" i="20"/>
  <c r="I253" i="20" s="1"/>
  <c r="H254" i="20"/>
  <c r="I254" i="20" s="1"/>
  <c r="H255" i="20"/>
  <c r="I255" i="20" s="1"/>
  <c r="H256" i="20"/>
  <c r="I256" i="20" s="1"/>
  <c r="H257" i="20"/>
  <c r="I257" i="20" s="1"/>
  <c r="H258" i="20"/>
  <c r="I258" i="20" s="1"/>
  <c r="H259" i="20"/>
  <c r="I259" i="20" s="1"/>
  <c r="H260" i="20"/>
  <c r="I260" i="20" s="1"/>
  <c r="H261" i="20"/>
  <c r="I261" i="20" s="1"/>
  <c r="H262" i="20"/>
  <c r="I262" i="20" s="1"/>
  <c r="H263" i="20"/>
  <c r="I263" i="20" s="1"/>
  <c r="H264" i="20"/>
  <c r="H265" i="20"/>
  <c r="I265" i="20" s="1"/>
  <c r="H266" i="20"/>
  <c r="I266" i="20" s="1"/>
  <c r="H267" i="20"/>
  <c r="I267" i="20" s="1"/>
  <c r="H268" i="20"/>
  <c r="I268" i="20" s="1"/>
  <c r="H269" i="20"/>
  <c r="I269" i="20" s="1"/>
  <c r="H270" i="20"/>
  <c r="I270" i="20" s="1"/>
  <c r="H271" i="20"/>
  <c r="I271" i="20" s="1"/>
  <c r="I22" i="20"/>
  <c r="I31" i="20"/>
  <c r="I39" i="20"/>
  <c r="I63" i="20"/>
  <c r="I79" i="20"/>
  <c r="I111" i="20"/>
  <c r="I127" i="20"/>
  <c r="I230" i="20"/>
  <c r="H273" i="20"/>
  <c r="H274" i="20"/>
  <c r="E261" i="20"/>
  <c r="E262" i="20"/>
  <c r="E263" i="20"/>
  <c r="E264" i="20"/>
  <c r="E265" i="20"/>
  <c r="E266" i="20"/>
  <c r="E267" i="20"/>
  <c r="E268" i="20"/>
  <c r="E269" i="20"/>
  <c r="E270" i="20"/>
  <c r="E271" i="20"/>
  <c r="I523" i="28" l="1"/>
  <c r="I555" i="28"/>
  <c r="I531" i="28"/>
  <c r="I372" i="28"/>
  <c r="I353" i="28"/>
  <c r="I362" i="28"/>
  <c r="I168" i="28"/>
  <c r="I46" i="28"/>
  <c r="I264" i="20"/>
  <c r="F371" i="26" l="1"/>
  <c r="J7" i="26"/>
  <c r="D26" i="12" s="1"/>
  <c r="D20" i="12" s="1"/>
  <c r="D47" i="12" s="1"/>
  <c r="D46" i="12" s="1"/>
  <c r="D12" i="12" s="1"/>
  <c r="I7" i="26"/>
  <c r="G7" i="26" s="1"/>
  <c r="F8" i="26"/>
  <c r="F395" i="26"/>
  <c r="F396" i="26"/>
  <c r="F397" i="26"/>
  <c r="F398" i="26"/>
  <c r="F399" i="26"/>
  <c r="F400" i="26"/>
  <c r="F401" i="26"/>
  <c r="F402" i="26"/>
  <c r="F431" i="26"/>
  <c r="F432" i="26"/>
  <c r="F433" i="26"/>
  <c r="F434" i="26"/>
  <c r="F435" i="26"/>
  <c r="F436" i="26"/>
  <c r="F437" i="26"/>
  <c r="F438" i="26"/>
  <c r="F439" i="26"/>
  <c r="F440" i="26"/>
  <c r="F441" i="26"/>
  <c r="F442" i="26"/>
  <c r="F443" i="26"/>
  <c r="F444" i="26"/>
  <c r="F445" i="26"/>
  <c r="F446" i="26"/>
  <c r="F447" i="26"/>
  <c r="F448" i="26"/>
  <c r="F449" i="26"/>
  <c r="F450" i="26"/>
  <c r="F451" i="26"/>
  <c r="F452" i="26"/>
  <c r="F453" i="26"/>
  <c r="F454" i="26"/>
  <c r="F455" i="26"/>
  <c r="F456" i="26"/>
  <c r="F457" i="26"/>
  <c r="F458" i="26"/>
  <c r="A404" i="26"/>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573" i="26" s="1"/>
  <c r="A574" i="26" s="1"/>
  <c r="A575" i="26" s="1"/>
  <c r="A576" i="26" s="1"/>
  <c r="A577" i="26" s="1"/>
  <c r="A578" i="26" s="1"/>
  <c r="A579" i="26" s="1"/>
  <c r="A580" i="26" s="1"/>
  <c r="A581" i="26" s="1"/>
  <c r="A582" i="26" s="1"/>
  <c r="A583" i="26" s="1"/>
  <c r="A584" i="26" s="1"/>
  <c r="A585" i="26" s="1"/>
  <c r="A586" i="26" s="1"/>
  <c r="A587" i="26" s="1"/>
  <c r="A588" i="26" s="1"/>
  <c r="A589" i="26" s="1"/>
  <c r="A590" i="26" s="1"/>
  <c r="A591" i="26" s="1"/>
  <c r="A592" i="26" s="1"/>
  <c r="A593" i="26" s="1"/>
  <c r="A594" i="26" s="1"/>
  <c r="A595" i="26" s="1"/>
  <c r="A596" i="26" s="1"/>
  <c r="A597" i="26" s="1"/>
  <c r="A598" i="26" s="1"/>
  <c r="A599" i="26" s="1"/>
  <c r="A600" i="26" s="1"/>
  <c r="A601" i="26" s="1"/>
  <c r="A602" i="26" s="1"/>
  <c r="A603" i="26" s="1"/>
  <c r="A604" i="26" s="1"/>
  <c r="A605" i="26" s="1"/>
  <c r="A606" i="26" s="1"/>
  <c r="A607" i="26" s="1"/>
  <c r="A608" i="26" s="1"/>
  <c r="A609" i="26" s="1"/>
  <c r="A610" i="26" s="1"/>
  <c r="A611" i="26" s="1"/>
  <c r="A612" i="26" s="1"/>
  <c r="A613" i="26" s="1"/>
  <c r="A614" i="26" s="1"/>
  <c r="A615" i="26" s="1"/>
  <c r="A616" i="26" s="1"/>
  <c r="A617" i="26" s="1"/>
  <c r="A618" i="26" s="1"/>
  <c r="A619" i="26" s="1"/>
  <c r="A620" i="26" s="1"/>
  <c r="A621" i="26" s="1"/>
  <c r="A622" i="26" s="1"/>
  <c r="A623" i="26" s="1"/>
  <c r="A624" i="26" s="1"/>
  <c r="A625" i="26" s="1"/>
  <c r="A626" i="26" s="1"/>
  <c r="A627" i="26" s="1"/>
  <c r="A628" i="26" s="1"/>
  <c r="A629" i="26" s="1"/>
  <c r="A630" i="26" s="1"/>
  <c r="A631" i="26" s="1"/>
  <c r="A632" i="26" s="1"/>
  <c r="A633" i="26" s="1"/>
  <c r="A634" i="26" s="1"/>
  <c r="A635" i="26" s="1"/>
  <c r="A636" i="26" s="1"/>
  <c r="A637" i="26" s="1"/>
  <c r="A638" i="26" s="1"/>
  <c r="A639" i="26" s="1"/>
  <c r="A640" i="26" s="1"/>
  <c r="A641" i="26" s="1"/>
  <c r="A642" i="26" s="1"/>
  <c r="A643" i="26" s="1"/>
  <c r="A644" i="26" s="1"/>
  <c r="A645" i="26" s="1"/>
  <c r="A646" i="26" s="1"/>
  <c r="A647" i="26" s="1"/>
  <c r="A648" i="26" s="1"/>
  <c r="A649" i="26" s="1"/>
  <c r="A650" i="26" s="1"/>
  <c r="A651" i="26" s="1"/>
  <c r="A652" i="26" s="1"/>
  <c r="A653" i="26" s="1"/>
  <c r="A654" i="26" s="1"/>
  <c r="A655" i="26" s="1"/>
  <c r="A656" i="26" s="1"/>
  <c r="A657" i="26" s="1"/>
  <c r="A395" i="26"/>
  <c r="A396" i="26" s="1"/>
  <c r="A397" i="26" s="1"/>
  <c r="A398" i="26" s="1"/>
  <c r="A399" i="26" s="1"/>
  <c r="A400" i="26" s="1"/>
  <c r="A401" i="26" s="1"/>
  <c r="A402" i="26" s="1"/>
  <c r="H10" i="28"/>
  <c r="E10" i="28"/>
  <c r="E9" i="28"/>
  <c r="I10" i="28" l="1"/>
  <c r="H6" i="28"/>
  <c r="I9" i="28"/>
  <c r="D48" i="12" l="1"/>
  <c r="I6" i="28"/>
  <c r="I313" i="20"/>
  <c r="I308" i="20"/>
  <c r="I310" i="20"/>
  <c r="I311" i="20"/>
  <c r="I312" i="20"/>
  <c r="I314" i="20"/>
  <c r="I315" i="20"/>
  <c r="I317" i="20"/>
  <c r="I318" i="20"/>
  <c r="I319" i="20"/>
  <c r="I320" i="20"/>
  <c r="I322" i="20"/>
  <c r="H7" i="20"/>
  <c r="E260" i="20"/>
  <c r="E244" i="20"/>
  <c r="E245" i="20"/>
  <c r="E246" i="20"/>
  <c r="E247" i="20"/>
  <c r="E248" i="20"/>
  <c r="E249" i="20"/>
  <c r="E250" i="20"/>
  <c r="E251" i="20"/>
  <c r="E252" i="20"/>
  <c r="E253" i="20"/>
  <c r="E254" i="20"/>
  <c r="E255" i="20"/>
  <c r="E256" i="20"/>
  <c r="E257" i="20"/>
  <c r="E258" i="20"/>
  <c r="E259" i="20"/>
  <c r="H272" i="20"/>
  <c r="I316" i="20"/>
  <c r="I321" i="20"/>
  <c r="G9" i="27"/>
  <c r="D44" i="12" l="1"/>
  <c r="H6" i="20"/>
  <c r="I309" i="20"/>
  <c r="G33" i="27"/>
  <c r="G32" i="27"/>
  <c r="G31" i="27"/>
  <c r="G30" i="27"/>
  <c r="G29" i="27"/>
  <c r="G28" i="27"/>
  <c r="G27" i="27"/>
  <c r="G26" i="27"/>
  <c r="G25" i="27"/>
  <c r="G24" i="27"/>
  <c r="G23" i="27"/>
  <c r="G22" i="27"/>
  <c r="G21" i="27"/>
  <c r="G20" i="27"/>
  <c r="G19" i="27"/>
  <c r="G18" i="27"/>
  <c r="G17" i="27"/>
  <c r="G16" i="27"/>
  <c r="G15" i="27"/>
  <c r="G14" i="27"/>
  <c r="G13" i="27"/>
  <c r="G12" i="27"/>
  <c r="G11" i="27"/>
  <c r="G10" i="27"/>
  <c r="G8" i="27"/>
  <c r="G6" i="27" l="1"/>
  <c r="D32" i="12" s="1"/>
  <c r="D31" i="12" s="1"/>
  <c r="D29" i="12" s="1"/>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9" i="26"/>
  <c r="E8" i="20" l="1"/>
  <c r="E9"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72" i="20"/>
  <c r="E7" i="20"/>
  <c r="I306" i="20" l="1"/>
  <c r="I307" i="20"/>
  <c r="K8" i="26"/>
  <c r="L8" i="26" l="1"/>
  <c r="K7" i="26"/>
  <c r="D28" i="12" s="1"/>
  <c r="D19" i="12" l="1"/>
  <c r="D17" i="12" s="1"/>
  <c r="D13" i="12"/>
  <c r="L7" i="26"/>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I305" i="20"/>
  <c r="I304" i="20"/>
  <c r="I303" i="20"/>
  <c r="I302" i="20"/>
  <c r="I301" i="20"/>
  <c r="I300" i="20"/>
  <c r="I299" i="20"/>
  <c r="I298" i="20"/>
  <c r="I297" i="20"/>
  <c r="I274" i="20"/>
  <c r="I272" i="20"/>
  <c r="I273" i="20" l="1"/>
  <c r="I7" i="20"/>
  <c r="I6" i="20" l="1"/>
  <c r="D14" i="12" l="1"/>
  <c r="D10" i="12" s="1"/>
  <c r="D16" i="12" l="1"/>
</calcChain>
</file>

<file path=xl/sharedStrings.xml><?xml version="1.0" encoding="utf-8"?>
<sst xmlns="http://schemas.openxmlformats.org/spreadsheetml/2006/main" count="4093" uniqueCount="231">
  <si>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</si>
  <si>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</si>
  <si>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</si>
  <si>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</si>
  <si>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</si>
  <si>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</si>
  <si>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</si>
  <si>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</si>
  <si>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</si>
  <si>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</si>
  <si>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</si>
  <si>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</si>
  <si>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</si>
  <si>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</si>
  <si>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</si>
  <si>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</si>
  <si>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</si>
  <si>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</si>
  <si>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</si>
  <si>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</si>
  <si>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</si>
  <si>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</si>
  <si>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</si>
  <si>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</si>
  <si>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</si>
  <si>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</si>
  <si>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t>Nr. p.k.</t>
  </si>
  <si>
    <t>Struktūrvienība</t>
  </si>
  <si>
    <t>Amats</t>
  </si>
  <si>
    <t>Mēnešalga amatpersonām ar speciālajām pakāpēm</t>
  </si>
  <si>
    <t>Stundas likme</t>
  </si>
  <si>
    <t>Stundu skaits</t>
  </si>
  <si>
    <t>Piemaksa par nakts darbu</t>
  </si>
  <si>
    <t xml:space="preserve"> DD VSAOI </t>
  </si>
  <si>
    <t>kopā</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</si>
  <si>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</si>
  <si>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</si>
  <si>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</si>
  <si>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</si>
  <si>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</si>
  <si>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</si>
  <si>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</si>
  <si>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</si>
  <si>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</si>
  <si>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LATGALES RP DIENVIDLATGALES IECIRKŅA REAĢĒŠANAS NODAĻAS 1.GRUPA</t>
  </si>
  <si>
    <t>VP LATGALES RP ZIEMEĻLATGALES IECIRKŅA PREVENCIJAS GRUPA</t>
  </si>
  <si>
    <t>VP LATGALES RP DIENVIDLATGALES IECIRKŅA PREVENCIJAS GRUPA</t>
  </si>
  <si>
    <t>VP LATGALES RP KRIMPB KRIMINĀLIZLŪKOŠANAS INFORMĀCIJAS ANALĪZES GRUPA</t>
  </si>
  <si>
    <t>VP LATGALES RP DIENVIDLATGALES IECIRKŅA IZMEKLĒŠANAS NODAĻAS 7.GRUPA</t>
  </si>
  <si>
    <t>VP LATGALES RP ZIEMEĻLATGALES IECIRKŅA IZMEKLĒŠANAS NODAĻAS 3.GRUPA</t>
  </si>
  <si>
    <t>VP LATGALES RP DIENVIDLATGALES IECIRKŅA REAĢĒŠANAS NODAĻAS 6.GRUPA</t>
  </si>
  <si>
    <t>jaunākais inspektors</t>
  </si>
  <si>
    <t>VP LATGALES RP DIENVIDLATGALES IECIRKŅA REAĢĒŠANAS NODAĻAS 2.GRUPA</t>
  </si>
  <si>
    <t>VP LATGALES RP DIENVIDLATGALES IECIRKŅA IZMEKLĒŠANAS NODAĻAS 1.GRUPA</t>
  </si>
  <si>
    <t>VP LATGALES RP DIENVIDLATGALES IECIRKŅA IZMEKLĒŠANAS NODAĻAS 6.GRUPA</t>
  </si>
  <si>
    <t>VP LATGALES RP ZIEMEĻLATGALES IECIRKŅA IZMEKLĒŠANAS NODAĻAS 8.GRUPA</t>
  </si>
  <si>
    <t>VP LATGALES RP ZIEMEĻLATGALES IECIRKŅA IZMEKLĒŠANAS NODAĻAS 4.GRUPA</t>
  </si>
  <si>
    <t>VP LATGALES RP DIENVIDLATGALES IECIRKŅA IZMEKLĒŠANAS NODAĻAS 8.GRUPA</t>
  </si>
  <si>
    <t>VP LATGALES RP KĀRTPB ATĻAUJU SISTĒMAS GRUPA</t>
  </si>
  <si>
    <t>VP LATGALES RP KĀRTPB RESURSU UN KRĪZES VADĪBAS NODAĻA</t>
  </si>
  <si>
    <t>nodaļas priekšnieks</t>
  </si>
  <si>
    <t>VP LATGALES RP KĀRTPB PREVENCIJAS GRUPA</t>
  </si>
  <si>
    <t>VP LATGALES RP DIENVIDLATGALES IECIRKŅA REAĢĒŠANAS NODAĻAS 4.GRUPA</t>
  </si>
  <si>
    <t>VP LATGALES RP DIENVIDLATGALES IECIRKŅA REAĢĒŠANAS NODAĻAS 10.GRUPA</t>
  </si>
  <si>
    <t>VP LATGALES RP KRIMPB ORGANIZĒTĀS NOZIEDZĪBAS SMAGO UN SĒRIJVEIDA NOZIEGUMU APKAROŠANAS NODAĻA</t>
  </si>
  <si>
    <t>VP LATGALES RP ZIEMEĻLATGALES IECIRKŅA REAĢĒŠANAS NODAĻAS 6.GRUPA</t>
  </si>
  <si>
    <t>VP LATGALES RP ZIEMEĻLATGALES IECIRKŅA REAĢĒŠANAS NODAĻAS 8.GRUPA</t>
  </si>
  <si>
    <t>VP LATGALES RP DIENVIDLATGALES IECIRKŅA IZMEKLĒŠANAS NODAĻAS 9.GRUPA</t>
  </si>
  <si>
    <t>VP LATGALES RP ZIEMEĻLATGALES IECIRKŅA REAĢĒŠANAS NODAĻAS 1.GRUPA</t>
  </si>
  <si>
    <t>VP LATGALES RP ZIEMEĻLATGALES IECIRKŅA IZMEKLĒŠANAS NODAĻAS 9.GRUPA</t>
  </si>
  <si>
    <t>VP LATGALES RP KRIMPB RĒZEKNES REĢIONĀLĀ NODAĻA</t>
  </si>
  <si>
    <t>VP LATGALES RP ZIEMEĻLATGALES IECIRKŅA IZMEKLĒŠANAS NODAĻAS 1.GRUPA</t>
  </si>
  <si>
    <t>VP LATGALES RP SLEPENĪBAS REŽĪMA NODROŠINĀŠANAS UN SEVIŠĶĀS LIETVEDĪBAS GRUPA</t>
  </si>
  <si>
    <t>VP LATGALES RP ZIEMEĻLATGALES IECIRKŅA REAĢĒŠANAS NODAĻAS 7.GRUPA</t>
  </si>
  <si>
    <t>VP LATGALES RP ZIEMEĻLATGALES IECIRKŅA IZMEKLĒŠANAS NODAĻAS 6.GRUPA</t>
  </si>
  <si>
    <t>VP LATGALES RP DIENVIDLATGALES IECIRKŅA REAĢĒŠANAS NODAĻAS 9.GRUPA</t>
  </si>
  <si>
    <t>VP LATGALES RP KRIMPB EKONOMISKO NOZIEGUMU APKAROŠANAS NODAĻA</t>
  </si>
  <si>
    <t>VP LATGALES RP ZIEMEĻLATGALES IECIRKŅA IZMEKLĒŠANAS NODAĻAS 7.GRUPA</t>
  </si>
  <si>
    <t>VP LATGALES RP ZIEMEĻLATGALES IECIRKŅA REAĢĒŠANAS NODAĻAS 3.GRUPA</t>
  </si>
  <si>
    <t>VP LATGALES RP DIENVIDLATGALES IECIRKŅA IZMEKLĒŠANAS NODAĻAS 2.GRUPA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</si>
  <si>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</si>
  <si>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</si>
  <si>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</si>
  <si>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5.GRUPA</t>
  </si>
  <si>
    <t>VP LATGALES RP DIENVIDLATGALES IECIRKŅA IZMEKLĒŠANAS NODAĻAS 5.GRUPA</t>
  </si>
  <si>
    <t>VP LATGALES RP DIENVIDLATGALES IECIRKŅA REAĢĒŠANAS NODAĻAS 8.GRUPA</t>
  </si>
  <si>
    <t>VP LATGALES RP DIENVIDLATGALES IECIRKNIS</t>
  </si>
  <si>
    <t>iecirkņa priekšnieka vietnieks, Izmeklēšanas nodaļas priekšnieks</t>
  </si>
  <si>
    <t>VP LATGALES RP DIENVIDLATGALES IECIRKŅA IZMEKLĒŠANAS NODAĻAS 4.GRUPA</t>
  </si>
  <si>
    <t>iecirkņa priekšnieks</t>
  </si>
  <si>
    <t>VP LATGALES RP KĀRTĪBAS POLICIJAS BIROJS (LRP KĀRTPB)</t>
  </si>
  <si>
    <t>biroja priekšnieka vietnieks</t>
  </si>
  <si>
    <t>VP LATGALES REĢIONA PĀRVALDES DISCIPLINĀRĀS UZRAUDZĪBAS GRUPA</t>
  </si>
  <si>
    <t>VP LATGALES RP ZIEMEĻLATGALES IECIRKŅA IZMEKLĒŠANAS NODAĻAS 10.GRUPA</t>
  </si>
  <si>
    <t>VP LATGALES RP ZIEMEĻLATGALES IECIRKŅA REAĢĒŠANAS NODAĻAS 5.GRUPA</t>
  </si>
  <si>
    <t>VP LATGALES RP ZIEMEĻLATGALES IECIRKŅA REAĢĒŠANAS NODAĻAS 4.GRUPA</t>
  </si>
  <si>
    <t>rotas komandiera vietnieks</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</si>
  <si>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</si>
  <si>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</si>
  <si>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</si>
  <si>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</si>
  <si>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</si>
  <si>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</si>
  <si>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</si>
  <si>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</si>
  <si>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Opel Mokka</t>
  </si>
  <si>
    <t>Latgales reģiona pārvalde</t>
  </si>
  <si>
    <t>Hyundai Santa Fe</t>
  </si>
  <si>
    <t>Fiat 500xCross</t>
  </si>
  <si>
    <t>KIA Ceed</t>
  </si>
  <si>
    <t>Opel Insignia</t>
  </si>
  <si>
    <t>Opel Combo</t>
  </si>
  <si>
    <t>Renault Kangoo</t>
  </si>
  <si>
    <t>Renault Laguna</t>
  </si>
  <si>
    <t>Renault Trafic</t>
  </si>
  <si>
    <t>Toyota RAV4</t>
  </si>
  <si>
    <t>VW Transporter</t>
  </si>
  <si>
    <t>VW Caravelle</t>
  </si>
  <si>
    <t>Volvo S60</t>
  </si>
  <si>
    <t>Izdevumi kopā ar vidējās izpeļņas pieauguma kompensēšanu  </t>
  </si>
  <si>
    <t>2) Vidējās izpeļņas pieauguma kompensēšanai</t>
  </si>
  <si>
    <t>Valsts policija</t>
  </si>
  <si>
    <t>operatīvais dežurants</t>
  </si>
  <si>
    <t>Peugeot Boxer</t>
  </si>
  <si>
    <t>Škoda Octavia</t>
  </si>
  <si>
    <t>VW Crafter</t>
  </si>
  <si>
    <t>Piemaksas apmērs %</t>
  </si>
  <si>
    <t>Piemaksa par darbu īpašos apstākļos</t>
  </si>
  <si>
    <t>VP LATGALES RP ZIEMEĻLATGALES IECIRKŅA REAĢĒŠANAS NODAĻAS 10.GRUPA</t>
  </si>
  <si>
    <t>VP LATGALES RP ZIEMEĻLATGALES IECIRKŅA REAĢĒŠANAS NODAĻAS 2.GRUPA</t>
  </si>
  <si>
    <t>nodaļas priekšnieka vietnieks</t>
  </si>
  <si>
    <t>***</t>
  </si>
  <si>
    <t>*** - izdienas pensija</t>
  </si>
  <si>
    <t>*** - izdienas pensionārs</t>
  </si>
  <si>
    <t>Laika periods</t>
  </si>
  <si>
    <t>Dienu skaits</t>
  </si>
  <si>
    <t>Likme</t>
  </si>
  <si>
    <t>Dienas nauda (kopsumma)</t>
  </si>
  <si>
    <t>kopā:</t>
  </si>
  <si>
    <t>rotas komandieris</t>
  </si>
  <si>
    <t>Vidzemes reģiona pārvalde</t>
  </si>
  <si>
    <t>Citroen Jumper</t>
  </si>
  <si>
    <t>Zemgales reģiona pārvalde</t>
  </si>
  <si>
    <t>Opel Insignia Limousine NB</t>
  </si>
  <si>
    <t>galvenais inspektors (informācijas sistēmu drošības pārzinis)</t>
  </si>
  <si>
    <t>Samaksa par virsstundu darbu</t>
  </si>
  <si>
    <t>23,59% no aprēķinātā atalgojuma
* izņemot divas personas, kurām tiek piemērota nodokļu likme 21,94% (izdienas pensionārs)</t>
  </si>
  <si>
    <t>22.07.2023.-12.08.2023.</t>
  </si>
  <si>
    <t>21.07.2023.-12.08.2023.</t>
  </si>
  <si>
    <t>VP GKĀRTPP RKVP SPECIĀLO UZDEVUMU BATALJONA 6.ROTA (ZEMGALES REĢIONA)</t>
  </si>
  <si>
    <r>
      <t>Dienesta viesnīcas pakalpojumi (naktsmītne) 
Naktsmītnes izdevumi:
31 nakts x 13 gultasvietas × 15,00</t>
    </r>
    <r>
      <rPr>
        <i/>
        <sz val="11"/>
        <rFont val="Times New Roman"/>
        <family val="1"/>
        <charset val="186"/>
      </rPr>
      <t xml:space="preserve"> euro</t>
    </r>
    <r>
      <rPr>
        <sz val="11"/>
        <rFont val="Times New Roman"/>
        <family val="1"/>
        <charset val="186"/>
      </rPr>
      <t xml:space="preserve"> = 6 045,00 </t>
    </r>
    <r>
      <rPr>
        <i/>
        <sz val="11"/>
        <rFont val="Times New Roman"/>
        <family val="1"/>
        <charset val="186"/>
      </rPr>
      <t>euro</t>
    </r>
    <r>
      <rPr>
        <sz val="11"/>
        <rFont val="Times New Roman"/>
        <family val="1"/>
        <charset val="186"/>
      </rPr>
      <t xml:space="preserve">;
Aprēķins veikts par dienesta viesnīcas pakalpojumiem (naktsmītni), kas tika nodrošināti no 2023.gada 1.jūlija līdz 31.jūlijam,  izdevumi pakalpojuma sniedzējam tika apmaksāti 2023.gada augustā. </t>
    </r>
  </si>
  <si>
    <t xml:space="preserve">Piemaksa par nakts darbu amatpersonām ar speciālajām dienesta pakāpēm, kuras laika periodā no 2023.gada 1. augusta  līdz 31. augustam tika iesaistītas atbalsta sniegšanā Valsts robežsardzei Latvijas Republikas-Baltkrievijas Republikas valsts robežas robežuzraudzības nodrošināšanā </t>
  </si>
  <si>
    <t>vada komandiera vietnieks</t>
  </si>
  <si>
    <t>VP VIDZEMES RP DIENVIDVIDZEMES IECIRKŅA IZMEKLĒŠANAS NODAĻAS 1.GRUPA</t>
  </si>
  <si>
    <t>VP VIDZEMES RP DIENVIDVIDZEMES IECIRKŅA IZMEKLĒŠANAS NODAĻAS 2.GRUPA</t>
  </si>
  <si>
    <t>VP VIDZEMES RP DIENVIDVIDZEMES IECIRKŅA IZMEKLĒŠANAS NODAĻAS 3.GRUPA</t>
  </si>
  <si>
    <t>VP VIDZEMES RP DIENVIDVIDZEMES IECIRKŅA IZMEKLĒŠANAS NODAĻAS 4.GRUPA</t>
  </si>
  <si>
    <t>VP VIDZEMES RP DIENVIDVIDZEMES IECIRKŅA IZMEKLĒŠANAS NODAĻAS 5.GRUPA</t>
  </si>
  <si>
    <t>VP VIDZEMES RP DIENVIDVIDZEMES IECIRKŅA PREVENCIJAS GRUPA</t>
  </si>
  <si>
    <t>VP VIDZEMES RP DIENVIDVIDZEMES IECIRKŅA REAĢĒŠANAS NODAĻAS 2.GRUPA</t>
  </si>
  <si>
    <t>VP VIDZEMES RP DIENVIDVIDZEMES IECIRKŅA REAĢĒŠANAS NODAĻAS 3.GRUPA</t>
  </si>
  <si>
    <t>VP VIDZEMES RP DIENVIDVIDZEMES IECIRKŅA REAĢĒŠANAS NODAĻAS 4.GRUPA</t>
  </si>
  <si>
    <t>VP VIDZEMES RP DIENVIDVIDZEMES IECIRKŅA REAĢĒŠANAS NODAĻAS 5.GRUPA</t>
  </si>
  <si>
    <t>VP VIDZEMES RP KĀRTPB RESURSU UN KRĪZES VADĪBAS NODAĻA</t>
  </si>
  <si>
    <t>VP VIDZEMES RP RIETUMVIDZEMES IECIRKŅA REAĢĒŠANAS NODAĻAS 1.GRUPA</t>
  </si>
  <si>
    <t>VP VIDZEMES RP ZIEMEĻVIDZEMES IECIRKŅA IZMEKLĒŠANAS NODAĻAS 1.GRUPA</t>
  </si>
  <si>
    <t>VP VIDZEMES RP ZIEMEĻVIDZEMES IECIRKŅA IZMEKLĒŠANAS NODAĻAS 3.GRUPA</t>
  </si>
  <si>
    <t>VP VIDZEMES RP ZIEMEĻVIDZEMES IECIRKŅA PREVENCIJAS GRUPA</t>
  </si>
  <si>
    <t>VP VIDZEMES RP ZIEMEĻVIDZEMES IECIRKŅA REAĢĒŠANAS NODAĻAS 1.GRUPA</t>
  </si>
  <si>
    <t>VP VIDZEMES RP ZIEMEĻVIDZEMES IECIRKŅA REAĢĒŠANAS NODAĻAS 2.GRUPA</t>
  </si>
  <si>
    <t>VP VIDZEMES RP ZIEMEĻVIDZEMES IECIRKŅA REAĢĒŠANAS NODAĻAS 3.GRUPA</t>
  </si>
  <si>
    <t>VP VIDZEMES RP ZIEMEĻVIDZEMES IECIRKŅA REAĢĒŠANAS NODAĻAS 4.GRUPA</t>
  </si>
  <si>
    <t>VP VIDZEMES RP ZIEMEĻVIDZEMES IECIRKŅA REAĢĒŠANAS NODAĻAS 5.GRUPA</t>
  </si>
  <si>
    <t>VP ZEMGALES RP AUSTRUMZEMGALES IECIRKŅA IZMEKLĒŠANAS NODAĻAS 1.GRUPA</t>
  </si>
  <si>
    <t>VP ZEMGALES RP AUSTRUMZEMGALES IECIRKŅA IZMEKLĒŠANAS NODAĻAS 2.GRUPA</t>
  </si>
  <si>
    <t>VP ZEMGALES RP AUSTRUMZEMGALES IECIRKŅA IZMEKLĒŠANAS NODAĻAS 3.GRUPA</t>
  </si>
  <si>
    <t>VP ZEMGALES RP AUSTRUMZEMGALES IECIRKŅA IZMEKLĒŠANAS NODAĻAS 5.GRUPA</t>
  </si>
  <si>
    <t>VP ZEMGALES RP AUSTRUMZEMGALES IECIRKŅA PREVENCIJAS GRUPA</t>
  </si>
  <si>
    <t>VP ZEMGALES RP AUSTRUMZEMGALES IECIRKŅA REAĢĒŠANAS NODAĻAS 1.GRUPA</t>
  </si>
  <si>
    <t>VP ZEMGALES RP AUSTRUMZEMGALES IECIRKŅA REAĢĒŠANAS NODAĻAS 2.GRUPA</t>
  </si>
  <si>
    <t>VP ZEMGALES RP AUSTRUMZEMGALES IECIRKŅA REAĢĒŠANAS NODAĻAS 3.GRUPA</t>
  </si>
  <si>
    <t>VP ZEMGALES RP AUSTRUMZEMGALES IECIRKŅA REAĢĒŠANAS NODAĻAS 4.GRUPA</t>
  </si>
  <si>
    <t xml:space="preserve">Detalizēts aprēķins par laika periodu no 2023.gada 1.augusta līdz 31.augustam 1.tabulā.
Iesaistītas 383 personas, kopējais iesaistes laiks 6 432,50 stundas.
</t>
  </si>
  <si>
    <t xml:space="preserve">Piemaksa par darbu īpašos apstākļos amatpersonām ar speciālajām dienesta pakāpēm, kuras laika periodā no 2023.gada 1. augusta līdz 31.augustam tika iesaistītas atbalsta sniegšanā Valsts robežsardzei Latvijas Republikas-Baltkrievijas Republikas valsts robežas robežuzraudzības nodrošināšanā </t>
  </si>
  <si>
    <t>Škoda Superb</t>
  </si>
  <si>
    <t>Ford Transit Custom</t>
  </si>
  <si>
    <t>Renault Master</t>
  </si>
  <si>
    <t>Toyota Camry</t>
  </si>
  <si>
    <t>Nissan Navara</t>
  </si>
  <si>
    <t>VW Multivan</t>
  </si>
  <si>
    <t>Degvielas izmaksu aprēķins degvielas izdevumiem sniedzot atbalstu Valsts robežsardzei Latvijas Republikas-Baltkrievijas Republikas valsts robežas nelikumīgas šķērsošanas nodrošināšanā par laika periodu 
2023.gada 1. augusta līdz 31. augustam</t>
  </si>
  <si>
    <t>Detalizēts aprēķins dienas naudas samaksai amatpersonām ar speciālajām dienesta pakāpēm, sniedzot atbalstu Valsts robežsardzei Latvijas Republikas-Baltkrievijas Republikas valsts robežas robežuzraudzības nodrošināšanā 
par laika periodu no 2023.gada 21./ 22.jūlijam līdz 12.augustam</t>
  </si>
  <si>
    <r>
      <t xml:space="preserve">Detalizēts aprēķins 5.tabulā.
Dienas nauda par periodu no 2023.gada 21./22.jūlija līdz 12.augustam izmaksāta 13 personām.
Valsts policijas pavēle no 18.07.2023  Nr.3681 “Par komandējumu uz Daugavpili (Latvijā)” dienas nauda: 
100% (8,00 </t>
    </r>
    <r>
      <rPr>
        <i/>
        <sz val="11"/>
        <rFont val="Times New Roman"/>
        <family val="1"/>
        <charset val="186"/>
      </rPr>
      <t>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</si>
  <si>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Izdevumi, kas saistīti ar operatīvo darbību 2023.gada augustā</t>
  </si>
  <si>
    <t xml:space="preserve">VP RĪGAS RP KĀRTPP PPP SUB 2.ROTA </t>
  </si>
  <si>
    <t xml:space="preserve">VP RĪGAS RP KĀRTPP PPP SUB 6.ROTA (ZEMGALES REĢIONA) </t>
  </si>
  <si>
    <t xml:space="preserve">VP RĪGAS RP KĀRTPP PPP SUB 4.ROTA (LATGALES REĢIONA) </t>
  </si>
  <si>
    <t>VP RĪGAS RP KĀRTPP PPP SUB 4.ROTA (LATGALES REĢIONA)</t>
  </si>
  <si>
    <t>VP RĪGAS RP KĀRTPP PPP SUB 2.ROTA</t>
  </si>
  <si>
    <t>VP RĪGAS RP KĀRTPP PPP SUB 6.ROTA (ZEMGALES REĢIONA)</t>
  </si>
  <si>
    <t xml:space="preserve">VP RĪGAS RP KĀRTPP PPP SUB DIENESTA ORGANIZĀCIJAS, KOORDINĀCIJAS UN KONTROLES GRUPA </t>
  </si>
  <si>
    <t>20%</t>
  </si>
  <si>
    <t>50%</t>
  </si>
  <si>
    <t>01.08. - 10.08.2023</t>
  </si>
  <si>
    <t>11.08. - 31.08.2023</t>
  </si>
  <si>
    <t>Kopā par mēnesi</t>
  </si>
  <si>
    <t>Detalizēts aprēķins par laika periodu no 2023.gada 1.augusta līdz 31.augustam 3.tabulā.
Iesaistītas 650 personas, kopējais iesaistes laiks 18 034 stundas.</t>
  </si>
  <si>
    <t>VP RĪGAS RP KĀRTPP PPP SUB DIENESTA ORGANIZĀCIJAS, KOORDINĀCIJAS UN KONTROLES GRUPA</t>
  </si>
  <si>
    <t>VP GKĀRTPP SDP SUKB SPECIĀLO UZDEVUMU NODAĻA</t>
  </si>
  <si>
    <t>VP RĪGAS RP KĀRTPP PPP SUB 5.ROTA (VIDZEMES REĢIONA)</t>
  </si>
  <si>
    <t xml:space="preserve">VP LATGALES RP KĀRTĪBAS POLICIJAS BIROJS </t>
  </si>
  <si>
    <t>1)    Izdevumi saistībā ar rīkojumiem Nr. 518 un Nr. 514 izpildei nepieciešamo pasākumu īstenošanu</t>
  </si>
  <si>
    <t>Korekcija*</t>
  </si>
  <si>
    <t>* Precizējumi veikti, jo ir izveidojies atlikums no iepriekš piešķirtajiem finansējumiem "Līdzekļi neparedzētiem gadījumiem" par 2023.gadu.</t>
  </si>
  <si>
    <r>
      <t xml:space="preserve"> 1 068 773,83 </t>
    </r>
    <r>
      <rPr>
        <i/>
        <sz val="11"/>
        <rFont val="Times New Roman"/>
        <family val="1"/>
        <charset val="186"/>
      </rPr>
      <t>euro</t>
    </r>
    <r>
      <rPr>
        <sz val="11"/>
        <rFont val="Times New Roman"/>
        <family val="1"/>
        <charset val="186"/>
      </rPr>
      <t xml:space="preserve"> × 8,33% = 89 028,86</t>
    </r>
    <r>
      <rPr>
        <i/>
        <sz val="11"/>
        <rFont val="Times New Roman"/>
        <family val="1"/>
        <charset val="186"/>
      </rPr>
      <t xml:space="preserve"> euro.</t>
    </r>
  </si>
  <si>
    <r>
      <t xml:space="preserve">Detalizēts aprēķins par laika periodu no 2023.gada 1.augusta līdz 31.augustam 4.tabulā.
Pasākuma nodrošināšanai tika iesaistīti 133 transportlīdzekļi;
Vidēji viena transportlīdzekļa nobraukums 1034,28 km; 
Vidējā degvielas cena 1,4351  </t>
    </r>
    <r>
      <rPr>
        <i/>
        <sz val="11"/>
        <rFont val="Times New Roman"/>
        <family val="1"/>
        <charset val="186"/>
      </rPr>
      <t>euro</t>
    </r>
    <r>
      <rPr>
        <sz val="11"/>
        <rFont val="Times New Roman"/>
        <family val="1"/>
        <charset val="186"/>
      </rPr>
      <t xml:space="preserve">/l; 
Vidējais degvielas patēriņš 7,953 l/km uz 100 km.
</t>
    </r>
    <r>
      <rPr>
        <i/>
        <sz val="11"/>
        <rFont val="Times New Roman"/>
        <family val="1"/>
        <charset val="186"/>
      </rPr>
      <t xml:space="preserve">
</t>
    </r>
    <r>
      <rPr>
        <sz val="11"/>
        <rFont val="Times New Roman"/>
        <family val="1"/>
        <charset val="186"/>
      </rPr>
      <t xml:space="preserve">133 t-ldz. x 1034,28 km x 1,4351 </t>
    </r>
    <r>
      <rPr>
        <i/>
        <sz val="11"/>
        <rFont val="Times New Roman"/>
        <family val="1"/>
        <charset val="186"/>
      </rPr>
      <t>euro</t>
    </r>
    <r>
      <rPr>
        <sz val="11"/>
        <rFont val="Times New Roman"/>
        <family val="1"/>
        <charset val="186"/>
      </rPr>
      <t xml:space="preserve">/l x 7,953 l/km  ÷ 100 km = 15 700,21 </t>
    </r>
    <r>
      <rPr>
        <i/>
        <sz val="11"/>
        <rFont val="Times New Roman"/>
        <family val="1"/>
        <charset val="186"/>
      </rPr>
      <t>euro</t>
    </r>
  </si>
  <si>
    <r>
      <t>Negāzēts dzeramais ūdens 5 L / 612 gab. x 0,68692</t>
    </r>
    <r>
      <rPr>
        <i/>
        <sz val="11"/>
        <rFont val="Times New Roman"/>
        <family val="1"/>
        <charset val="186"/>
      </rPr>
      <t xml:space="preserve"> euro</t>
    </r>
    <r>
      <rPr>
        <sz val="11"/>
        <rFont val="Times New Roman"/>
        <family val="1"/>
        <charset val="186"/>
      </rPr>
      <t xml:space="preserve"> =  420,40 </t>
    </r>
    <r>
      <rPr>
        <i/>
        <sz val="11"/>
        <rFont val="Times New Roman"/>
        <family val="1"/>
        <charset val="186"/>
      </rPr>
      <t>euro</t>
    </r>
    <r>
      <rPr>
        <sz val="11"/>
        <rFont val="Times New Roman"/>
        <family val="1"/>
        <charset val="186"/>
      </rPr>
      <t xml:space="preserve">;
Negāzēts dzeramais ūdens 0,5 L / 24 gab. x 0,5089 </t>
    </r>
    <r>
      <rPr>
        <i/>
        <sz val="11"/>
        <rFont val="Times New Roman"/>
        <family val="1"/>
        <charset val="186"/>
      </rPr>
      <t>euro</t>
    </r>
    <r>
      <rPr>
        <sz val="11"/>
        <rFont val="Times New Roman"/>
        <family val="1"/>
        <charset val="186"/>
      </rPr>
      <t xml:space="preserve"> =  12,21 </t>
    </r>
    <r>
      <rPr>
        <i/>
        <sz val="11"/>
        <rFont val="Times New Roman"/>
        <family val="1"/>
        <charset val="186"/>
      </rPr>
      <t>euro.</t>
    </r>
  </si>
  <si>
    <t>2.pielikuma 1.tabula</t>
  </si>
  <si>
    <t>2.pielikuma 2.tabula</t>
  </si>
  <si>
    <t>2.pielikuma 3.tabula</t>
  </si>
  <si>
    <t>2.pielikuma 4.tabula</t>
  </si>
  <si>
    <t>2.pielikuma 5.tabula</t>
  </si>
  <si>
    <t>2.pielikums</t>
  </si>
  <si>
    <t>Ministru kabineta rīkojuma projekta</t>
  </si>
  <si>
    <t>“Par finanšu līdzekļu piešķiršanu no valsts budžeta programmas</t>
  </si>
  <si>
    <t xml:space="preserve"> “Līdzekļi neparedzētiem gadījumiem”” sākotnējās ietekmes novērtējuma ziņojumam (anotācijai)</t>
  </si>
  <si>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1.maija līdz 31.augustam</t>
  </si>
  <si>
    <r>
      <t xml:space="preserve">Aprēķins veikts par ēdināšanas pakalpojumiem, kas tika nodrošināti no 2023.gada 1.jūlija līdz 31.jūlijam, izdevumi pakalpojuma sniedzējam tika apmaksāti 2023.gada augustā. 
Ēdināšanas pakalpojumi: 
brokastis  265 porcijas × 6,00 </t>
    </r>
    <r>
      <rPr>
        <i/>
        <sz val="11"/>
        <rFont val="Times New Roman"/>
        <family val="1"/>
        <charset val="186"/>
      </rPr>
      <t>euro</t>
    </r>
    <r>
      <rPr>
        <sz val="11"/>
        <rFont val="Times New Roman"/>
        <family val="1"/>
        <charset val="186"/>
      </rPr>
      <t xml:space="preserve"> = 1 590,00 </t>
    </r>
    <r>
      <rPr>
        <i/>
        <sz val="11"/>
        <rFont val="Times New Roman"/>
        <family val="1"/>
        <charset val="186"/>
      </rPr>
      <t>euro</t>
    </r>
    <r>
      <rPr>
        <sz val="11"/>
        <rFont val="Times New Roman"/>
        <family val="1"/>
        <charset val="186"/>
      </rPr>
      <t xml:space="preserve">;
pusdienas 273 porcijas × 8,00 </t>
    </r>
    <r>
      <rPr>
        <i/>
        <sz val="11"/>
        <rFont val="Times New Roman"/>
        <family val="1"/>
        <charset val="186"/>
      </rPr>
      <t>euro</t>
    </r>
    <r>
      <rPr>
        <sz val="11"/>
        <rFont val="Times New Roman"/>
        <family val="1"/>
        <charset val="186"/>
      </rPr>
      <t xml:space="preserve"> = 2 184,00 </t>
    </r>
    <r>
      <rPr>
        <i/>
        <sz val="11"/>
        <rFont val="Times New Roman"/>
        <family val="1"/>
        <charset val="186"/>
      </rPr>
      <t>euro</t>
    </r>
    <r>
      <rPr>
        <sz val="11"/>
        <rFont val="Times New Roman"/>
        <family val="1"/>
        <charset val="186"/>
      </rPr>
      <t xml:space="preserve">;
vakariņas 273 porcijas × 8,00 </t>
    </r>
    <r>
      <rPr>
        <i/>
        <sz val="11"/>
        <rFont val="Times New Roman"/>
        <family val="1"/>
        <charset val="186"/>
      </rPr>
      <t>euro</t>
    </r>
    <r>
      <rPr>
        <sz val="11"/>
        <rFont val="Times New Roman"/>
        <family val="1"/>
        <charset val="186"/>
      </rPr>
      <t xml:space="preserve"> = 2 184,00 </t>
    </r>
    <r>
      <rPr>
        <i/>
        <sz val="11"/>
        <rFont val="Times New Roman"/>
        <family val="1"/>
        <charset val="186"/>
      </rPr>
      <t>euro</t>
    </r>
    <r>
      <rPr>
        <sz val="11"/>
        <rFont val="Times New Roman"/>
        <family val="1"/>
        <charset val="186"/>
      </rPr>
      <t xml:space="preserve">;
launags (sausā uztura paka) 130 pakas × 22,00 euro = 2 860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t>
    </r>
    <r>
      <rPr>
        <i/>
        <sz val="11"/>
        <rFont val="Times New Roman"/>
        <family val="1"/>
        <charset val="186"/>
      </rPr>
      <t>euro</t>
    </r>
    <r>
      <rPr>
        <sz val="11"/>
        <rFont val="Times New Roman"/>
        <family val="1"/>
        <charset val="186"/>
      </rPr>
      <t xml:space="preserve">:
Ēdināšanas izmaksas sastāda:
Brokastis 6 euro /1 pers
Pusdienas un vakariņas 8 </t>
    </r>
    <r>
      <rPr>
        <i/>
        <sz val="11"/>
        <rFont val="Times New Roman"/>
        <family val="1"/>
        <charset val="186"/>
      </rPr>
      <t>euro</t>
    </r>
    <r>
      <rPr>
        <sz val="11"/>
        <rFont val="Times New Roman"/>
        <family val="1"/>
        <charset val="186"/>
      </rPr>
      <t xml:space="preserve">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euro (brokastis ir 6 </t>
    </r>
    <r>
      <rPr>
        <i/>
        <sz val="11"/>
        <rFont val="Times New Roman"/>
        <family val="1"/>
        <charset val="186"/>
      </rPr>
      <t>euro</t>
    </r>
    <r>
      <rPr>
        <sz val="11"/>
        <rFont val="Times New Roman"/>
        <family val="1"/>
        <charset val="186"/>
      </rPr>
      <t xml:space="preserve">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</si>
  <si>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 xml:space="preserve">Samaksa par virsstundu darbu
Detalizēts aprēķins par laika periodu no 2023.gada 1.maija līdz 31.augustam 2.tabulā.
Iesaistītas 578 personas, kopējais iesaistes laiks 61 750,25 stundas.
</t>
  </si>
  <si>
    <t>Kopsavilkums</t>
  </si>
  <si>
    <t>Valsts policijas izdevumi par laika periodu no 2023.gada 1.augusta (atsevišķi izdevumi no 1. maija) līdz 31.augustam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</si>
</sst>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00"/>
    <numFmt numFmtId="166" formatCode="0.000"/>
    <numFmt numFmtId="167" formatCode="#0"/>
    <numFmt numFmtId="168" formatCode="0.0000"/>
    <numFmt numFmtId="169" formatCode="0.00000"/>
  </numFmts>
  <fonts count="24">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b/>
      <sz val="12"/>
      <color rgb="FFFF0000"/>
      <name val="Times New Roman"/>
      <family val="1"/>
      <charset val="186"/>
    </font>
    <font>
      <b/>
      <sz val="12"/>
      <color theme="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s>
  <fills count="9">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right style="thin">
        <color indexed="64"/>
      </right>
      <top/>
      <bottom style="hair">
        <color indexed="64"/>
      </bottom>
      <diagonal/>
    </border>
    <border>
      <left/>
      <right style="thin">
        <color indexed="64"/>
      </right>
      <top/>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9"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20"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21" fillId="0" borderId="0"/>
  </cellStyleXfs>
  <cellXfs count="325">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4" borderId="1" xfId="0" applyNumberFormat="1" applyFont="1" applyFill="1" applyBorder="1" applyAlignment="1">
      <alignment horizontal="righ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4" borderId="1" xfId="0" applyFont="1" applyFill="1" applyBorder="1" applyAlignment="1">
      <alignment horizontal="left" vertical="center"/>
    </xf>
    <xf numFmtId="0" fontId="3" fillId="4"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0" fontId="4" fillId="0" borderId="1" xfId="0" applyFont="1" applyBorder="1" applyAlignment="1">
      <alignmen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15" fillId="0" borderId="0" xfId="12" applyFont="1" applyAlignment="1">
      <alignment horizontal="left"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5"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1" xfId="12" applyFont="1" applyFill="1" applyBorder="1" applyAlignment="1">
      <alignment horizontal="center"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1" xfId="0" applyFont="1" applyFill="1" applyBorder="1" applyAlignment="1">
      <alignment horizontal="left" vertical="center"/>
    </xf>
    <xf numFmtId="0" fontId="3" fillId="8" borderId="1" xfId="0" applyFont="1" applyFill="1" applyBorder="1" applyAlignment="1">
      <alignment horizontal="center" vertical="center" wrapText="1"/>
    </xf>
    <xf numFmtId="3" fontId="3" fillId="8" borderId="1" xfId="0" applyNumberFormat="1" applyFont="1" applyFill="1" applyBorder="1" applyAlignment="1">
      <alignment horizontal="right" vertical="center"/>
    </xf>
    <xf numFmtId="0" fontId="3" fillId="8" borderId="1" xfId="0" applyFont="1" applyFill="1" applyBorder="1" applyAlignment="1">
      <alignment vertical="center"/>
    </xf>
    <xf numFmtId="0" fontId="3" fillId="8" borderId="1" xfId="0" applyFont="1" applyFill="1" applyBorder="1" applyAlignment="1">
      <alignment horizontal="center" vertical="center"/>
    </xf>
    <xf numFmtId="4" fontId="15" fillId="6" borderId="1" xfId="1" applyNumberFormat="1" applyFont="1" applyFill="1" applyBorder="1" applyAlignment="1">
      <alignment horizontal="center" vertical="center"/>
    </xf>
    <xf numFmtId="0" fontId="15" fillId="6" borderId="1" xfId="0" applyFont="1" applyFill="1" applyBorder="1" applyAlignment="1">
      <alignment horizontal="center" vertical="center" wrapText="1"/>
    </xf>
    <xf numFmtId="3" fontId="15" fillId="6" borderId="1" xfId="0" applyNumberFormat="1" applyFont="1" applyFill="1" applyBorder="1" applyAlignment="1">
      <alignment horizontal="center" vertical="center" wrapText="1"/>
    </xf>
    <xf numFmtId="4" fontId="15" fillId="6"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4" fillId="0" borderId="1" xfId="0" applyFont="1" applyBorder="1" applyAlignment="1">
      <alignment horizontal="center" vertical="center"/>
    </xf>
    <xf numFmtId="4" fontId="4" fillId="0" borderId="1" xfId="0" applyNumberFormat="1" applyFont="1" applyFill="1" applyBorder="1" applyAlignment="1">
      <alignment horizontal="righ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0" fontId="12" fillId="0" borderId="0" xfId="1" applyFont="1" applyFill="1" applyBorder="1" applyAlignment="1">
      <alignment horizontal="center" vertical="center" wrapText="1"/>
    </xf>
    <xf numFmtId="0" fontId="11" fillId="0" borderId="0" xfId="1"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2" fontId="5" fillId="0" borderId="0" xfId="0" applyNumberFormat="1"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4" fontId="15" fillId="6" borderId="11" xfId="12" applyNumberFormat="1" applyFont="1" applyFill="1" applyBorder="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2" fontId="5" fillId="0" borderId="0" xfId="0" applyNumberFormat="1" applyFont="1" applyAlignment="1">
      <alignment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2" fontId="11" fillId="0" borderId="1" xfId="12" applyNumberFormat="1" applyFont="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2" fontId="11" fillId="0" borderId="1" xfId="12" applyNumberFormat="1" applyFont="1" applyFill="1" applyBorder="1" applyAlignment="1">
      <alignment horizontal="center" vertical="center"/>
    </xf>
    <xf numFmtId="0" fontId="11" fillId="0" borderId="1" xfId="1" applyFont="1" applyFill="1" applyBorder="1" applyAlignment="1">
      <alignment vertical="center" wrapText="1"/>
    </xf>
    <xf numFmtId="0" fontId="11" fillId="0" borderId="1" xfId="1" applyFont="1" applyFill="1" applyBorder="1" applyAlignment="1">
      <alignment horizontal="left" vertical="center" wrapText="1"/>
    </xf>
    <xf numFmtId="0" fontId="11" fillId="0" borderId="1" xfId="1" applyFont="1" applyBorder="1" applyAlignment="1">
      <alignment vertical="center" wrapText="1"/>
    </xf>
    <xf numFmtId="0" fontId="11" fillId="0" borderId="1" xfId="1" applyFont="1" applyBorder="1" applyAlignment="1">
      <alignment horizontal="left" vertical="center" wrapText="1"/>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2" fillId="0" borderId="13" xfId="12" applyFont="1" applyBorder="1" applyAlignment="1">
      <alignment horizontal="center" vertical="center" wrapText="1"/>
    </xf>
    <xf numFmtId="0" fontId="12" fillId="0" borderId="0" xfId="12" applyFont="1" applyAlignment="1">
      <alignment horizontal="center" vertical="center" wrapText="1"/>
    </xf>
    <xf numFmtId="0" fontId="11" fillId="2" borderId="26" xfId="12" applyFont="1" applyFill="1" applyBorder="1" applyAlignment="1">
      <alignment horizontal="center" vertical="center" wrapText="1"/>
    </xf>
    <xf numFmtId="0" fontId="11" fillId="0" borderId="26" xfId="12" applyFont="1" applyBorder="1" applyAlignment="1">
      <alignment horizontal="center" vertical="center" wrapText="1"/>
    </xf>
    <xf numFmtId="0" fontId="11" fillId="0" borderId="26" xfId="2" applyFont="1" applyBorder="1" applyAlignment="1">
      <alignment horizontal="center" vertical="center" wrapText="1"/>
    </xf>
    <xf numFmtId="3" fontId="11" fillId="2" borderId="27" xfId="12" applyNumberFormat="1" applyFont="1" applyFill="1" applyBorder="1" applyAlignment="1">
      <alignment horizontal="center" vertical="center" wrapText="1"/>
    </xf>
    <xf numFmtId="0" fontId="11" fillId="0" borderId="0" xfId="12" applyFont="1" applyAlignment="1">
      <alignment horizontal="center"/>
    </xf>
    <xf numFmtId="4" fontId="15" fillId="6" borderId="29" xfId="12" applyNumberFormat="1" applyFont="1" applyFill="1" applyBorder="1" applyAlignment="1">
      <alignment horizontal="center" vertical="center"/>
    </xf>
    <xf numFmtId="0" fontId="15" fillId="0" borderId="0" xfId="12" applyFont="1"/>
    <xf numFmtId="0" fontId="15" fillId="3" borderId="30" xfId="12" applyFont="1" applyFill="1" applyBorder="1" applyAlignment="1">
      <alignment horizontal="center" vertical="center"/>
    </xf>
    <xf numFmtId="0" fontId="15" fillId="3" borderId="14" xfId="12" applyFont="1" applyFill="1" applyBorder="1" applyAlignment="1">
      <alignment vertical="center"/>
    </xf>
    <xf numFmtId="49" fontId="15" fillId="3" borderId="14" xfId="12" applyNumberFormat="1" applyFont="1" applyFill="1" applyBorder="1" applyAlignment="1">
      <alignment horizontal="center" vertical="center"/>
    </xf>
    <xf numFmtId="3" fontId="15" fillId="3" borderId="14" xfId="12" applyNumberFormat="1" applyFont="1" applyFill="1" applyBorder="1" applyAlignment="1">
      <alignment horizontal="center" vertical="center"/>
    </xf>
    <xf numFmtId="4" fontId="15" fillId="3" borderId="14" xfId="12" applyNumberFormat="1" applyFont="1" applyFill="1" applyBorder="1" applyAlignment="1">
      <alignment horizontal="center" vertical="center"/>
    </xf>
    <xf numFmtId="4" fontId="15" fillId="3" borderId="31" xfId="12" applyNumberFormat="1" applyFont="1" applyFill="1" applyBorder="1" applyAlignment="1">
      <alignment horizontal="center" vertical="center"/>
    </xf>
    <xf numFmtId="167" fontId="11" fillId="0" borderId="26" xfId="12" applyNumberFormat="1" applyFont="1" applyFill="1" applyBorder="1" applyAlignment="1">
      <alignment horizontal="center" vertical="center"/>
    </xf>
    <xf numFmtId="4" fontId="11" fillId="0" borderId="26" xfId="12" applyNumberFormat="1" applyFont="1" applyFill="1" applyBorder="1" applyAlignment="1">
      <alignment horizontal="center" vertical="center"/>
    </xf>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4" fontId="5" fillId="0" borderId="0" xfId="0" applyNumberFormat="1" applyFont="1" applyAlignment="1">
      <alignment vertical="center"/>
    </xf>
    <xf numFmtId="166" fontId="5" fillId="0" borderId="0" xfId="0" applyNumberFormat="1" applyFont="1" applyAlignment="1">
      <alignment horizontal="center" vertical="center"/>
    </xf>
    <xf numFmtId="0" fontId="11" fillId="0" borderId="33" xfId="0" applyFont="1" applyFill="1" applyBorder="1" applyAlignment="1">
      <alignment horizontal="center" vertical="center" wrapText="1"/>
    </xf>
    <xf numFmtId="0" fontId="11" fillId="0" borderId="7" xfId="0" applyFont="1" applyFill="1" applyBorder="1" applyAlignment="1">
      <alignment horizontal="left" vertical="center"/>
    </xf>
    <xf numFmtId="0" fontId="11" fillId="0" borderId="34" xfId="0" applyFont="1" applyFill="1" applyBorder="1" applyAlignment="1">
      <alignment horizontal="center" vertical="center" wrapText="1"/>
    </xf>
    <xf numFmtId="3" fontId="11" fillId="0" borderId="7" xfId="0" applyNumberFormat="1" applyFont="1" applyFill="1" applyBorder="1" applyAlignment="1">
      <alignment horizontal="center" vertical="center" wrapText="1"/>
    </xf>
    <xf numFmtId="4" fontId="11" fillId="0" borderId="25" xfId="0" applyNumberFormat="1" applyFont="1" applyFill="1" applyBorder="1" applyAlignment="1">
      <alignment horizontal="center" vertical="center" wrapText="1"/>
    </xf>
    <xf numFmtId="4" fontId="11" fillId="0" borderId="7" xfId="0" applyNumberFormat="1" applyFont="1" applyFill="1" applyBorder="1" applyAlignment="1">
      <alignment horizontal="center" vertical="center" wrapText="1"/>
    </xf>
    <xf numFmtId="165" fontId="5" fillId="0" borderId="0" xfId="0" applyNumberFormat="1" applyFont="1" applyAlignment="1">
      <alignment vertical="center"/>
    </xf>
    <xf numFmtId="0" fontId="4" fillId="0" borderId="0" xfId="1" applyFont="1" applyFill="1" applyAlignment="1">
      <alignment horizontal="left" vertical="center"/>
    </xf>
    <xf numFmtId="4" fontId="11" fillId="0" borderId="0" xfId="1" applyNumberFormat="1" applyFont="1" applyFill="1" applyAlignment="1">
      <alignment horizontal="left" vertical="center"/>
    </xf>
    <xf numFmtId="0" fontId="12" fillId="0" borderId="0" xfId="1" applyFont="1" applyFill="1" applyBorder="1" applyAlignment="1">
      <alignment horizontal="left" vertical="center" wrapText="1"/>
    </xf>
    <xf numFmtId="4" fontId="12" fillId="0" borderId="0" xfId="1" applyNumberFormat="1" applyFont="1" applyFill="1" applyBorder="1" applyAlignment="1">
      <alignment horizontal="left" vertical="center" wrapText="1"/>
    </xf>
    <xf numFmtId="0" fontId="14" fillId="0" borderId="0" xfId="1" applyFont="1" applyFill="1" applyBorder="1" applyAlignment="1">
      <alignment horizontal="left" vertical="center" wrapText="1"/>
    </xf>
    <xf numFmtId="4" fontId="15" fillId="0" borderId="0" xfId="1" applyNumberFormat="1" applyFont="1" applyFill="1" applyBorder="1" applyAlignment="1">
      <alignment horizontal="left" vertical="center"/>
    </xf>
    <xf numFmtId="4" fontId="11" fillId="0" borderId="0" xfId="1" applyNumberFormat="1" applyFont="1" applyFill="1" applyBorder="1" applyAlignment="1">
      <alignment horizontal="left" vertical="center"/>
    </xf>
    <xf numFmtId="4" fontId="11" fillId="0" borderId="0" xfId="12" applyNumberFormat="1" applyFont="1" applyAlignment="1">
      <alignment horizontal="center" vertical="center"/>
    </xf>
    <xf numFmtId="0" fontId="16" fillId="0" borderId="0" xfId="12" applyFont="1" applyAlignment="1">
      <alignment horizontal="center" vertical="center" wrapText="1"/>
    </xf>
    <xf numFmtId="0" fontId="17" fillId="0" borderId="0" xfId="12" applyFont="1" applyAlignment="1">
      <alignment horizontal="center" vertical="center" wrapText="1"/>
    </xf>
    <xf numFmtId="2" fontId="16"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0" fontId="11" fillId="0" borderId="9" xfId="12" applyFont="1" applyBorder="1" applyAlignment="1">
      <alignment horizontal="center" vertical="center"/>
    </xf>
    <xf numFmtId="3" fontId="11" fillId="0" borderId="9" xfId="12" applyNumberFormat="1" applyFont="1" applyBorder="1" applyAlignment="1">
      <alignment horizontal="center" vertical="center"/>
    </xf>
    <xf numFmtId="165" fontId="11" fillId="0" borderId="9" xfId="12" applyNumberFormat="1" applyFont="1" applyBorder="1" applyAlignment="1">
      <alignment horizontal="center" vertical="center"/>
    </xf>
    <xf numFmtId="4" fontId="11" fillId="0" borderId="9" xfId="12" applyNumberFormat="1" applyFont="1" applyBorder="1" applyAlignment="1">
      <alignment horizontal="center" vertical="center"/>
    </xf>
    <xf numFmtId="4" fontId="11" fillId="2" borderId="9" xfId="12" applyNumberFormat="1" applyFont="1" applyFill="1" applyBorder="1" applyAlignment="1">
      <alignment horizontal="center" vertical="center"/>
    </xf>
    <xf numFmtId="3" fontId="11" fillId="0" borderId="1" xfId="12" applyNumberFormat="1" applyFont="1" applyBorder="1" applyAlignment="1">
      <alignment horizontal="center" vertical="center"/>
    </xf>
    <xf numFmtId="165" fontId="11" fillId="2" borderId="1" xfId="12" applyNumberFormat="1" applyFont="1" applyFill="1" applyBorder="1" applyAlignment="1">
      <alignment horizontal="center" vertical="center"/>
    </xf>
    <xf numFmtId="4" fontId="11" fillId="2" borderId="1" xfId="12" applyNumberFormat="1" applyFont="1" applyFill="1" applyBorder="1" applyAlignment="1">
      <alignment horizontal="center" vertical="center"/>
    </xf>
    <xf numFmtId="0" fontId="4" fillId="0" borderId="1" xfId="0" applyFont="1" applyFill="1" applyBorder="1" applyAlignment="1">
      <alignment horizontal="left" vertical="center" wrapText="1"/>
    </xf>
    <xf numFmtId="165" fontId="11" fillId="0" borderId="0" xfId="12" applyNumberFormat="1" applyFont="1" applyFill="1" applyAlignment="1">
      <alignment horizontal="center" vertical="center"/>
    </xf>
    <xf numFmtId="168" fontId="15" fillId="0" borderId="0" xfId="12" applyNumberFormat="1" applyFont="1" applyAlignment="1">
      <alignment horizontal="center" vertical="center"/>
    </xf>
    <xf numFmtId="165" fontId="11" fillId="0" borderId="0" xfId="12" applyNumberFormat="1" applyFont="1" applyFill="1" applyAlignment="1">
      <alignment horizontal="left" vertical="center"/>
    </xf>
    <xf numFmtId="3" fontId="4" fillId="0" borderId="1" xfId="0" applyNumberFormat="1" applyFont="1" applyFill="1" applyBorder="1" applyAlignment="1">
      <alignment horizontal="right" vertical="center"/>
    </xf>
    <xf numFmtId="0" fontId="11" fillId="0" borderId="1" xfId="1" applyFont="1" applyFill="1" applyBorder="1" applyAlignment="1">
      <alignment horizontal="left" vertical="center"/>
    </xf>
    <xf numFmtId="4" fontId="11" fillId="0" borderId="1" xfId="1" applyNumberFormat="1" applyFont="1" applyBorder="1" applyAlignment="1">
      <alignment horizontal="center" vertical="center"/>
    </xf>
    <xf numFmtId="166"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16" fillId="0" borderId="0" xfId="12" applyFont="1" applyAlignment="1">
      <alignment horizontal="left" vertical="center" wrapText="1"/>
    </xf>
    <xf numFmtId="0" fontId="15" fillId="0" borderId="0" xfId="12" applyFont="1" applyAlignment="1">
      <alignment horizontal="center"/>
    </xf>
    <xf numFmtId="2" fontId="11" fillId="0" borderId="9" xfId="12" applyNumberFormat="1" applyFont="1" applyBorder="1" applyAlignment="1">
      <alignment horizontal="center" vertical="center"/>
    </xf>
    <xf numFmtId="2" fontId="11" fillId="2" borderId="1" xfId="12" applyNumberFormat="1" applyFont="1" applyFill="1" applyBorder="1" applyAlignment="1">
      <alignment horizontal="center" vertical="center"/>
    </xf>
    <xf numFmtId="0" fontId="11" fillId="0" borderId="36"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8" xfId="0" applyFont="1" applyFill="1" applyBorder="1" applyAlignment="1">
      <alignment horizontal="left" vertical="center"/>
    </xf>
    <xf numFmtId="0" fontId="11" fillId="0" borderId="24" xfId="0" applyFont="1" applyFill="1" applyBorder="1" applyAlignment="1">
      <alignment horizontal="center" vertical="center" wrapText="1"/>
    </xf>
    <xf numFmtId="3" fontId="11" fillId="0" borderId="8" xfId="0" applyNumberFormat="1" applyFont="1" applyFill="1" applyBorder="1" applyAlignment="1">
      <alignment horizontal="center" vertical="center" wrapText="1"/>
    </xf>
    <xf numFmtId="4" fontId="11" fillId="0" borderId="14" xfId="0" applyNumberFormat="1" applyFont="1" applyFill="1" applyBorder="1" applyAlignment="1">
      <alignment horizontal="center" vertical="center" wrapText="1"/>
    </xf>
    <xf numFmtId="4" fontId="11" fillId="0" borderId="8" xfId="0" applyNumberFormat="1"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1" fillId="0" borderId="10" xfId="0" applyFont="1" applyFill="1" applyBorder="1" applyAlignment="1">
      <alignment horizontal="left" vertical="center"/>
    </xf>
    <xf numFmtId="0" fontId="11" fillId="0" borderId="37" xfId="0" applyFont="1" applyFill="1" applyBorder="1" applyAlignment="1">
      <alignment horizontal="center" vertical="center" wrapText="1"/>
    </xf>
    <xf numFmtId="3" fontId="11" fillId="0" borderId="10" xfId="0" applyNumberFormat="1" applyFont="1" applyFill="1" applyBorder="1" applyAlignment="1">
      <alignment horizontal="center" vertical="center" wrapText="1"/>
    </xf>
    <xf numFmtId="4" fontId="11" fillId="0" borderId="0" xfId="0" applyNumberFormat="1" applyFont="1" applyFill="1" applyBorder="1" applyAlignment="1">
      <alignment horizontal="center" vertical="center" wrapText="1"/>
    </xf>
    <xf numFmtId="4" fontId="11" fillId="0" borderId="10" xfId="0" applyNumberFormat="1" applyFont="1" applyFill="1" applyBorder="1" applyAlignment="1">
      <alignment horizontal="center" vertical="center" wrapText="1"/>
    </xf>
    <xf numFmtId="3" fontId="11" fillId="5" borderId="1" xfId="0" applyNumberFormat="1" applyFont="1" applyFill="1" applyBorder="1" applyAlignment="1">
      <alignment horizontal="center" vertical="center" wrapText="1"/>
    </xf>
    <xf numFmtId="4" fontId="11" fillId="5" borderId="1" xfId="0" applyNumberFormat="1" applyFont="1" applyFill="1" applyBorder="1" applyAlignment="1">
      <alignment horizontal="center" vertical="center" wrapText="1"/>
    </xf>
    <xf numFmtId="169" fontId="4" fillId="0" borderId="0" xfId="0" applyNumberFormat="1" applyFont="1" applyAlignment="1">
      <alignment vertical="center" wrapText="1"/>
    </xf>
    <xf numFmtId="169" fontId="4" fillId="0" borderId="0" xfId="0" applyNumberFormat="1" applyFont="1" applyAlignment="1">
      <alignment horizontal="center" vertical="center" wrapText="1"/>
    </xf>
    <xf numFmtId="4" fontId="4" fillId="0" borderId="0" xfId="0" applyNumberFormat="1" applyFont="1" applyAlignment="1">
      <alignment vertical="center"/>
    </xf>
    <xf numFmtId="0" fontId="4" fillId="0" borderId="0" xfId="0" applyFont="1" applyAlignment="1">
      <alignment vertical="center"/>
    </xf>
    <xf numFmtId="4" fontId="4" fillId="0" borderId="0" xfId="0" applyNumberFormat="1" applyFont="1" applyAlignment="1">
      <alignment vertical="center" wrapText="1"/>
    </xf>
    <xf numFmtId="0" fontId="11" fillId="5" borderId="3" xfId="0" applyFont="1" applyFill="1" applyBorder="1" applyAlignment="1">
      <alignment vertical="center" wrapText="1"/>
    </xf>
    <xf numFmtId="0" fontId="11" fillId="5" borderId="2" xfId="0" applyFont="1" applyFill="1" applyBorder="1" applyAlignment="1">
      <alignment vertical="center"/>
    </xf>
    <xf numFmtId="0" fontId="11" fillId="5" borderId="3" xfId="0" applyFont="1" applyFill="1" applyBorder="1" applyAlignment="1">
      <alignment vertical="center"/>
    </xf>
    <xf numFmtId="0" fontId="11" fillId="5" borderId="1" xfId="0" applyFont="1" applyFill="1" applyBorder="1" applyAlignment="1">
      <alignment vertical="center"/>
    </xf>
    <xf numFmtId="0" fontId="15" fillId="0" borderId="1" xfId="12" applyFont="1" applyFill="1" applyBorder="1" applyAlignment="1">
      <alignment horizontal="center" vertical="center" wrapText="1"/>
    </xf>
    <xf numFmtId="2" fontId="15" fillId="6" borderId="11" xfId="12" applyNumberFormat="1" applyFont="1" applyFill="1" applyBorder="1" applyAlignment="1">
      <alignment horizontal="center" vertical="center"/>
    </xf>
    <xf numFmtId="0" fontId="4" fillId="2" borderId="1" xfId="0" applyFont="1" applyFill="1" applyBorder="1" applyAlignment="1">
      <alignment vertical="center" wrapText="1"/>
    </xf>
    <xf numFmtId="4" fontId="4" fillId="2" borderId="1" xfId="0" applyNumberFormat="1" applyFont="1" applyFill="1" applyBorder="1" applyAlignment="1">
      <alignment horizontal="right" vertical="center"/>
    </xf>
    <xf numFmtId="4" fontId="4" fillId="2" borderId="1" xfId="0" applyNumberFormat="1" applyFont="1" applyFill="1" applyBorder="1" applyAlignment="1">
      <alignment horizontal="right" vertical="center" wrapText="1"/>
    </xf>
    <xf numFmtId="0" fontId="4" fillId="2" borderId="11" xfId="0" applyFont="1" applyFill="1" applyBorder="1" applyAlignment="1">
      <alignment vertical="center"/>
    </xf>
    <xf numFmtId="0" fontId="4" fillId="2" borderId="11" xfId="0" applyFont="1" applyFill="1" applyBorder="1" applyAlignment="1">
      <alignment vertical="center" wrapText="1"/>
    </xf>
    <xf numFmtId="4" fontId="4" fillId="2" borderId="11" xfId="0" applyNumberFormat="1" applyFont="1" applyFill="1" applyBorder="1" applyAlignment="1">
      <alignment horizontal="right" vertical="center"/>
    </xf>
    <xf numFmtId="0" fontId="4" fillId="2" borderId="9" xfId="0" applyFont="1" applyFill="1" applyBorder="1" applyAlignment="1">
      <alignment vertical="center"/>
    </xf>
    <xf numFmtId="0" fontId="4" fillId="2" borderId="9" xfId="0" applyFont="1" applyFill="1" applyBorder="1" applyAlignment="1">
      <alignment vertical="center" wrapText="1"/>
    </xf>
    <xf numFmtId="4" fontId="4" fillId="2" borderId="9" xfId="0" applyNumberFormat="1" applyFont="1" applyFill="1" applyBorder="1" applyAlignment="1">
      <alignment horizontal="right" vertical="center"/>
    </xf>
    <xf numFmtId="0" fontId="4" fillId="2" borderId="1" xfId="0" applyFont="1" applyFill="1" applyBorder="1" applyAlignment="1">
      <alignment vertical="center"/>
    </xf>
    <xf numFmtId="3" fontId="5" fillId="0" borderId="0" xfId="0" applyNumberFormat="1"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2" fontId="5" fillId="0" borderId="0" xfId="85" applyNumberFormat="1" applyFont="1" applyFill="1" applyAlignment="1">
      <alignment horizontal="center" vertical="center"/>
    </xf>
    <xf numFmtId="2" fontId="22" fillId="0" borderId="0" xfId="0" applyNumberFormat="1" applyFont="1" applyAlignment="1">
      <alignment horizontal="center" vertical="center"/>
    </xf>
    <xf numFmtId="0" fontId="3" fillId="8" borderId="11" xfId="0" applyFont="1" applyFill="1" applyBorder="1" applyAlignment="1">
      <alignment horizontal="right" vertical="center" wrapText="1"/>
    </xf>
    <xf numFmtId="4" fontId="3" fillId="8" borderId="11" xfId="0" applyNumberFormat="1" applyFont="1" applyFill="1" applyBorder="1" applyAlignment="1">
      <alignment horizontal="right" vertical="center"/>
    </xf>
    <xf numFmtId="4" fontId="3" fillId="8" borderId="11" xfId="0" applyNumberFormat="1" applyFont="1" applyFill="1" applyBorder="1" applyAlignment="1">
      <alignment horizontal="right" vertical="center" wrapText="1"/>
    </xf>
    <xf numFmtId="2" fontId="4" fillId="0" borderId="0" xfId="0" applyNumberFormat="1" applyFont="1" applyAlignment="1">
      <alignment vertical="center"/>
    </xf>
    <xf numFmtId="2" fontId="23" fillId="0" borderId="0" xfId="0" applyNumberFormat="1" applyFont="1" applyAlignment="1">
      <alignment vertical="center"/>
    </xf>
    <xf numFmtId="0" fontId="4" fillId="0" borderId="1" xfId="0" applyFont="1" applyFill="1" applyBorder="1" applyAlignment="1">
      <alignment horizontal="justify" vertical="center" wrapText="1"/>
    </xf>
    <xf numFmtId="4" fontId="4" fillId="0" borderId="9" xfId="0" applyNumberFormat="1" applyFont="1" applyFill="1" applyBorder="1" applyAlignment="1">
      <alignment horizontal="right" vertical="center"/>
    </xf>
    <xf numFmtId="1" fontId="4" fillId="2" borderId="0" xfId="0" applyNumberFormat="1" applyFont="1" applyFill="1" applyAlignment="1">
      <alignment horizontal="right"/>
    </xf>
    <xf numFmtId="0" fontId="4" fillId="2" borderId="0" xfId="0" applyFont="1" applyFill="1" applyAlignment="1">
      <alignment horizontal="right"/>
    </xf>
    <xf numFmtId="0" fontId="4" fillId="2" borderId="4" xfId="0" applyFont="1" applyFill="1" applyBorder="1" applyAlignment="1">
      <alignment vertical="center" wrapText="1"/>
    </xf>
    <xf numFmtId="0" fontId="4" fillId="2" borderId="4" xfId="0" applyFont="1" applyFill="1" applyBorder="1" applyAlignment="1">
      <alignment horizontal="left" wrapText="1"/>
    </xf>
    <xf numFmtId="0" fontId="4" fillId="2" borderId="9" xfId="0" applyFont="1" applyFill="1" applyBorder="1" applyAlignment="1">
      <alignment horizontal="right" vertical="center"/>
    </xf>
    <xf numFmtId="0" fontId="4" fillId="2" borderId="9" xfId="0" applyFont="1" applyFill="1" applyBorder="1" applyAlignment="1">
      <alignment horizontal="left" vertical="center" wrapText="1"/>
    </xf>
    <xf numFmtId="0" fontId="8" fillId="0" borderId="0" xfId="0" applyFont="1" applyAlignment="1">
      <alignment horizontal="center" vertical="center" wrapText="1"/>
    </xf>
    <xf numFmtId="0" fontId="12" fillId="7" borderId="2" xfId="0" applyFont="1" applyFill="1" applyBorder="1" applyAlignment="1">
      <alignment horizontal="left" vertical="center"/>
    </xf>
    <xf numFmtId="0" fontId="12" fillId="7" borderId="3" xfId="0" applyFont="1" applyFill="1" applyBorder="1" applyAlignment="1">
      <alignment horizontal="left" vertical="center"/>
    </xf>
    <xf numFmtId="0" fontId="12" fillId="7" borderId="4" xfId="0" applyFont="1" applyFill="1" applyBorder="1" applyAlignment="1">
      <alignment horizontal="left" vertical="center"/>
    </xf>
    <xf numFmtId="0" fontId="3" fillId="8" borderId="1" xfId="0" applyFont="1" applyFill="1" applyBorder="1" applyAlignment="1">
      <alignment horizontal="left" vertical="center"/>
    </xf>
    <xf numFmtId="0" fontId="3" fillId="8" borderId="2" xfId="0" applyFont="1" applyFill="1" applyBorder="1" applyAlignment="1">
      <alignment horizontal="left" vertical="center"/>
    </xf>
    <xf numFmtId="0" fontId="3" fillId="8" borderId="3" xfId="0" applyFont="1" applyFill="1" applyBorder="1" applyAlignment="1">
      <alignment horizontal="left" vertical="center"/>
    </xf>
    <xf numFmtId="0" fontId="3" fillId="8" borderId="4" xfId="0" applyFont="1" applyFill="1" applyBorder="1" applyAlignment="1">
      <alignment horizontal="left" vertical="center"/>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0" fontId="3" fillId="8" borderId="11" xfId="0" applyFont="1" applyFill="1" applyBorder="1" applyAlignment="1">
      <alignment horizontal="center" vertical="center"/>
    </xf>
    <xf numFmtId="0" fontId="3" fillId="8" borderId="10" xfId="0" applyFont="1" applyFill="1" applyBorder="1" applyAlignment="1">
      <alignment horizontal="center" vertical="center"/>
    </xf>
    <xf numFmtId="0" fontId="3" fillId="8" borderId="9" xfId="0" applyFont="1" applyFill="1" applyBorder="1" applyAlignment="1">
      <alignment horizontal="center" vertical="center"/>
    </xf>
    <xf numFmtId="0" fontId="3" fillId="8" borderId="11" xfId="0" applyFont="1" applyFill="1" applyBorder="1" applyAlignment="1">
      <alignment horizontal="left" vertical="center"/>
    </xf>
    <xf numFmtId="0" fontId="3" fillId="8" borderId="10" xfId="0" applyFont="1" applyFill="1" applyBorder="1" applyAlignment="1">
      <alignment horizontal="left" vertical="center"/>
    </xf>
    <xf numFmtId="0" fontId="3" fillId="8" borderId="9"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6" borderId="1" xfId="1" applyFont="1" applyFill="1" applyBorder="1" applyAlignment="1">
      <alignment horizontal="right" vertical="center"/>
    </xf>
    <xf numFmtId="0" fontId="12" fillId="0" borderId="0" xfId="12" applyFont="1" applyAlignment="1">
      <alignment horizontal="center" vertical="center" wrapText="1"/>
    </xf>
    <xf numFmtId="0" fontId="15" fillId="6" borderId="11" xfId="12" applyFont="1" applyFill="1" applyBorder="1" applyAlignment="1">
      <alignment horizontal="right" vertical="center"/>
    </xf>
    <xf numFmtId="0" fontId="12" fillId="0" borderId="0" xfId="12" applyFont="1" applyFill="1" applyBorder="1" applyAlignment="1">
      <alignment horizontal="center" vertical="center" wrapText="1"/>
    </xf>
    <xf numFmtId="0" fontId="11" fillId="0" borderId="1" xfId="12" applyFont="1" applyFill="1" applyBorder="1" applyAlignment="1">
      <alignment horizontal="center" vertical="center" wrapText="1"/>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6" borderId="18" xfId="0" applyFont="1" applyFill="1" applyBorder="1" applyAlignment="1">
      <alignment horizontal="right" vertical="center" wrapText="1"/>
    </xf>
    <xf numFmtId="0" fontId="15" fillId="6" borderId="19" xfId="0" applyFont="1" applyFill="1" applyBorder="1" applyAlignment="1">
      <alignment horizontal="right" vertical="center" wrapText="1"/>
    </xf>
    <xf numFmtId="0" fontId="15" fillId="6" borderId="28" xfId="12" applyFont="1" applyFill="1" applyBorder="1" applyAlignment="1">
      <alignment horizontal="right" vertical="center"/>
    </xf>
    <xf numFmtId="0" fontId="15" fillId="6" borderId="15" xfId="12" applyFont="1" applyFill="1" applyBorder="1" applyAlignment="1">
      <alignment horizontal="right" vertical="center"/>
    </xf>
    <xf numFmtId="0" fontId="15" fillId="6" borderId="27" xfId="12" applyFont="1" applyFill="1" applyBorder="1" applyAlignment="1">
      <alignment horizontal="right" vertical="center"/>
    </xf>
    <xf numFmtId="0" fontId="11" fillId="0" borderId="29" xfId="12" applyFont="1" applyFill="1" applyBorder="1" applyAlignment="1">
      <alignment horizontal="center" vertical="center"/>
    </xf>
    <xf numFmtId="0" fontId="11" fillId="0" borderId="32" xfId="12" applyFont="1" applyFill="1" applyBorder="1" applyAlignment="1">
      <alignment horizontal="center" vertical="center"/>
    </xf>
    <xf numFmtId="0" fontId="11" fillId="0" borderId="29" xfId="0" applyFont="1" applyFill="1" applyBorder="1" applyAlignment="1">
      <alignment horizontal="left" vertical="center" wrapText="1"/>
    </xf>
    <xf numFmtId="0" fontId="11" fillId="0" borderId="32" xfId="0" applyFont="1" applyFill="1" applyBorder="1" applyAlignment="1">
      <alignment horizontal="left" vertical="center" wrapText="1"/>
    </xf>
    <xf numFmtId="0" fontId="11" fillId="0" borderId="29" xfId="12" applyFont="1" applyFill="1" applyBorder="1" applyAlignment="1">
      <alignment horizontal="center" vertical="center" wrapText="1"/>
    </xf>
    <xf numFmtId="0" fontId="11" fillId="0" borderId="32" xfId="12" applyFont="1" applyFill="1" applyBorder="1" applyAlignment="1">
      <alignment horizontal="center" vertical="center" wrapText="1"/>
    </xf>
    <xf numFmtId="164" fontId="11" fillId="0" borderId="29" xfId="12" applyNumberFormat="1" applyFont="1" applyFill="1" applyBorder="1" applyAlignment="1">
      <alignment horizontal="center" vertical="center" wrapText="1"/>
    </xf>
    <xf numFmtId="164" fontId="11" fillId="0" borderId="32" xfId="12" applyNumberFormat="1" applyFont="1" applyFill="1" applyBorder="1" applyAlignment="1">
      <alignment horizontal="center" vertical="center" wrapText="1"/>
    </xf>
    <xf numFmtId="4" fontId="3" fillId="0" borderId="1" xfId="0" applyNumberFormat="1" applyFont="1" applyFill="1" applyBorder="1" applyAlignment="1">
      <alignment horizontal="right" vertical="center" wrapText="1"/>
    </xf>
    <xf numFmtId="4" fontId="3" fillId="7" borderId="1" xfId="0" applyNumberFormat="1" applyFont="1" applyFill="1" applyBorder="1" applyAlignment="1">
      <alignment horizontal="right" vertical="center" wrapText="1"/>
    </xf>
    <xf numFmtId="4" fontId="3" fillId="8" borderId="1" xfId="0" applyNumberFormat="1" applyFont="1" applyFill="1" applyBorder="1" applyAlignment="1">
      <alignment horizontal="right" vertical="center" wrapText="1"/>
    </xf>
    <xf numFmtId="3" fontId="5" fillId="0" borderId="0" xfId="0" applyNumberFormat="1" applyFont="1" applyAlignment="1">
      <alignment vertical="center"/>
    </xf>
    <xf numFmtId="4" fontId="3" fillId="0" borderId="1" xfId="0" applyNumberFormat="1" applyFont="1" applyFill="1" applyBorder="1" applyAlignment="1">
      <alignment horizontal="right" vertical="center"/>
    </xf>
    <xf numFmtId="4" fontId="3" fillId="8" borderId="1" xfId="0" applyNumberFormat="1" applyFont="1" applyFill="1" applyBorder="1" applyAlignment="1">
      <alignment horizontal="right" vertical="center"/>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J67"/>
  <sheetViews>
    <sheetView tabSelected="1" zoomScale="85" zoomScaleNormal="85" zoomScaleSheetLayoutView="70" workbookViewId="0">
      <selection activeCell="G13" sqref="G13"/>
    </sheetView>
  </sheetViews>
  <sheetFormatPr defaultColWidth="9.109375" defaultRowHeight="14.4"/>
  <cols>
    <col min="1" max="1" width="10.33203125" style="1" customWidth="1"/>
    <col min="2" max="2" width="36.33203125" style="1" customWidth="1"/>
    <col min="3" max="3" width="77" style="1" customWidth="1"/>
    <col min="4" max="4" width="28.109375" style="14" customWidth="1"/>
    <col min="5" max="5" width="19.88671875" style="1" customWidth="1"/>
    <col min="6" max="6" width="11.33203125" style="108" customWidth="1"/>
    <col min="7" max="7" width="13.5546875" style="108" customWidth="1"/>
    <col min="8" max="8" width="15.109375" style="1" customWidth="1"/>
    <col min="9" max="16384" width="9.109375" style="1"/>
  </cols>
  <sheetData>
    <row r="1" spans="1:7" s="13" customFormat="1">
      <c r="B1" s="93"/>
      <c r="C1" s="94"/>
      <c r="D1" s="273" t="s">
        <v>222</v>
      </c>
      <c r="F1" s="107"/>
      <c r="G1" s="107"/>
    </row>
    <row r="2" spans="1:7" s="13" customFormat="1">
      <c r="B2" s="93"/>
      <c r="C2" s="95"/>
      <c r="D2" s="274" t="s">
        <v>223</v>
      </c>
      <c r="F2" s="107"/>
      <c r="G2" s="107"/>
    </row>
    <row r="3" spans="1:7" s="13" customFormat="1">
      <c r="B3" s="93"/>
      <c r="C3" s="95"/>
      <c r="D3" s="274" t="s">
        <v>224</v>
      </c>
      <c r="F3" s="107"/>
      <c r="G3" s="107"/>
    </row>
    <row r="4" spans="1:7" s="13" customFormat="1">
      <c r="B4" s="93"/>
      <c r="C4" s="95"/>
      <c r="D4" s="274" t="s">
        <v>225</v>
      </c>
      <c r="F4" s="107"/>
      <c r="G4" s="107"/>
    </row>
    <row r="5" spans="1:7" s="13" customFormat="1" ht="18.75" customHeight="1">
      <c r="D5" s="93"/>
      <c r="F5" s="107"/>
      <c r="G5" s="107"/>
    </row>
    <row r="6" spans="1:7" ht="42.75" customHeight="1">
      <c r="A6" s="279" t="s">
        <v>230</v>
      </c>
      <c r="B6" s="279"/>
      <c r="C6" s="279"/>
      <c r="D6" s="279"/>
      <c r="E6" s="74"/>
    </row>
    <row r="7" spans="1:7" ht="17.399999999999999">
      <c r="A7" s="72" t="s">
        <v>229</v>
      </c>
      <c r="B7" s="73"/>
      <c r="C7" s="73"/>
      <c r="D7" s="141"/>
      <c r="E7" s="74"/>
    </row>
    <row r="8" spans="1:7" ht="18.75" customHeight="1">
      <c r="A8" s="4"/>
      <c r="B8" s="4"/>
      <c r="C8" s="4"/>
      <c r="D8" s="4"/>
    </row>
    <row r="9" spans="1:7" ht="23.25" customHeight="1">
      <c r="A9" s="75" t="s">
        <v>0</v>
      </c>
      <c r="B9" s="75" t="s">
        <v>1</v>
      </c>
      <c r="C9" s="75" t="s">
        <v>2</v>
      </c>
      <c r="D9" s="76" t="s">
        <v>21</v>
      </c>
    </row>
    <row r="10" spans="1:7" ht="22.5" customHeight="1">
      <c r="A10" s="280" t="s">
        <v>119</v>
      </c>
      <c r="B10" s="281"/>
      <c r="C10" s="282"/>
      <c r="D10" s="320">
        <f>D11+D14</f>
        <v>1514354</v>
      </c>
      <c r="E10" s="322"/>
      <c r="F10" s="261"/>
      <c r="G10" s="261"/>
    </row>
    <row r="11" spans="1:7" ht="27" customHeight="1">
      <c r="A11" s="5">
        <v>1000</v>
      </c>
      <c r="B11" s="6" t="s">
        <v>3</v>
      </c>
      <c r="C11" s="7" t="s">
        <v>23</v>
      </c>
      <c r="D11" s="319">
        <f>D17+D45</f>
        <v>1430805</v>
      </c>
      <c r="F11" s="261"/>
    </row>
    <row r="12" spans="1:7" ht="30" customHeight="1">
      <c r="A12" s="98">
        <v>1100</v>
      </c>
      <c r="B12" s="17" t="s">
        <v>4</v>
      </c>
      <c r="C12" s="7" t="s">
        <v>23</v>
      </c>
      <c r="D12" s="253">
        <f>D46+D20-2.5</f>
        <v>1157800.1899999985</v>
      </c>
      <c r="G12" s="140"/>
    </row>
    <row r="13" spans="1:7" ht="36" customHeight="1">
      <c r="A13" s="98">
        <v>1210</v>
      </c>
      <c r="B13" s="18" t="s">
        <v>5</v>
      </c>
      <c r="C13" s="99" t="s">
        <v>23</v>
      </c>
      <c r="D13" s="253">
        <f>D48+D28</f>
        <v>273003.95999999961</v>
      </c>
    </row>
    <row r="14" spans="1:7" ht="30" customHeight="1">
      <c r="A14" s="5">
        <v>2000</v>
      </c>
      <c r="B14" s="6" t="s">
        <v>6</v>
      </c>
      <c r="C14" s="7" t="s">
        <v>23</v>
      </c>
      <c r="D14" s="323">
        <f>D49+D29</f>
        <v>83549</v>
      </c>
    </row>
    <row r="15" spans="1:7" ht="25.5" customHeight="1">
      <c r="D15" s="176"/>
    </row>
    <row r="16" spans="1:7" ht="25.5" customHeight="1">
      <c r="A16" s="284" t="s">
        <v>211</v>
      </c>
      <c r="B16" s="285"/>
      <c r="C16" s="286"/>
      <c r="D16" s="321">
        <f>D17+D29+D41</f>
        <v>1400534</v>
      </c>
    </row>
    <row r="17" spans="1:8" ht="19.5" customHeight="1">
      <c r="A17" s="292">
        <v>1000</v>
      </c>
      <c r="B17" s="292" t="s">
        <v>3</v>
      </c>
      <c r="C17" s="77" t="s">
        <v>23</v>
      </c>
      <c r="D17" s="268">
        <f>ROUNDUP(D19+D18,0)</f>
        <v>1320774</v>
      </c>
    </row>
    <row r="18" spans="1:8" ht="18.75" customHeight="1">
      <c r="A18" s="293"/>
      <c r="B18" s="293"/>
      <c r="C18" s="266" t="s">
        <v>212</v>
      </c>
      <c r="D18" s="268">
        <v>-2.5</v>
      </c>
    </row>
    <row r="19" spans="1:8" ht="20.25" customHeight="1">
      <c r="A19" s="294"/>
      <c r="B19" s="294"/>
      <c r="C19" s="77" t="s">
        <v>23</v>
      </c>
      <c r="D19" s="268">
        <f>D20+D28</f>
        <v>1320775.879999998</v>
      </c>
    </row>
    <row r="20" spans="1:8" ht="26.25" customHeight="1">
      <c r="A20" s="91">
        <v>1100</v>
      </c>
      <c r="B20" s="15" t="s">
        <v>4</v>
      </c>
      <c r="C20" s="7" t="s">
        <v>23</v>
      </c>
      <c r="D20" s="92">
        <f>SUM(D21:D27)</f>
        <v>1068773.8299999984</v>
      </c>
      <c r="F20" s="265"/>
      <c r="G20" s="140"/>
    </row>
    <row r="21" spans="1:8" ht="27.6" hidden="1">
      <c r="A21" s="100">
        <v>1116</v>
      </c>
      <c r="B21" s="101" t="s">
        <v>11</v>
      </c>
      <c r="C21" s="18"/>
      <c r="D21" s="16"/>
    </row>
    <row r="22" spans="1:8" ht="29.25" hidden="1" customHeight="1">
      <c r="A22" s="254">
        <v>1141</v>
      </c>
      <c r="B22" s="255"/>
      <c r="C22" s="251"/>
      <c r="D22" s="252"/>
    </row>
    <row r="23" spans="1:8" s="13" customFormat="1" ht="57" customHeight="1">
      <c r="A23" s="260">
        <v>1141</v>
      </c>
      <c r="B23" s="251" t="s">
        <v>17</v>
      </c>
      <c r="C23" s="275" t="s">
        <v>182</v>
      </c>
      <c r="D23" s="253">
        <f>'1.tabula'!G6</f>
        <v>26261.449999999972</v>
      </c>
      <c r="F23" s="107"/>
      <c r="G23" s="107"/>
    </row>
    <row r="24" spans="1:8" s="13" customFormat="1" ht="36.75" hidden="1" customHeight="1">
      <c r="A24" s="287">
        <v>1142</v>
      </c>
      <c r="B24" s="288" t="s">
        <v>145</v>
      </c>
      <c r="C24" s="275"/>
      <c r="D24" s="253"/>
      <c r="F24" s="107"/>
      <c r="G24" s="107"/>
    </row>
    <row r="25" spans="1:8" s="13" customFormat="1" ht="68.25" customHeight="1">
      <c r="A25" s="287"/>
      <c r="B25" s="288"/>
      <c r="C25" s="276" t="s">
        <v>228</v>
      </c>
      <c r="D25" s="253">
        <f>' 2.tabula'!G6</f>
        <v>1010055.3799999984</v>
      </c>
      <c r="F25" s="107"/>
      <c r="G25" s="107"/>
    </row>
    <row r="26" spans="1:8" s="13" customFormat="1" ht="46.5" customHeight="1">
      <c r="A26" s="277">
        <v>1145</v>
      </c>
      <c r="B26" s="278" t="s">
        <v>19</v>
      </c>
      <c r="C26" s="251" t="s">
        <v>206</v>
      </c>
      <c r="D26" s="253">
        <f>'3.tabula'!J7</f>
        <v>32457.000000000011</v>
      </c>
      <c r="F26" s="107"/>
      <c r="G26" s="107"/>
    </row>
    <row r="27" spans="1:8" s="13" customFormat="1" ht="33" hidden="1" customHeight="1">
      <c r="A27" s="17">
        <v>1146</v>
      </c>
      <c r="B27" s="18" t="s">
        <v>8</v>
      </c>
      <c r="C27" s="18"/>
      <c r="D27" s="16"/>
      <c r="F27" s="107"/>
      <c r="G27" s="107"/>
    </row>
    <row r="28" spans="1:8" s="13" customFormat="1" ht="48.75" customHeight="1">
      <c r="A28" s="98">
        <v>1210</v>
      </c>
      <c r="B28" s="212" t="s">
        <v>5</v>
      </c>
      <c r="C28" s="212" t="s">
        <v>146</v>
      </c>
      <c r="D28" s="16">
        <f>'1.tabula'!H6+' 2.tabula'!H6+'3.tabula'!K7</f>
        <v>252002.04999999964</v>
      </c>
      <c r="F28" s="264"/>
      <c r="G28" s="264"/>
      <c r="H28" s="264"/>
    </row>
    <row r="29" spans="1:8" ht="20.25" customHeight="1">
      <c r="A29" s="289">
        <v>2000</v>
      </c>
      <c r="B29" s="292" t="s">
        <v>6</v>
      </c>
      <c r="C29" s="79" t="s">
        <v>23</v>
      </c>
      <c r="D29" s="80">
        <f>ROUNDUP((D30+D31),0)</f>
        <v>79760</v>
      </c>
    </row>
    <row r="30" spans="1:8" ht="20.25" customHeight="1">
      <c r="A30" s="290"/>
      <c r="B30" s="293"/>
      <c r="C30" s="266" t="s">
        <v>212</v>
      </c>
      <c r="D30" s="267">
        <v>-1.7</v>
      </c>
    </row>
    <row r="31" spans="1:8" ht="19.5" customHeight="1">
      <c r="A31" s="291"/>
      <c r="B31" s="294"/>
      <c r="C31" s="79" t="s">
        <v>23</v>
      </c>
      <c r="D31" s="267">
        <f>SUM(D32:D42)</f>
        <v>79760.819999999992</v>
      </c>
    </row>
    <row r="32" spans="1:8" ht="162" customHeight="1">
      <c r="A32" s="254">
        <v>2111</v>
      </c>
      <c r="B32" s="255" t="s">
        <v>12</v>
      </c>
      <c r="C32" s="255" t="s">
        <v>192</v>
      </c>
      <c r="D32" s="256">
        <f>'5.tabula'!G6</f>
        <v>844</v>
      </c>
    </row>
    <row r="33" spans="1:10" ht="96" customHeight="1">
      <c r="A33" s="100">
        <v>2112</v>
      </c>
      <c r="B33" s="101" t="s">
        <v>13</v>
      </c>
      <c r="C33" s="251" t="s">
        <v>150</v>
      </c>
      <c r="D33" s="252">
        <f>31*13*15</f>
        <v>6045</v>
      </c>
    </row>
    <row r="34" spans="1:10" s="13" customFormat="1" ht="33.75" customHeight="1">
      <c r="A34" s="17">
        <v>2271</v>
      </c>
      <c r="B34" s="18" t="s">
        <v>9</v>
      </c>
      <c r="C34" s="18" t="s">
        <v>193</v>
      </c>
      <c r="D34" s="16">
        <v>47921</v>
      </c>
      <c r="F34" s="107"/>
      <c r="G34" s="155"/>
    </row>
    <row r="35" spans="1:10" s="13" customFormat="1" ht="22.5" hidden="1" customHeight="1">
      <c r="A35" s="17">
        <v>2312</v>
      </c>
      <c r="B35" s="18" t="s">
        <v>22</v>
      </c>
      <c r="C35" s="212"/>
      <c r="D35" s="16"/>
      <c r="F35" s="107"/>
      <c r="G35" s="107"/>
    </row>
    <row r="36" spans="1:10" ht="114.75" customHeight="1">
      <c r="A36" s="255">
        <v>2322</v>
      </c>
      <c r="B36" s="254" t="s">
        <v>10</v>
      </c>
      <c r="C36" s="258" t="s">
        <v>215</v>
      </c>
      <c r="D36" s="259">
        <f>'4.tabula'!F6</f>
        <v>15700.21</v>
      </c>
      <c r="E36" s="270"/>
      <c r="G36" s="183"/>
      <c r="H36" s="182"/>
      <c r="J36" s="190"/>
    </row>
    <row r="37" spans="1:10" ht="39.75" hidden="1" customHeight="1">
      <c r="A37" s="260">
        <v>2350</v>
      </c>
      <c r="B37" s="251" t="s">
        <v>24</v>
      </c>
      <c r="C37" s="101"/>
      <c r="D37" s="252"/>
      <c r="H37" s="182"/>
    </row>
    <row r="38" spans="1:10" ht="365.25" customHeight="1">
      <c r="A38" s="100">
        <v>2363</v>
      </c>
      <c r="B38" s="101" t="s">
        <v>14</v>
      </c>
      <c r="C38" s="18" t="s">
        <v>227</v>
      </c>
      <c r="D38" s="16">
        <f>265*6+273*8+273*8+130*22</f>
        <v>8818</v>
      </c>
      <c r="H38" s="182"/>
    </row>
    <row r="39" spans="1:10" ht="38.25" hidden="1" customHeight="1">
      <c r="A39" s="100">
        <v>2389</v>
      </c>
      <c r="B39" s="101" t="s">
        <v>25</v>
      </c>
      <c r="C39" s="271"/>
      <c r="D39" s="16"/>
      <c r="H39" s="182"/>
    </row>
    <row r="40" spans="1:10" ht="40.5" customHeight="1">
      <c r="A40" s="257">
        <v>2390</v>
      </c>
      <c r="B40" s="258" t="s">
        <v>20</v>
      </c>
      <c r="C40" s="2" t="s">
        <v>216</v>
      </c>
      <c r="D40" s="272">
        <f>ROUND(612*0.68692,2)+ROUND(24*0.5089,2)</f>
        <v>432.60999999999996</v>
      </c>
      <c r="G40" s="109"/>
      <c r="H40" s="182"/>
    </row>
    <row r="41" spans="1:10" ht="21" hidden="1" customHeight="1">
      <c r="A41" s="10">
        <v>5000</v>
      </c>
      <c r="B41" s="11" t="s">
        <v>15</v>
      </c>
      <c r="C41" s="11"/>
      <c r="D41" s="3">
        <f>ROUNDUP(SUM(D42),0)</f>
        <v>0</v>
      </c>
    </row>
    <row r="42" spans="1:10" ht="41.25" hidden="1" customHeight="1">
      <c r="A42" s="8">
        <v>5239</v>
      </c>
      <c r="B42" s="12" t="s">
        <v>16</v>
      </c>
      <c r="C42" s="2"/>
      <c r="D42" s="9"/>
    </row>
    <row r="43" spans="1:10" ht="25.5" customHeight="1"/>
    <row r="44" spans="1:10">
      <c r="A44" s="283" t="s">
        <v>120</v>
      </c>
      <c r="B44" s="283"/>
      <c r="C44" s="283"/>
      <c r="D44" s="321">
        <f>D45+D49</f>
        <v>113820</v>
      </c>
    </row>
    <row r="45" spans="1:10">
      <c r="A45" s="78">
        <v>1000</v>
      </c>
      <c r="B45" s="81" t="s">
        <v>3</v>
      </c>
      <c r="C45" s="82" t="s">
        <v>23</v>
      </c>
      <c r="D45" s="321">
        <f>ROUNDUP(D46+D48,0)</f>
        <v>110031</v>
      </c>
    </row>
    <row r="46" spans="1:10" s="13" customFormat="1">
      <c r="A46" s="98">
        <v>1100</v>
      </c>
      <c r="B46" s="17" t="s">
        <v>4</v>
      </c>
      <c r="C46" s="7" t="s">
        <v>23</v>
      </c>
      <c r="D46" s="92">
        <f>D47</f>
        <v>89028.86</v>
      </c>
      <c r="F46" s="107"/>
      <c r="G46" s="107"/>
    </row>
    <row r="47" spans="1:10" s="13" customFormat="1" ht="38.25" customHeight="1">
      <c r="A47" s="17">
        <v>1116</v>
      </c>
      <c r="B47" s="18" t="s">
        <v>11</v>
      </c>
      <c r="C47" s="18" t="s">
        <v>214</v>
      </c>
      <c r="D47" s="16">
        <f>ROUND(D20*8.33%,2)</f>
        <v>89028.86</v>
      </c>
      <c r="F47" s="107"/>
      <c r="G47" s="155"/>
    </row>
    <row r="48" spans="1:10" s="13" customFormat="1" ht="34.5" customHeight="1">
      <c r="A48" s="98">
        <v>1210</v>
      </c>
      <c r="B48" s="18" t="s">
        <v>5</v>
      </c>
      <c r="C48" s="18" t="s">
        <v>7</v>
      </c>
      <c r="D48" s="92">
        <f>ROUND(D47*0.2359,2)</f>
        <v>21001.91</v>
      </c>
      <c r="F48" s="107"/>
      <c r="G48" s="155"/>
    </row>
    <row r="49" spans="1:9" ht="18" customHeight="1">
      <c r="A49" s="78">
        <v>2000</v>
      </c>
      <c r="B49" s="81" t="s">
        <v>6</v>
      </c>
      <c r="C49" s="81"/>
      <c r="D49" s="324">
        <f>ROUNDUP(SUM(D50:D50),2)</f>
        <v>3789</v>
      </c>
    </row>
    <row r="50" spans="1:9" s="13" customFormat="1" ht="31.5" customHeight="1">
      <c r="A50" s="17">
        <v>2271</v>
      </c>
      <c r="B50" s="18" t="s">
        <v>9</v>
      </c>
      <c r="C50" s="18" t="s">
        <v>18</v>
      </c>
      <c r="D50" s="216">
        <v>3789</v>
      </c>
      <c r="F50" s="107"/>
      <c r="G50" s="107"/>
    </row>
    <row r="52" spans="1:9" s="243" customFormat="1" ht="13.8">
      <c r="D52" s="262"/>
      <c r="F52" s="263"/>
      <c r="G52" s="263"/>
    </row>
    <row r="53" spans="1:9" s="243" customFormat="1" ht="13.8">
      <c r="A53" s="243" t="s">
        <v>213</v>
      </c>
      <c r="C53" s="269"/>
      <c r="D53" s="262"/>
      <c r="F53" s="263"/>
      <c r="G53" s="263"/>
    </row>
    <row r="54" spans="1:9">
      <c r="C54" s="124"/>
    </row>
    <row r="55" spans="1:9">
      <c r="H55" s="240"/>
      <c r="I55" s="241"/>
    </row>
    <row r="56" spans="1:9">
      <c r="H56" s="240"/>
      <c r="I56" s="241"/>
    </row>
    <row r="57" spans="1:9">
      <c r="H57" s="240"/>
      <c r="I57" s="241"/>
    </row>
    <row r="58" spans="1:9">
      <c r="H58" s="240"/>
      <c r="I58" s="241"/>
    </row>
    <row r="59" spans="1:9">
      <c r="H59" s="240"/>
      <c r="I59" s="241"/>
    </row>
    <row r="60" spans="1:9">
      <c r="H60" s="241"/>
      <c r="I60" s="241"/>
    </row>
    <row r="61" spans="1:9">
      <c r="H61" s="55"/>
      <c r="I61" s="55"/>
    </row>
    <row r="62" spans="1:9">
      <c r="H62" s="242"/>
      <c r="I62" s="243"/>
    </row>
    <row r="63" spans="1:9">
      <c r="H63" s="55"/>
      <c r="I63" s="55"/>
    </row>
    <row r="64" spans="1:9">
      <c r="H64" s="55"/>
      <c r="I64" s="55"/>
    </row>
    <row r="65" spans="8:9">
      <c r="H65" s="244"/>
      <c r="I65" s="55"/>
    </row>
    <row r="66" spans="8:9">
      <c r="H66" s="55"/>
      <c r="I66" s="55"/>
    </row>
    <row r="67" spans="8:9">
      <c r="H67" s="55"/>
      <c r="I67" s="55"/>
    </row>
  </sheetData>
  <mergeCells count="10">
    <mergeCell ref="A6:D6"/>
    <mergeCell ref="A10:C10"/>
    <mergeCell ref="A44:C44"/>
    <mergeCell ref="A16:C16"/>
    <mergeCell ref="A24:A25"/>
    <mergeCell ref="B24:B25"/>
    <mergeCell ref="A29:A31"/>
    <mergeCell ref="B29:B31"/>
    <mergeCell ref="A17:A19"/>
    <mergeCell ref="B17:B19"/>
  </mergeCells>
  <printOptions horizontalCentered="1" verticalCentered="1"/>
  <pageMargins left="0" right="0" top="0" bottom="0" header="0" footer="0"/>
  <pageSetup paperSize="9" scale="65" fitToHeight="0" orientation="portrait" r:id="rId1"/>
  <headerFooter>
    <oddFooter>&amp;C&amp;P</oddFooter>
  </headerFooter>
  <rowBreaks count="1" manualBreakCount="1">
    <brk id="37"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92"/>
  <sheetViews>
    <sheetView zoomScale="92" zoomScaleNormal="92" zoomScaleSheetLayoutView="85" workbookViewId="0">
      <pane ySplit="6" topLeftCell="A383" activePane="bottomLeft" state="frozen"/>
      <selection pane="bottomLeft" activeCell="G6" sqref="G6:I6"/>
    </sheetView>
  </sheetViews>
  <sheetFormatPr defaultColWidth="9.109375" defaultRowHeight="13.2"/>
  <cols>
    <col min="1" max="1" width="7.109375" style="19" customWidth="1"/>
    <col min="2" max="2" width="72.5546875" style="20" customWidth="1"/>
    <col min="3" max="3" width="27" style="21" customWidth="1"/>
    <col min="4" max="4" width="12.5546875" style="19" customWidth="1"/>
    <col min="5" max="5" width="11.88671875" style="19" customWidth="1"/>
    <col min="6" max="6" width="12.5546875" style="19" customWidth="1"/>
    <col min="7" max="7" width="12.5546875" style="22" customWidth="1"/>
    <col min="8" max="9" width="12.5546875" style="19" customWidth="1"/>
    <col min="10" max="10" width="12.5546875" style="97" customWidth="1"/>
    <col min="11" max="16384" width="9.109375" style="23"/>
  </cols>
  <sheetData>
    <row r="1" spans="1:11" ht="13.8">
      <c r="I1" s="87" t="s">
        <v>217</v>
      </c>
      <c r="J1" s="191"/>
    </row>
    <row r="2" spans="1:11" s="27" customFormat="1" ht="17.399999999999999">
      <c r="A2" s="88" t="s">
        <v>121</v>
      </c>
      <c r="B2" s="25"/>
      <c r="C2" s="26"/>
      <c r="D2" s="24"/>
      <c r="E2" s="24"/>
      <c r="F2" s="29"/>
      <c r="G2" s="29"/>
      <c r="H2" s="29"/>
      <c r="I2" s="29"/>
      <c r="J2" s="192"/>
    </row>
    <row r="3" spans="1:11" s="27" customFormat="1" ht="51" customHeight="1">
      <c r="A3" s="295" t="s">
        <v>151</v>
      </c>
      <c r="B3" s="295"/>
      <c r="C3" s="295"/>
      <c r="D3" s="295"/>
      <c r="E3" s="295"/>
      <c r="F3" s="295"/>
      <c r="G3" s="295"/>
      <c r="H3" s="295"/>
      <c r="I3" s="295"/>
      <c r="J3" s="193"/>
    </row>
    <row r="4" spans="1:11" s="27" customFormat="1" ht="15.6">
      <c r="A4" s="96"/>
      <c r="B4" s="96"/>
      <c r="C4" s="96"/>
      <c r="D4" s="96"/>
      <c r="E4" s="30">
        <v>166.33</v>
      </c>
      <c r="F4" s="31"/>
      <c r="G4" s="31"/>
      <c r="H4" s="31"/>
      <c r="I4" s="31"/>
      <c r="J4" s="194"/>
    </row>
    <row r="5" spans="1:11" s="19" customFormat="1" ht="62.25" customHeight="1">
      <c r="A5" s="32" t="s">
        <v>26</v>
      </c>
      <c r="B5" s="33" t="s">
        <v>27</v>
      </c>
      <c r="C5" s="33" t="s">
        <v>28</v>
      </c>
      <c r="D5" s="33" t="s">
        <v>29</v>
      </c>
      <c r="E5" s="33" t="s">
        <v>30</v>
      </c>
      <c r="F5" s="34" t="s">
        <v>31</v>
      </c>
      <c r="G5" s="35" t="s">
        <v>32</v>
      </c>
      <c r="H5" s="36" t="s">
        <v>33</v>
      </c>
      <c r="I5" s="37" t="s">
        <v>3</v>
      </c>
      <c r="J5" s="195"/>
    </row>
    <row r="6" spans="1:11" s="28" customFormat="1" ht="21.75" customHeight="1">
      <c r="A6" s="296" t="s">
        <v>34</v>
      </c>
      <c r="B6" s="296"/>
      <c r="C6" s="296"/>
      <c r="D6" s="296"/>
      <c r="E6" s="296"/>
      <c r="F6" s="83">
        <f>SUM(F7:F389)</f>
        <v>6432.5</v>
      </c>
      <c r="G6" s="83">
        <f>SUM(G7:G389)</f>
        <v>26261.449999999972</v>
      </c>
      <c r="H6" s="83">
        <f>SUM(H7:H389)</f>
        <v>6191.9499999999971</v>
      </c>
      <c r="I6" s="83">
        <f>SUM(I7:I389)</f>
        <v>32453.399999999976</v>
      </c>
      <c r="J6" s="196"/>
    </row>
    <row r="7" spans="1:11" s="27" customFormat="1" ht="21.75" customHeight="1">
      <c r="A7" s="38">
        <v>1</v>
      </c>
      <c r="B7" s="89" t="s">
        <v>92</v>
      </c>
      <c r="C7" s="89" t="s">
        <v>42</v>
      </c>
      <c r="D7" s="42">
        <v>1565</v>
      </c>
      <c r="E7" s="139">
        <f>ROUND(D7/$E$4,3)</f>
        <v>9.4090000000000007</v>
      </c>
      <c r="F7" s="43">
        <v>8</v>
      </c>
      <c r="G7" s="43">
        <v>37.64</v>
      </c>
      <c r="H7" s="39">
        <f>ROUND(G7*0.2359,2)</f>
        <v>8.8800000000000008</v>
      </c>
      <c r="I7" s="40">
        <f t="shared" ref="I7:I70" si="0">G7+H7</f>
        <v>46.52</v>
      </c>
      <c r="J7" s="197"/>
    </row>
    <row r="8" spans="1:11" ht="30.75" customHeight="1">
      <c r="A8" s="41">
        <f>A7+1</f>
        <v>2</v>
      </c>
      <c r="B8" s="89" t="s">
        <v>86</v>
      </c>
      <c r="C8" s="89" t="s">
        <v>87</v>
      </c>
      <c r="D8" s="42">
        <v>2040</v>
      </c>
      <c r="E8" s="139">
        <f t="shared" ref="E8:E71" si="1">ROUND(D8/$E$4,3)</f>
        <v>12.265000000000001</v>
      </c>
      <c r="F8" s="43">
        <v>16</v>
      </c>
      <c r="G8" s="43">
        <v>98.12</v>
      </c>
      <c r="H8" s="39">
        <f t="shared" ref="H8:H71" si="2">ROUND(G8*0.2359,2)</f>
        <v>23.15</v>
      </c>
      <c r="I8" s="40">
        <f t="shared" si="0"/>
        <v>121.27000000000001</v>
      </c>
      <c r="J8" s="197"/>
      <c r="K8" s="27"/>
    </row>
    <row r="9" spans="1:11" ht="31.5" customHeight="1">
      <c r="A9" s="41">
        <f t="shared" ref="A9:A72" si="3">A8+1</f>
        <v>3</v>
      </c>
      <c r="B9" s="89" t="s">
        <v>86</v>
      </c>
      <c r="C9" s="89" t="s">
        <v>36</v>
      </c>
      <c r="D9" s="42">
        <v>1984</v>
      </c>
      <c r="E9" s="139">
        <f t="shared" si="1"/>
        <v>11.928000000000001</v>
      </c>
      <c r="F9" s="43">
        <v>24</v>
      </c>
      <c r="G9" s="43">
        <v>143.13999999999999</v>
      </c>
      <c r="H9" s="39">
        <f t="shared" si="2"/>
        <v>33.770000000000003</v>
      </c>
      <c r="I9" s="40">
        <f t="shared" si="0"/>
        <v>176.91</v>
      </c>
      <c r="J9" s="197"/>
      <c r="K9" s="27"/>
    </row>
    <row r="10" spans="1:11" ht="30.75" customHeight="1">
      <c r="A10" s="41">
        <f t="shared" si="3"/>
        <v>4</v>
      </c>
      <c r="B10" s="89" t="s">
        <v>86</v>
      </c>
      <c r="C10" s="89" t="s">
        <v>89</v>
      </c>
      <c r="D10" s="42">
        <v>2200</v>
      </c>
      <c r="E10" s="139">
        <f>ROUND(D10/$E$4,3)</f>
        <v>13.227</v>
      </c>
      <c r="F10" s="43">
        <v>16</v>
      </c>
      <c r="G10" s="43">
        <v>105.82</v>
      </c>
      <c r="H10" s="39">
        <f t="shared" si="2"/>
        <v>24.96</v>
      </c>
      <c r="I10" s="40">
        <f t="shared" si="0"/>
        <v>130.78</v>
      </c>
      <c r="J10" s="197"/>
      <c r="K10" s="27"/>
    </row>
    <row r="11" spans="1:11" ht="26.4">
      <c r="A11" s="41">
        <f t="shared" si="3"/>
        <v>5</v>
      </c>
      <c r="B11" s="89" t="s">
        <v>53</v>
      </c>
      <c r="C11" s="89" t="s">
        <v>42</v>
      </c>
      <c r="D11" s="42">
        <v>1872</v>
      </c>
      <c r="E11" s="139">
        <f t="shared" si="1"/>
        <v>11.255000000000001</v>
      </c>
      <c r="F11" s="43">
        <v>8</v>
      </c>
      <c r="G11" s="43">
        <v>45.02</v>
      </c>
      <c r="H11" s="39">
        <f t="shared" si="2"/>
        <v>10.62</v>
      </c>
      <c r="I11" s="40">
        <f t="shared" si="0"/>
        <v>55.64</v>
      </c>
      <c r="J11" s="197"/>
      <c r="K11" s="27"/>
    </row>
    <row r="12" spans="1:11" ht="26.4">
      <c r="A12" s="41">
        <f t="shared" si="3"/>
        <v>6</v>
      </c>
      <c r="B12" s="89" t="s">
        <v>53</v>
      </c>
      <c r="C12" s="89" t="s">
        <v>38</v>
      </c>
      <c r="D12" s="42">
        <v>1443</v>
      </c>
      <c r="E12" s="139">
        <f t="shared" si="1"/>
        <v>8.6760000000000002</v>
      </c>
      <c r="F12" s="43">
        <v>8</v>
      </c>
      <c r="G12" s="43">
        <v>34.700000000000003</v>
      </c>
      <c r="H12" s="39">
        <f t="shared" si="2"/>
        <v>8.19</v>
      </c>
      <c r="I12" s="40">
        <f t="shared" si="0"/>
        <v>42.89</v>
      </c>
      <c r="J12" s="197"/>
      <c r="K12" s="27"/>
    </row>
    <row r="13" spans="1:11" ht="26.25" customHeight="1">
      <c r="A13" s="41">
        <f t="shared" si="3"/>
        <v>7</v>
      </c>
      <c r="B13" s="89" t="s">
        <v>53</v>
      </c>
      <c r="C13" s="89" t="s">
        <v>38</v>
      </c>
      <c r="D13" s="42">
        <v>1443</v>
      </c>
      <c r="E13" s="139">
        <f t="shared" si="1"/>
        <v>8.6760000000000002</v>
      </c>
      <c r="F13" s="43">
        <v>14</v>
      </c>
      <c r="G13" s="43">
        <v>60.73</v>
      </c>
      <c r="H13" s="39">
        <f t="shared" si="2"/>
        <v>14.33</v>
      </c>
      <c r="I13" s="40">
        <f t="shared" si="0"/>
        <v>75.06</v>
      </c>
      <c r="J13" s="197"/>
      <c r="K13" s="27"/>
    </row>
    <row r="14" spans="1:11" ht="30" customHeight="1">
      <c r="A14" s="41">
        <f t="shared" si="3"/>
        <v>8</v>
      </c>
      <c r="B14" s="89" t="s">
        <v>53</v>
      </c>
      <c r="C14" s="89" t="s">
        <v>38</v>
      </c>
      <c r="D14" s="42">
        <v>1417</v>
      </c>
      <c r="E14" s="139">
        <f t="shared" si="1"/>
        <v>8.5190000000000001</v>
      </c>
      <c r="F14" s="43">
        <v>8</v>
      </c>
      <c r="G14" s="43">
        <v>34.08</v>
      </c>
      <c r="H14" s="39">
        <f t="shared" si="2"/>
        <v>8.0399999999999991</v>
      </c>
      <c r="I14" s="40">
        <f t="shared" si="0"/>
        <v>42.12</v>
      </c>
      <c r="J14" s="197"/>
      <c r="K14" s="27"/>
    </row>
    <row r="15" spans="1:11" ht="30.75" customHeight="1">
      <c r="A15" s="41">
        <f t="shared" si="3"/>
        <v>9</v>
      </c>
      <c r="B15" s="89" t="s">
        <v>53</v>
      </c>
      <c r="C15" s="89" t="s">
        <v>38</v>
      </c>
      <c r="D15" s="42">
        <v>1383</v>
      </c>
      <c r="E15" s="139">
        <f t="shared" si="1"/>
        <v>8.3149999999999995</v>
      </c>
      <c r="F15" s="43">
        <v>16</v>
      </c>
      <c r="G15" s="43">
        <v>66.52</v>
      </c>
      <c r="H15" s="39">
        <f t="shared" si="2"/>
        <v>15.69</v>
      </c>
      <c r="I15" s="40">
        <f t="shared" si="0"/>
        <v>82.21</v>
      </c>
      <c r="J15" s="197"/>
      <c r="K15" s="27"/>
    </row>
    <row r="16" spans="1:11" s="27" customFormat="1" ht="27" customHeight="1">
      <c r="A16" s="41">
        <f t="shared" si="3"/>
        <v>10</v>
      </c>
      <c r="B16" s="90" t="s">
        <v>79</v>
      </c>
      <c r="C16" s="90" t="s">
        <v>42</v>
      </c>
      <c r="D16" s="44">
        <v>1525</v>
      </c>
      <c r="E16" s="139">
        <f t="shared" si="1"/>
        <v>9.1690000000000005</v>
      </c>
      <c r="F16" s="45">
        <v>24</v>
      </c>
      <c r="G16" s="45">
        <v>110.03</v>
      </c>
      <c r="H16" s="39">
        <f t="shared" si="2"/>
        <v>25.96</v>
      </c>
      <c r="I16" s="40">
        <f t="shared" si="0"/>
        <v>135.99</v>
      </c>
      <c r="J16" s="197"/>
    </row>
    <row r="17" spans="1:10" s="27" customFormat="1" ht="26.4">
      <c r="A17" s="41">
        <f t="shared" si="3"/>
        <v>11</v>
      </c>
      <c r="B17" s="90" t="s">
        <v>79</v>
      </c>
      <c r="C17" s="90" t="s">
        <v>38</v>
      </c>
      <c r="D17" s="44">
        <v>1463</v>
      </c>
      <c r="E17" s="139">
        <f t="shared" si="1"/>
        <v>8.7959999999999994</v>
      </c>
      <c r="F17" s="45">
        <v>8</v>
      </c>
      <c r="G17" s="45">
        <v>35.18</v>
      </c>
      <c r="H17" s="39">
        <f t="shared" si="2"/>
        <v>8.3000000000000007</v>
      </c>
      <c r="I17" s="40">
        <f t="shared" si="0"/>
        <v>43.480000000000004</v>
      </c>
      <c r="J17" s="197"/>
    </row>
    <row r="18" spans="1:10" s="27" customFormat="1" ht="26.4">
      <c r="A18" s="41">
        <f t="shared" si="3"/>
        <v>12</v>
      </c>
      <c r="B18" s="90" t="s">
        <v>79</v>
      </c>
      <c r="C18" s="90" t="s">
        <v>38</v>
      </c>
      <c r="D18" s="44">
        <v>1470</v>
      </c>
      <c r="E18" s="139">
        <f t="shared" si="1"/>
        <v>8.8379999999999992</v>
      </c>
      <c r="F18" s="45">
        <v>8</v>
      </c>
      <c r="G18" s="45">
        <v>35.35</v>
      </c>
      <c r="H18" s="39">
        <f t="shared" si="2"/>
        <v>8.34</v>
      </c>
      <c r="I18" s="40">
        <f t="shared" si="0"/>
        <v>43.69</v>
      </c>
      <c r="J18" s="197"/>
    </row>
    <row r="19" spans="1:10" s="27" customFormat="1" ht="26.4">
      <c r="A19" s="41">
        <f t="shared" si="3"/>
        <v>13</v>
      </c>
      <c r="B19" s="90" t="s">
        <v>79</v>
      </c>
      <c r="C19" s="90" t="s">
        <v>40</v>
      </c>
      <c r="D19" s="44">
        <v>1517</v>
      </c>
      <c r="E19" s="139">
        <f t="shared" si="1"/>
        <v>9.1199999999999992</v>
      </c>
      <c r="F19" s="45">
        <v>8</v>
      </c>
      <c r="G19" s="45">
        <v>36.479999999999997</v>
      </c>
      <c r="H19" s="39">
        <f t="shared" si="2"/>
        <v>8.61</v>
      </c>
      <c r="I19" s="40">
        <f t="shared" si="0"/>
        <v>45.089999999999996</v>
      </c>
      <c r="J19" s="197"/>
    </row>
    <row r="20" spans="1:10" s="27" customFormat="1" ht="26.4">
      <c r="A20" s="41">
        <f t="shared" si="3"/>
        <v>14</v>
      </c>
      <c r="B20" s="90" t="s">
        <v>79</v>
      </c>
      <c r="C20" s="90" t="s">
        <v>40</v>
      </c>
      <c r="D20" s="44">
        <v>1497</v>
      </c>
      <c r="E20" s="139">
        <f t="shared" si="1"/>
        <v>9</v>
      </c>
      <c r="F20" s="45">
        <v>8</v>
      </c>
      <c r="G20" s="45">
        <v>36</v>
      </c>
      <c r="H20" s="39">
        <f t="shared" si="2"/>
        <v>8.49</v>
      </c>
      <c r="I20" s="40">
        <f t="shared" si="0"/>
        <v>44.49</v>
      </c>
      <c r="J20" s="197"/>
    </row>
    <row r="21" spans="1:10" s="27" customFormat="1" ht="26.4">
      <c r="A21" s="41">
        <f t="shared" si="3"/>
        <v>15</v>
      </c>
      <c r="B21" s="90" t="s">
        <v>79</v>
      </c>
      <c r="C21" s="90" t="s">
        <v>40</v>
      </c>
      <c r="D21" s="44">
        <v>1430</v>
      </c>
      <c r="E21" s="139">
        <f t="shared" si="1"/>
        <v>8.5969999999999995</v>
      </c>
      <c r="F21" s="45">
        <v>8</v>
      </c>
      <c r="G21" s="45">
        <v>34.39</v>
      </c>
      <c r="H21" s="39">
        <f t="shared" si="2"/>
        <v>8.11</v>
      </c>
      <c r="I21" s="40">
        <f t="shared" si="0"/>
        <v>42.5</v>
      </c>
      <c r="J21" s="197"/>
    </row>
    <row r="22" spans="1:10" s="27" customFormat="1" ht="26.4">
      <c r="A22" s="41">
        <f t="shared" si="3"/>
        <v>16</v>
      </c>
      <c r="B22" s="90" t="s">
        <v>82</v>
      </c>
      <c r="C22" s="90" t="s">
        <v>40</v>
      </c>
      <c r="D22" s="44">
        <v>1470</v>
      </c>
      <c r="E22" s="139">
        <f t="shared" si="1"/>
        <v>8.8379999999999992</v>
      </c>
      <c r="F22" s="45">
        <v>24</v>
      </c>
      <c r="G22" s="45">
        <v>106.06</v>
      </c>
      <c r="H22" s="39">
        <f t="shared" si="2"/>
        <v>25.02</v>
      </c>
      <c r="I22" s="40">
        <f t="shared" si="0"/>
        <v>131.08000000000001</v>
      </c>
      <c r="J22" s="197"/>
    </row>
    <row r="23" spans="1:10" s="27" customFormat="1" ht="26.4">
      <c r="A23" s="41">
        <f t="shared" si="3"/>
        <v>17</v>
      </c>
      <c r="B23" s="90" t="s">
        <v>82</v>
      </c>
      <c r="C23" s="90" t="s">
        <v>38</v>
      </c>
      <c r="D23" s="44">
        <v>1377</v>
      </c>
      <c r="E23" s="139">
        <f t="shared" si="1"/>
        <v>8.2789999999999999</v>
      </c>
      <c r="F23" s="45">
        <v>24</v>
      </c>
      <c r="G23" s="45">
        <v>99.35</v>
      </c>
      <c r="H23" s="39">
        <f t="shared" si="2"/>
        <v>23.44</v>
      </c>
      <c r="I23" s="40">
        <f t="shared" si="0"/>
        <v>122.78999999999999</v>
      </c>
      <c r="J23" s="197"/>
    </row>
    <row r="24" spans="1:10" s="27" customFormat="1" ht="26.4">
      <c r="A24" s="41">
        <f t="shared" si="3"/>
        <v>18</v>
      </c>
      <c r="B24" s="90" t="s">
        <v>82</v>
      </c>
      <c r="C24" s="90" t="s">
        <v>40</v>
      </c>
      <c r="D24" s="44">
        <v>1517</v>
      </c>
      <c r="E24" s="139">
        <f t="shared" si="1"/>
        <v>9.1199999999999992</v>
      </c>
      <c r="F24" s="45">
        <v>42</v>
      </c>
      <c r="G24" s="45">
        <v>191.52</v>
      </c>
      <c r="H24" s="39">
        <f t="shared" si="2"/>
        <v>45.18</v>
      </c>
      <c r="I24" s="40">
        <f t="shared" si="0"/>
        <v>236.70000000000002</v>
      </c>
      <c r="J24" s="197"/>
    </row>
    <row r="25" spans="1:10" s="27" customFormat="1" ht="26.4">
      <c r="A25" s="41">
        <f t="shared" si="3"/>
        <v>19</v>
      </c>
      <c r="B25" s="90" t="s">
        <v>82</v>
      </c>
      <c r="C25" s="90" t="s">
        <v>38</v>
      </c>
      <c r="D25" s="44">
        <v>1443</v>
      </c>
      <c r="E25" s="139">
        <f t="shared" si="1"/>
        <v>8.6760000000000002</v>
      </c>
      <c r="F25" s="45">
        <v>8</v>
      </c>
      <c r="G25" s="45">
        <v>34.700000000000003</v>
      </c>
      <c r="H25" s="39">
        <f t="shared" si="2"/>
        <v>8.19</v>
      </c>
      <c r="I25" s="40">
        <f t="shared" si="0"/>
        <v>42.89</v>
      </c>
      <c r="J25" s="197"/>
    </row>
    <row r="26" spans="1:10" s="27" customFormat="1" ht="24" customHeight="1">
      <c r="A26" s="41">
        <f t="shared" si="3"/>
        <v>20</v>
      </c>
      <c r="B26" s="90" t="s">
        <v>82</v>
      </c>
      <c r="C26" s="90" t="s">
        <v>40</v>
      </c>
      <c r="D26" s="44">
        <v>1450</v>
      </c>
      <c r="E26" s="139">
        <f t="shared" si="1"/>
        <v>8.718</v>
      </c>
      <c r="F26" s="45">
        <v>8</v>
      </c>
      <c r="G26" s="45">
        <v>34.869999999999997</v>
      </c>
      <c r="H26" s="39">
        <f t="shared" si="2"/>
        <v>8.23</v>
      </c>
      <c r="I26" s="40">
        <f t="shared" si="0"/>
        <v>43.099999999999994</v>
      </c>
      <c r="J26" s="197"/>
    </row>
    <row r="27" spans="1:10" s="27" customFormat="1" ht="26.4">
      <c r="A27" s="41">
        <f t="shared" si="3"/>
        <v>21</v>
      </c>
      <c r="B27" s="90" t="s">
        <v>82</v>
      </c>
      <c r="C27" s="90" t="s">
        <v>38</v>
      </c>
      <c r="D27" s="44">
        <v>1377</v>
      </c>
      <c r="E27" s="139">
        <f t="shared" si="1"/>
        <v>8.2789999999999999</v>
      </c>
      <c r="F27" s="45">
        <v>16</v>
      </c>
      <c r="G27" s="45">
        <v>66.23</v>
      </c>
      <c r="H27" s="39">
        <f t="shared" si="2"/>
        <v>15.62</v>
      </c>
      <c r="I27" s="40">
        <f t="shared" si="0"/>
        <v>81.850000000000009</v>
      </c>
      <c r="J27" s="197"/>
    </row>
    <row r="28" spans="1:10" s="27" customFormat="1" ht="20.25" customHeight="1">
      <c r="A28" s="41">
        <f t="shared" si="3"/>
        <v>22</v>
      </c>
      <c r="B28" s="90" t="s">
        <v>82</v>
      </c>
      <c r="C28" s="90" t="s">
        <v>38</v>
      </c>
      <c r="D28" s="44">
        <v>1383</v>
      </c>
      <c r="E28" s="139">
        <f t="shared" si="1"/>
        <v>8.3149999999999995</v>
      </c>
      <c r="F28" s="45">
        <v>8</v>
      </c>
      <c r="G28" s="45">
        <v>33.26</v>
      </c>
      <c r="H28" s="39">
        <f t="shared" si="2"/>
        <v>7.85</v>
      </c>
      <c r="I28" s="40">
        <f t="shared" si="0"/>
        <v>41.11</v>
      </c>
      <c r="J28" s="197"/>
    </row>
    <row r="29" spans="1:10" s="27" customFormat="1" ht="31.5" customHeight="1">
      <c r="A29" s="41">
        <f t="shared" si="3"/>
        <v>23</v>
      </c>
      <c r="B29" s="90" t="s">
        <v>82</v>
      </c>
      <c r="C29" s="90" t="s">
        <v>38</v>
      </c>
      <c r="D29" s="44">
        <v>1383</v>
      </c>
      <c r="E29" s="139">
        <f t="shared" si="1"/>
        <v>8.3149999999999995</v>
      </c>
      <c r="F29" s="45">
        <v>8</v>
      </c>
      <c r="G29" s="45">
        <v>33.26</v>
      </c>
      <c r="H29" s="39">
        <f t="shared" si="2"/>
        <v>7.85</v>
      </c>
      <c r="I29" s="40">
        <f t="shared" si="0"/>
        <v>41.11</v>
      </c>
      <c r="J29" s="197"/>
    </row>
    <row r="30" spans="1:10" s="27" customFormat="1" ht="27" customHeight="1">
      <c r="A30" s="41">
        <f t="shared" si="3"/>
        <v>24</v>
      </c>
      <c r="B30" s="90" t="s">
        <v>82</v>
      </c>
      <c r="C30" s="90" t="s">
        <v>38</v>
      </c>
      <c r="D30" s="44">
        <v>1383</v>
      </c>
      <c r="E30" s="139">
        <f t="shared" si="1"/>
        <v>8.3149999999999995</v>
      </c>
      <c r="F30" s="45">
        <v>8</v>
      </c>
      <c r="G30" s="45">
        <v>33.26</v>
      </c>
      <c r="H30" s="39">
        <f t="shared" si="2"/>
        <v>7.85</v>
      </c>
      <c r="I30" s="40">
        <f t="shared" si="0"/>
        <v>41.11</v>
      </c>
      <c r="J30" s="197"/>
    </row>
    <row r="31" spans="1:10" s="27" customFormat="1" ht="26.25" customHeight="1">
      <c r="A31" s="41">
        <f t="shared" si="3"/>
        <v>25</v>
      </c>
      <c r="B31" s="90" t="s">
        <v>88</v>
      </c>
      <c r="C31" s="90" t="s">
        <v>40</v>
      </c>
      <c r="D31" s="44">
        <v>1637</v>
      </c>
      <c r="E31" s="139">
        <f t="shared" si="1"/>
        <v>9.8420000000000005</v>
      </c>
      <c r="F31" s="45">
        <v>8</v>
      </c>
      <c r="G31" s="45">
        <v>39.369999999999997</v>
      </c>
      <c r="H31" s="39">
        <f>ROUND(G31*0.2359,2)-0.65</f>
        <v>8.6399999999999988</v>
      </c>
      <c r="I31" s="40">
        <f t="shared" si="0"/>
        <v>48.01</v>
      </c>
      <c r="J31" s="197" t="s">
        <v>131</v>
      </c>
    </row>
    <row r="32" spans="1:10" s="27" customFormat="1" ht="26.4">
      <c r="A32" s="41">
        <f t="shared" si="3"/>
        <v>26</v>
      </c>
      <c r="B32" s="90" t="s">
        <v>88</v>
      </c>
      <c r="C32" s="90" t="s">
        <v>40</v>
      </c>
      <c r="D32" s="44">
        <v>1470</v>
      </c>
      <c r="E32" s="139">
        <f t="shared" si="1"/>
        <v>8.8379999999999992</v>
      </c>
      <c r="F32" s="45">
        <v>24</v>
      </c>
      <c r="G32" s="45">
        <v>106.06</v>
      </c>
      <c r="H32" s="39">
        <f t="shared" si="2"/>
        <v>25.02</v>
      </c>
      <c r="I32" s="40">
        <f t="shared" si="0"/>
        <v>131.08000000000001</v>
      </c>
      <c r="J32" s="197"/>
    </row>
    <row r="33" spans="1:10" s="27" customFormat="1" ht="26.4">
      <c r="A33" s="41">
        <f t="shared" si="3"/>
        <v>27</v>
      </c>
      <c r="B33" s="90" t="s">
        <v>88</v>
      </c>
      <c r="C33" s="90" t="s">
        <v>38</v>
      </c>
      <c r="D33" s="44">
        <v>1437</v>
      </c>
      <c r="E33" s="139">
        <f t="shared" si="1"/>
        <v>8.6389999999999993</v>
      </c>
      <c r="F33" s="45">
        <v>40</v>
      </c>
      <c r="G33" s="45">
        <v>172.78</v>
      </c>
      <c r="H33" s="39">
        <f t="shared" si="2"/>
        <v>40.76</v>
      </c>
      <c r="I33" s="40">
        <f t="shared" si="0"/>
        <v>213.54</v>
      </c>
      <c r="J33" s="197"/>
    </row>
    <row r="34" spans="1:10" s="27" customFormat="1" ht="26.4">
      <c r="A34" s="41">
        <f t="shared" si="3"/>
        <v>28</v>
      </c>
      <c r="B34" s="90" t="s">
        <v>88</v>
      </c>
      <c r="C34" s="90" t="s">
        <v>38</v>
      </c>
      <c r="D34" s="44">
        <v>1423</v>
      </c>
      <c r="E34" s="139">
        <f t="shared" si="1"/>
        <v>8.5549999999999997</v>
      </c>
      <c r="F34" s="45">
        <v>16</v>
      </c>
      <c r="G34" s="45">
        <v>68.44</v>
      </c>
      <c r="H34" s="39">
        <f t="shared" si="2"/>
        <v>16.14</v>
      </c>
      <c r="I34" s="40">
        <f t="shared" si="0"/>
        <v>84.58</v>
      </c>
      <c r="J34" s="197"/>
    </row>
    <row r="35" spans="1:10" s="27" customFormat="1" ht="24.75" customHeight="1">
      <c r="A35" s="41">
        <f t="shared" si="3"/>
        <v>29</v>
      </c>
      <c r="B35" s="90" t="s">
        <v>88</v>
      </c>
      <c r="C35" s="90" t="s">
        <v>38</v>
      </c>
      <c r="D35" s="44">
        <v>1443</v>
      </c>
      <c r="E35" s="139">
        <f t="shared" si="1"/>
        <v>8.6760000000000002</v>
      </c>
      <c r="F35" s="45">
        <v>16</v>
      </c>
      <c r="G35" s="45">
        <v>69.41</v>
      </c>
      <c r="H35" s="39">
        <f t="shared" si="2"/>
        <v>16.37</v>
      </c>
      <c r="I35" s="40">
        <f t="shared" si="0"/>
        <v>85.78</v>
      </c>
      <c r="J35" s="197"/>
    </row>
    <row r="36" spans="1:10" s="27" customFormat="1" ht="26.4">
      <c r="A36" s="38">
        <f t="shared" si="3"/>
        <v>30</v>
      </c>
      <c r="B36" s="90" t="s">
        <v>84</v>
      </c>
      <c r="C36" s="90" t="s">
        <v>38</v>
      </c>
      <c r="D36" s="44">
        <v>1437</v>
      </c>
      <c r="E36" s="139">
        <f t="shared" si="1"/>
        <v>8.6389999999999993</v>
      </c>
      <c r="F36" s="45">
        <v>24</v>
      </c>
      <c r="G36" s="45">
        <v>103.67</v>
      </c>
      <c r="H36" s="39">
        <f t="shared" si="2"/>
        <v>24.46</v>
      </c>
      <c r="I36" s="40">
        <f t="shared" si="0"/>
        <v>128.13</v>
      </c>
      <c r="J36" s="197"/>
    </row>
    <row r="37" spans="1:10" s="27" customFormat="1" ht="31.5" customHeight="1">
      <c r="A37" s="41">
        <f t="shared" si="3"/>
        <v>31</v>
      </c>
      <c r="B37" s="90" t="s">
        <v>84</v>
      </c>
      <c r="C37" s="90" t="s">
        <v>40</v>
      </c>
      <c r="D37" s="44">
        <v>1497</v>
      </c>
      <c r="E37" s="139">
        <f t="shared" si="1"/>
        <v>9</v>
      </c>
      <c r="F37" s="45">
        <v>16</v>
      </c>
      <c r="G37" s="45">
        <v>72</v>
      </c>
      <c r="H37" s="39">
        <f t="shared" si="2"/>
        <v>16.98</v>
      </c>
      <c r="I37" s="40">
        <f t="shared" si="0"/>
        <v>88.98</v>
      </c>
      <c r="J37" s="197"/>
    </row>
    <row r="38" spans="1:10" s="27" customFormat="1" ht="26.4">
      <c r="A38" s="41">
        <f t="shared" si="3"/>
        <v>32</v>
      </c>
      <c r="B38" s="90" t="s">
        <v>84</v>
      </c>
      <c r="C38" s="90" t="s">
        <v>38</v>
      </c>
      <c r="D38" s="44">
        <v>1443</v>
      </c>
      <c r="E38" s="139">
        <f t="shared" si="1"/>
        <v>8.6760000000000002</v>
      </c>
      <c r="F38" s="45">
        <v>18</v>
      </c>
      <c r="G38" s="45">
        <v>78.08</v>
      </c>
      <c r="H38" s="39">
        <f t="shared" si="2"/>
        <v>18.420000000000002</v>
      </c>
      <c r="I38" s="40">
        <f t="shared" si="0"/>
        <v>96.5</v>
      </c>
      <c r="J38" s="197"/>
    </row>
    <row r="39" spans="1:10" s="27" customFormat="1" ht="26.4">
      <c r="A39" s="41">
        <f t="shared" si="3"/>
        <v>33</v>
      </c>
      <c r="B39" s="90" t="s">
        <v>84</v>
      </c>
      <c r="C39" s="90" t="s">
        <v>40</v>
      </c>
      <c r="D39" s="44">
        <v>1517</v>
      </c>
      <c r="E39" s="139">
        <f t="shared" si="1"/>
        <v>9.1199999999999992</v>
      </c>
      <c r="F39" s="45">
        <v>16</v>
      </c>
      <c r="G39" s="45">
        <v>72.959999999999994</v>
      </c>
      <c r="H39" s="39">
        <f t="shared" si="2"/>
        <v>17.21</v>
      </c>
      <c r="I39" s="40">
        <f t="shared" si="0"/>
        <v>90.169999999999987</v>
      </c>
      <c r="J39" s="197"/>
    </row>
    <row r="40" spans="1:10" s="27" customFormat="1" ht="26.4">
      <c r="A40" s="41">
        <f t="shared" si="3"/>
        <v>34</v>
      </c>
      <c r="B40" s="90" t="s">
        <v>84</v>
      </c>
      <c r="C40" s="90" t="s">
        <v>40</v>
      </c>
      <c r="D40" s="44">
        <v>1430</v>
      </c>
      <c r="E40" s="139">
        <f t="shared" si="1"/>
        <v>8.5969999999999995</v>
      </c>
      <c r="F40" s="45">
        <v>16</v>
      </c>
      <c r="G40" s="45">
        <v>68.78</v>
      </c>
      <c r="H40" s="39">
        <f t="shared" si="2"/>
        <v>16.23</v>
      </c>
      <c r="I40" s="40">
        <f t="shared" si="0"/>
        <v>85.01</v>
      </c>
      <c r="J40" s="197"/>
    </row>
    <row r="41" spans="1:10" s="27" customFormat="1" ht="26.4">
      <c r="A41" s="41">
        <f t="shared" si="3"/>
        <v>35</v>
      </c>
      <c r="B41" s="90" t="s">
        <v>84</v>
      </c>
      <c r="C41" s="90" t="s">
        <v>38</v>
      </c>
      <c r="D41" s="44">
        <v>1403</v>
      </c>
      <c r="E41" s="139">
        <f t="shared" si="1"/>
        <v>8.4350000000000005</v>
      </c>
      <c r="F41" s="45">
        <v>10</v>
      </c>
      <c r="G41" s="45">
        <v>42.18</v>
      </c>
      <c r="H41" s="39">
        <f t="shared" si="2"/>
        <v>9.9499999999999993</v>
      </c>
      <c r="I41" s="40">
        <f t="shared" si="0"/>
        <v>52.129999999999995</v>
      </c>
      <c r="J41" s="197"/>
    </row>
    <row r="42" spans="1:10" s="27" customFormat="1" ht="26.4">
      <c r="A42" s="41">
        <f t="shared" si="3"/>
        <v>36</v>
      </c>
      <c r="B42" s="90" t="s">
        <v>84</v>
      </c>
      <c r="C42" s="90" t="s">
        <v>38</v>
      </c>
      <c r="D42" s="44">
        <v>1403</v>
      </c>
      <c r="E42" s="139">
        <f t="shared" si="1"/>
        <v>8.4350000000000005</v>
      </c>
      <c r="F42" s="45">
        <v>22</v>
      </c>
      <c r="G42" s="45">
        <v>92.79</v>
      </c>
      <c r="H42" s="39">
        <f t="shared" si="2"/>
        <v>21.89</v>
      </c>
      <c r="I42" s="40">
        <f t="shared" si="0"/>
        <v>114.68</v>
      </c>
      <c r="J42" s="197"/>
    </row>
    <row r="43" spans="1:10" s="27" customFormat="1" ht="26.4">
      <c r="A43" s="41">
        <f t="shared" si="3"/>
        <v>37</v>
      </c>
      <c r="B43" s="90" t="s">
        <v>84</v>
      </c>
      <c r="C43" s="90" t="s">
        <v>38</v>
      </c>
      <c r="D43" s="44">
        <v>1363</v>
      </c>
      <c r="E43" s="139">
        <f t="shared" si="1"/>
        <v>8.1950000000000003</v>
      </c>
      <c r="F43" s="45">
        <v>16</v>
      </c>
      <c r="G43" s="45">
        <v>65.56</v>
      </c>
      <c r="H43" s="39">
        <f t="shared" si="2"/>
        <v>15.47</v>
      </c>
      <c r="I43" s="40">
        <f t="shared" si="0"/>
        <v>81.03</v>
      </c>
      <c r="J43" s="197"/>
    </row>
    <row r="44" spans="1:10" s="27" customFormat="1" ht="26.4">
      <c r="A44" s="41">
        <f t="shared" si="3"/>
        <v>38</v>
      </c>
      <c r="B44" s="90" t="s">
        <v>54</v>
      </c>
      <c r="C44" s="90" t="s">
        <v>42</v>
      </c>
      <c r="D44" s="44">
        <v>1448</v>
      </c>
      <c r="E44" s="139">
        <f t="shared" si="1"/>
        <v>8.7059999999999995</v>
      </c>
      <c r="F44" s="45">
        <v>32</v>
      </c>
      <c r="G44" s="45">
        <v>139.30000000000001</v>
      </c>
      <c r="H44" s="39">
        <f t="shared" si="2"/>
        <v>32.86</v>
      </c>
      <c r="I44" s="40">
        <f t="shared" si="0"/>
        <v>172.16000000000003</v>
      </c>
      <c r="J44" s="197"/>
    </row>
    <row r="45" spans="1:10" s="27" customFormat="1" ht="26.4">
      <c r="A45" s="41">
        <f t="shared" si="3"/>
        <v>39</v>
      </c>
      <c r="B45" s="90" t="s">
        <v>54</v>
      </c>
      <c r="C45" s="90" t="s">
        <v>38</v>
      </c>
      <c r="D45" s="44">
        <v>1337</v>
      </c>
      <c r="E45" s="139">
        <f t="shared" si="1"/>
        <v>8.0380000000000003</v>
      </c>
      <c r="F45" s="45">
        <v>8</v>
      </c>
      <c r="G45" s="45">
        <v>32.15</v>
      </c>
      <c r="H45" s="39">
        <f t="shared" si="2"/>
        <v>7.58</v>
      </c>
      <c r="I45" s="40">
        <f t="shared" si="0"/>
        <v>39.729999999999997</v>
      </c>
      <c r="J45" s="197"/>
    </row>
    <row r="46" spans="1:10" s="27" customFormat="1" ht="26.4">
      <c r="A46" s="41">
        <f t="shared" si="3"/>
        <v>40</v>
      </c>
      <c r="B46" s="90" t="s">
        <v>54</v>
      </c>
      <c r="C46" s="90" t="s">
        <v>38</v>
      </c>
      <c r="D46" s="44">
        <v>1342</v>
      </c>
      <c r="E46" s="139">
        <f t="shared" si="1"/>
        <v>8.0679999999999996</v>
      </c>
      <c r="F46" s="45">
        <v>16</v>
      </c>
      <c r="G46" s="45">
        <v>64.540000000000006</v>
      </c>
      <c r="H46" s="39">
        <f t="shared" si="2"/>
        <v>15.22</v>
      </c>
      <c r="I46" s="40">
        <f t="shared" si="0"/>
        <v>79.760000000000005</v>
      </c>
      <c r="J46" s="197"/>
    </row>
    <row r="47" spans="1:10" s="27" customFormat="1" ht="26.4">
      <c r="A47" s="41">
        <f t="shared" si="3"/>
        <v>41</v>
      </c>
      <c r="B47" s="90" t="s">
        <v>54</v>
      </c>
      <c r="C47" s="90" t="s">
        <v>40</v>
      </c>
      <c r="D47" s="44">
        <v>1355</v>
      </c>
      <c r="E47" s="139">
        <f t="shared" si="1"/>
        <v>8.1460000000000008</v>
      </c>
      <c r="F47" s="45">
        <v>8</v>
      </c>
      <c r="G47" s="45">
        <v>32.58</v>
      </c>
      <c r="H47" s="39">
        <f t="shared" si="2"/>
        <v>7.69</v>
      </c>
      <c r="I47" s="40">
        <f t="shared" si="0"/>
        <v>40.269999999999996</v>
      </c>
      <c r="J47" s="197"/>
    </row>
    <row r="48" spans="1:10" s="27" customFormat="1" ht="26.4">
      <c r="A48" s="41">
        <f t="shared" si="3"/>
        <v>42</v>
      </c>
      <c r="B48" s="90" t="s">
        <v>54</v>
      </c>
      <c r="C48" s="90" t="s">
        <v>40</v>
      </c>
      <c r="D48" s="44">
        <v>1381</v>
      </c>
      <c r="E48" s="139">
        <f t="shared" si="1"/>
        <v>8.3030000000000008</v>
      </c>
      <c r="F48" s="45">
        <v>8</v>
      </c>
      <c r="G48" s="45">
        <v>33.21</v>
      </c>
      <c r="H48" s="39">
        <f t="shared" si="2"/>
        <v>7.83</v>
      </c>
      <c r="I48" s="40">
        <f t="shared" si="0"/>
        <v>41.04</v>
      </c>
      <c r="J48" s="197"/>
    </row>
    <row r="49" spans="1:10" s="27" customFormat="1" ht="26.4">
      <c r="A49" s="41">
        <f t="shared" si="3"/>
        <v>43</v>
      </c>
      <c r="B49" s="90" t="s">
        <v>54</v>
      </c>
      <c r="C49" s="90" t="s">
        <v>40</v>
      </c>
      <c r="D49" s="44">
        <v>1335</v>
      </c>
      <c r="E49" s="139">
        <f t="shared" si="1"/>
        <v>8.0259999999999998</v>
      </c>
      <c r="F49" s="45">
        <v>16</v>
      </c>
      <c r="G49" s="45">
        <v>64.209999999999994</v>
      </c>
      <c r="H49" s="39">
        <f t="shared" si="2"/>
        <v>15.15</v>
      </c>
      <c r="I49" s="40">
        <f t="shared" si="0"/>
        <v>79.36</v>
      </c>
      <c r="J49" s="197"/>
    </row>
    <row r="50" spans="1:10" s="27" customFormat="1" ht="26.4">
      <c r="A50" s="41">
        <f t="shared" si="3"/>
        <v>44</v>
      </c>
      <c r="B50" s="90" t="s">
        <v>54</v>
      </c>
      <c r="C50" s="90" t="s">
        <v>38</v>
      </c>
      <c r="D50" s="44">
        <v>1322</v>
      </c>
      <c r="E50" s="139">
        <f t="shared" si="1"/>
        <v>7.9480000000000004</v>
      </c>
      <c r="F50" s="45">
        <v>32</v>
      </c>
      <c r="G50" s="45">
        <v>127.17</v>
      </c>
      <c r="H50" s="39">
        <f t="shared" si="2"/>
        <v>30</v>
      </c>
      <c r="I50" s="40">
        <f t="shared" si="0"/>
        <v>157.17000000000002</v>
      </c>
      <c r="J50" s="197"/>
    </row>
    <row r="51" spans="1:10" s="27" customFormat="1" ht="26.4">
      <c r="A51" s="41">
        <f t="shared" si="3"/>
        <v>45</v>
      </c>
      <c r="B51" s="90" t="s">
        <v>54</v>
      </c>
      <c r="C51" s="90" t="s">
        <v>38</v>
      </c>
      <c r="D51" s="44">
        <v>1237</v>
      </c>
      <c r="E51" s="139">
        <f t="shared" si="1"/>
        <v>7.4370000000000003</v>
      </c>
      <c r="F51" s="45">
        <v>16</v>
      </c>
      <c r="G51" s="45">
        <v>59.5</v>
      </c>
      <c r="H51" s="39">
        <f t="shared" si="2"/>
        <v>14.04</v>
      </c>
      <c r="I51" s="40">
        <f t="shared" si="0"/>
        <v>73.539999999999992</v>
      </c>
      <c r="J51" s="197"/>
    </row>
    <row r="52" spans="1:10" s="27" customFormat="1" ht="30" customHeight="1">
      <c r="A52" s="41">
        <f t="shared" si="3"/>
        <v>46</v>
      </c>
      <c r="B52" s="90" t="s">
        <v>54</v>
      </c>
      <c r="C52" s="90" t="s">
        <v>38</v>
      </c>
      <c r="D52" s="44">
        <v>1237</v>
      </c>
      <c r="E52" s="139">
        <f t="shared" si="1"/>
        <v>7.4370000000000003</v>
      </c>
      <c r="F52" s="45">
        <v>16</v>
      </c>
      <c r="G52" s="45">
        <v>59.5</v>
      </c>
      <c r="H52" s="39">
        <f t="shared" si="2"/>
        <v>14.04</v>
      </c>
      <c r="I52" s="40">
        <f t="shared" si="0"/>
        <v>73.539999999999992</v>
      </c>
      <c r="J52" s="197"/>
    </row>
    <row r="53" spans="1:10" s="27" customFormat="1" ht="42" customHeight="1">
      <c r="A53" s="41">
        <f t="shared" si="3"/>
        <v>47</v>
      </c>
      <c r="B53" s="90" t="s">
        <v>48</v>
      </c>
      <c r="C53" s="90" t="s">
        <v>38</v>
      </c>
      <c r="D53" s="44">
        <v>1362</v>
      </c>
      <c r="E53" s="139">
        <f t="shared" si="1"/>
        <v>8.1890000000000001</v>
      </c>
      <c r="F53" s="45">
        <v>8</v>
      </c>
      <c r="G53" s="45">
        <v>32.76</v>
      </c>
      <c r="H53" s="39">
        <f t="shared" si="2"/>
        <v>7.73</v>
      </c>
      <c r="I53" s="40">
        <f t="shared" si="0"/>
        <v>40.489999999999995</v>
      </c>
      <c r="J53" s="197"/>
    </row>
    <row r="54" spans="1:10" s="27" customFormat="1" ht="26.4">
      <c r="A54" s="41">
        <f t="shared" si="3"/>
        <v>48</v>
      </c>
      <c r="B54" s="90" t="s">
        <v>48</v>
      </c>
      <c r="C54" s="90" t="s">
        <v>42</v>
      </c>
      <c r="D54" s="44">
        <v>1355</v>
      </c>
      <c r="E54" s="139">
        <f t="shared" si="1"/>
        <v>8.1460000000000008</v>
      </c>
      <c r="F54" s="45">
        <v>30</v>
      </c>
      <c r="G54" s="45">
        <v>122.19</v>
      </c>
      <c r="H54" s="39">
        <f t="shared" si="2"/>
        <v>28.82</v>
      </c>
      <c r="I54" s="40">
        <f t="shared" si="0"/>
        <v>151.01</v>
      </c>
      <c r="J54" s="197"/>
    </row>
    <row r="55" spans="1:10" s="27" customFormat="1" ht="26.4">
      <c r="A55" s="41">
        <f t="shared" si="3"/>
        <v>49</v>
      </c>
      <c r="B55" s="90" t="s">
        <v>48</v>
      </c>
      <c r="C55" s="90" t="s">
        <v>40</v>
      </c>
      <c r="D55" s="44">
        <v>1335</v>
      </c>
      <c r="E55" s="139">
        <f t="shared" si="1"/>
        <v>8.0259999999999998</v>
      </c>
      <c r="F55" s="45">
        <v>8</v>
      </c>
      <c r="G55" s="45">
        <v>32.1</v>
      </c>
      <c r="H55" s="39">
        <f t="shared" si="2"/>
        <v>7.57</v>
      </c>
      <c r="I55" s="40">
        <f t="shared" si="0"/>
        <v>39.67</v>
      </c>
      <c r="J55" s="197"/>
    </row>
    <row r="56" spans="1:10" s="27" customFormat="1" ht="26.4">
      <c r="A56" s="41">
        <f t="shared" si="3"/>
        <v>50</v>
      </c>
      <c r="B56" s="90" t="s">
        <v>48</v>
      </c>
      <c r="C56" s="90" t="s">
        <v>40</v>
      </c>
      <c r="D56" s="44">
        <v>1381</v>
      </c>
      <c r="E56" s="139">
        <f t="shared" si="1"/>
        <v>8.3030000000000008</v>
      </c>
      <c r="F56" s="45">
        <v>24</v>
      </c>
      <c r="G56" s="45">
        <v>99.64</v>
      </c>
      <c r="H56" s="39">
        <f t="shared" si="2"/>
        <v>23.51</v>
      </c>
      <c r="I56" s="40">
        <f t="shared" si="0"/>
        <v>123.15</v>
      </c>
      <c r="J56" s="197"/>
    </row>
    <row r="57" spans="1:10" s="27" customFormat="1" ht="26.4">
      <c r="A57" s="41">
        <f t="shared" si="3"/>
        <v>51</v>
      </c>
      <c r="B57" s="90" t="s">
        <v>48</v>
      </c>
      <c r="C57" s="90" t="s">
        <v>40</v>
      </c>
      <c r="D57" s="44">
        <v>1335</v>
      </c>
      <c r="E57" s="139">
        <f t="shared" si="1"/>
        <v>8.0259999999999998</v>
      </c>
      <c r="F57" s="45">
        <v>8</v>
      </c>
      <c r="G57" s="45">
        <v>32.1</v>
      </c>
      <c r="H57" s="39">
        <f t="shared" si="2"/>
        <v>7.57</v>
      </c>
      <c r="I57" s="40">
        <f t="shared" si="0"/>
        <v>39.67</v>
      </c>
      <c r="J57" s="197"/>
    </row>
    <row r="58" spans="1:10" s="27" customFormat="1" ht="26.4">
      <c r="A58" s="41">
        <f t="shared" si="3"/>
        <v>52</v>
      </c>
      <c r="B58" s="90" t="s">
        <v>48</v>
      </c>
      <c r="C58" s="90" t="s">
        <v>38</v>
      </c>
      <c r="D58" s="44">
        <v>1362</v>
      </c>
      <c r="E58" s="139">
        <f t="shared" si="1"/>
        <v>8.1890000000000001</v>
      </c>
      <c r="F58" s="45">
        <v>16</v>
      </c>
      <c r="G58" s="45">
        <v>65.510000000000005</v>
      </c>
      <c r="H58" s="39">
        <f t="shared" si="2"/>
        <v>15.45</v>
      </c>
      <c r="I58" s="40">
        <f t="shared" si="0"/>
        <v>80.960000000000008</v>
      </c>
      <c r="J58" s="197"/>
    </row>
    <row r="59" spans="1:10" s="27" customFormat="1" ht="26.4">
      <c r="A59" s="41">
        <f t="shared" si="3"/>
        <v>53</v>
      </c>
      <c r="B59" s="90" t="s">
        <v>48</v>
      </c>
      <c r="C59" s="90" t="s">
        <v>38</v>
      </c>
      <c r="D59" s="44">
        <v>1322</v>
      </c>
      <c r="E59" s="139">
        <f t="shared" si="1"/>
        <v>7.9480000000000004</v>
      </c>
      <c r="F59" s="45">
        <v>8</v>
      </c>
      <c r="G59" s="45">
        <v>31.79</v>
      </c>
      <c r="H59" s="39">
        <f t="shared" si="2"/>
        <v>7.5</v>
      </c>
      <c r="I59" s="40">
        <f t="shared" si="0"/>
        <v>39.29</v>
      </c>
      <c r="J59" s="197"/>
    </row>
    <row r="60" spans="1:10" s="27" customFormat="1" ht="26.4">
      <c r="A60" s="41">
        <f t="shared" si="3"/>
        <v>54</v>
      </c>
      <c r="B60" s="90" t="s">
        <v>48</v>
      </c>
      <c r="C60" s="90" t="s">
        <v>40</v>
      </c>
      <c r="D60" s="44">
        <v>1315</v>
      </c>
      <c r="E60" s="139">
        <f t="shared" si="1"/>
        <v>7.9059999999999997</v>
      </c>
      <c r="F60" s="45">
        <v>2</v>
      </c>
      <c r="G60" s="45">
        <v>7.91</v>
      </c>
      <c r="H60" s="39">
        <f t="shared" si="2"/>
        <v>1.87</v>
      </c>
      <c r="I60" s="40">
        <f t="shared" si="0"/>
        <v>9.7800000000000011</v>
      </c>
      <c r="J60" s="197"/>
    </row>
    <row r="61" spans="1:10" s="27" customFormat="1" ht="26.4">
      <c r="A61" s="41">
        <f t="shared" si="3"/>
        <v>55</v>
      </c>
      <c r="B61" s="90" t="s">
        <v>48</v>
      </c>
      <c r="C61" s="90" t="s">
        <v>38</v>
      </c>
      <c r="D61" s="44">
        <v>1277</v>
      </c>
      <c r="E61" s="139">
        <f t="shared" si="1"/>
        <v>7.6779999999999999</v>
      </c>
      <c r="F61" s="45">
        <v>16</v>
      </c>
      <c r="G61" s="45">
        <v>61.42</v>
      </c>
      <c r="H61" s="39">
        <f t="shared" si="2"/>
        <v>14.49</v>
      </c>
      <c r="I61" s="40">
        <f t="shared" si="0"/>
        <v>75.91</v>
      </c>
      <c r="J61" s="197"/>
    </row>
    <row r="62" spans="1:10" s="27" customFormat="1" ht="26.4">
      <c r="A62" s="41">
        <f t="shared" si="3"/>
        <v>56</v>
      </c>
      <c r="B62" s="90" t="s">
        <v>57</v>
      </c>
      <c r="C62" s="90" t="s">
        <v>40</v>
      </c>
      <c r="D62" s="44">
        <v>1335</v>
      </c>
      <c r="E62" s="139">
        <f t="shared" si="1"/>
        <v>8.0259999999999998</v>
      </c>
      <c r="F62" s="45">
        <v>10</v>
      </c>
      <c r="G62" s="45">
        <v>40.130000000000003</v>
      </c>
      <c r="H62" s="39">
        <f t="shared" si="2"/>
        <v>9.4700000000000006</v>
      </c>
      <c r="I62" s="40">
        <f t="shared" si="0"/>
        <v>49.6</v>
      </c>
      <c r="J62" s="197"/>
    </row>
    <row r="63" spans="1:10" s="27" customFormat="1" ht="26.4">
      <c r="A63" s="41">
        <f t="shared" si="3"/>
        <v>57</v>
      </c>
      <c r="B63" s="90" t="s">
        <v>57</v>
      </c>
      <c r="C63" s="90" t="s">
        <v>40</v>
      </c>
      <c r="D63" s="44">
        <v>1355</v>
      </c>
      <c r="E63" s="139">
        <f t="shared" si="1"/>
        <v>8.1460000000000008</v>
      </c>
      <c r="F63" s="45">
        <v>16</v>
      </c>
      <c r="G63" s="45">
        <v>65.17</v>
      </c>
      <c r="H63" s="39">
        <f t="shared" si="2"/>
        <v>15.37</v>
      </c>
      <c r="I63" s="40">
        <f t="shared" si="0"/>
        <v>80.540000000000006</v>
      </c>
      <c r="J63" s="197"/>
    </row>
    <row r="64" spans="1:10" s="27" customFormat="1" ht="16.5" customHeight="1">
      <c r="A64" s="41">
        <f t="shared" si="3"/>
        <v>58</v>
      </c>
      <c r="B64" s="90" t="s">
        <v>57</v>
      </c>
      <c r="C64" s="90" t="s">
        <v>38</v>
      </c>
      <c r="D64" s="44">
        <v>1362</v>
      </c>
      <c r="E64" s="139">
        <f t="shared" si="1"/>
        <v>8.1890000000000001</v>
      </c>
      <c r="F64" s="45">
        <v>8</v>
      </c>
      <c r="G64" s="45">
        <v>32.76</v>
      </c>
      <c r="H64" s="39">
        <f t="shared" si="2"/>
        <v>7.73</v>
      </c>
      <c r="I64" s="40">
        <f t="shared" si="0"/>
        <v>40.489999999999995</v>
      </c>
      <c r="J64" s="197"/>
    </row>
    <row r="65" spans="1:10" s="27" customFormat="1" ht="26.4">
      <c r="A65" s="41">
        <f t="shared" si="3"/>
        <v>59</v>
      </c>
      <c r="B65" s="90" t="s">
        <v>57</v>
      </c>
      <c r="C65" s="90" t="s">
        <v>42</v>
      </c>
      <c r="D65" s="44">
        <v>1355</v>
      </c>
      <c r="E65" s="139">
        <f t="shared" si="1"/>
        <v>8.1460000000000008</v>
      </c>
      <c r="F65" s="45">
        <v>34</v>
      </c>
      <c r="G65" s="45">
        <v>138.47999999999999</v>
      </c>
      <c r="H65" s="39">
        <f t="shared" si="2"/>
        <v>32.67</v>
      </c>
      <c r="I65" s="40">
        <f t="shared" si="0"/>
        <v>171.14999999999998</v>
      </c>
      <c r="J65" s="197"/>
    </row>
    <row r="66" spans="1:10" s="27" customFormat="1" ht="26.4">
      <c r="A66" s="38">
        <f t="shared" si="3"/>
        <v>60</v>
      </c>
      <c r="B66" s="90" t="s">
        <v>57</v>
      </c>
      <c r="C66" s="90" t="s">
        <v>40</v>
      </c>
      <c r="D66" s="44">
        <v>1315</v>
      </c>
      <c r="E66" s="139">
        <f t="shared" si="1"/>
        <v>7.9059999999999997</v>
      </c>
      <c r="F66" s="45">
        <v>16</v>
      </c>
      <c r="G66" s="45">
        <v>63.25</v>
      </c>
      <c r="H66" s="39">
        <f t="shared" si="2"/>
        <v>14.92</v>
      </c>
      <c r="I66" s="40">
        <f t="shared" si="0"/>
        <v>78.17</v>
      </c>
      <c r="J66" s="197"/>
    </row>
    <row r="67" spans="1:10" s="27" customFormat="1" ht="26.4">
      <c r="A67" s="41">
        <f t="shared" si="3"/>
        <v>61</v>
      </c>
      <c r="B67" s="90" t="s">
        <v>57</v>
      </c>
      <c r="C67" s="90" t="s">
        <v>38</v>
      </c>
      <c r="D67" s="44">
        <v>1322</v>
      </c>
      <c r="E67" s="139">
        <f t="shared" si="1"/>
        <v>7.9480000000000004</v>
      </c>
      <c r="F67" s="45">
        <v>24</v>
      </c>
      <c r="G67" s="45">
        <v>95.38</v>
      </c>
      <c r="H67" s="39">
        <f t="shared" si="2"/>
        <v>22.5</v>
      </c>
      <c r="I67" s="40">
        <f t="shared" si="0"/>
        <v>117.88</v>
      </c>
      <c r="J67" s="197"/>
    </row>
    <row r="68" spans="1:10" s="27" customFormat="1" ht="20.25" customHeight="1">
      <c r="A68" s="41">
        <f t="shared" si="3"/>
        <v>62</v>
      </c>
      <c r="B68" s="90" t="s">
        <v>57</v>
      </c>
      <c r="C68" s="90" t="s">
        <v>38</v>
      </c>
      <c r="D68" s="44">
        <v>1277</v>
      </c>
      <c r="E68" s="139">
        <f t="shared" si="1"/>
        <v>7.6779999999999999</v>
      </c>
      <c r="F68" s="45">
        <v>8</v>
      </c>
      <c r="G68" s="45">
        <v>30.71</v>
      </c>
      <c r="H68" s="39">
        <f t="shared" si="2"/>
        <v>7.24</v>
      </c>
      <c r="I68" s="40">
        <f t="shared" si="0"/>
        <v>37.950000000000003</v>
      </c>
      <c r="J68" s="197"/>
    </row>
    <row r="69" spans="1:10" s="27" customFormat="1" ht="26.4">
      <c r="A69" s="41">
        <f t="shared" si="3"/>
        <v>63</v>
      </c>
      <c r="B69" s="90" t="s">
        <v>67</v>
      </c>
      <c r="C69" s="90" t="s">
        <v>42</v>
      </c>
      <c r="D69" s="44">
        <v>1422</v>
      </c>
      <c r="E69" s="139">
        <f t="shared" si="1"/>
        <v>8.5489999999999995</v>
      </c>
      <c r="F69" s="45">
        <v>32</v>
      </c>
      <c r="G69" s="45">
        <v>136.78</v>
      </c>
      <c r="H69" s="39">
        <f t="shared" si="2"/>
        <v>32.270000000000003</v>
      </c>
      <c r="I69" s="40">
        <f t="shared" si="0"/>
        <v>169.05</v>
      </c>
      <c r="J69" s="197"/>
    </row>
    <row r="70" spans="1:10" s="27" customFormat="1" ht="26.4">
      <c r="A70" s="41">
        <f t="shared" si="3"/>
        <v>64</v>
      </c>
      <c r="B70" s="90" t="s">
        <v>67</v>
      </c>
      <c r="C70" s="90" t="s">
        <v>38</v>
      </c>
      <c r="D70" s="44">
        <v>1362</v>
      </c>
      <c r="E70" s="139">
        <f t="shared" si="1"/>
        <v>8.1890000000000001</v>
      </c>
      <c r="F70" s="45">
        <v>34</v>
      </c>
      <c r="G70" s="45">
        <v>139.21</v>
      </c>
      <c r="H70" s="39">
        <f t="shared" si="2"/>
        <v>32.840000000000003</v>
      </c>
      <c r="I70" s="40">
        <f t="shared" si="0"/>
        <v>172.05</v>
      </c>
      <c r="J70" s="197"/>
    </row>
    <row r="71" spans="1:10" s="27" customFormat="1" ht="26.4">
      <c r="A71" s="41">
        <f t="shared" si="3"/>
        <v>65</v>
      </c>
      <c r="B71" s="90" t="s">
        <v>67</v>
      </c>
      <c r="C71" s="90" t="s">
        <v>38</v>
      </c>
      <c r="D71" s="44">
        <v>1322</v>
      </c>
      <c r="E71" s="139">
        <f t="shared" si="1"/>
        <v>7.9480000000000004</v>
      </c>
      <c r="F71" s="45">
        <v>8</v>
      </c>
      <c r="G71" s="45">
        <v>31.79</v>
      </c>
      <c r="H71" s="39">
        <f t="shared" si="2"/>
        <v>7.5</v>
      </c>
      <c r="I71" s="40">
        <f t="shared" ref="I71:I134" si="4">G71+H71</f>
        <v>39.29</v>
      </c>
      <c r="J71" s="197"/>
    </row>
    <row r="72" spans="1:10" s="27" customFormat="1" ht="26.4">
      <c r="A72" s="41">
        <f t="shared" si="3"/>
        <v>66</v>
      </c>
      <c r="B72" s="90" t="s">
        <v>67</v>
      </c>
      <c r="C72" s="90" t="s">
        <v>38</v>
      </c>
      <c r="D72" s="44">
        <v>1277</v>
      </c>
      <c r="E72" s="139">
        <f t="shared" ref="E72:E135" si="5">ROUND(D72/$E$4,3)</f>
        <v>7.6779999999999999</v>
      </c>
      <c r="F72" s="45">
        <v>8</v>
      </c>
      <c r="G72" s="45">
        <v>30.71</v>
      </c>
      <c r="H72" s="39">
        <f t="shared" ref="H72:H135" si="6">ROUND(G72*0.2359,2)</f>
        <v>7.24</v>
      </c>
      <c r="I72" s="40">
        <f t="shared" si="4"/>
        <v>37.950000000000003</v>
      </c>
      <c r="J72" s="197"/>
    </row>
    <row r="73" spans="1:10" s="27" customFormat="1" ht="26.4">
      <c r="A73" s="41">
        <f t="shared" ref="A73:A136" si="7">A72+1</f>
        <v>67</v>
      </c>
      <c r="B73" s="90" t="s">
        <v>67</v>
      </c>
      <c r="C73" s="90" t="s">
        <v>38</v>
      </c>
      <c r="D73" s="44">
        <v>1302</v>
      </c>
      <c r="E73" s="139">
        <f t="shared" si="5"/>
        <v>7.8280000000000003</v>
      </c>
      <c r="F73" s="45">
        <v>16</v>
      </c>
      <c r="G73" s="45">
        <v>62.62</v>
      </c>
      <c r="H73" s="39">
        <f t="shared" si="6"/>
        <v>14.77</v>
      </c>
      <c r="I73" s="40">
        <f t="shared" si="4"/>
        <v>77.39</v>
      </c>
      <c r="J73" s="197"/>
    </row>
    <row r="74" spans="1:10" s="27" customFormat="1" ht="26.4">
      <c r="A74" s="41">
        <f t="shared" si="7"/>
        <v>68</v>
      </c>
      <c r="B74" s="90" t="s">
        <v>67</v>
      </c>
      <c r="C74" s="90" t="s">
        <v>38</v>
      </c>
      <c r="D74" s="44">
        <v>1277</v>
      </c>
      <c r="E74" s="139">
        <f t="shared" si="5"/>
        <v>7.6779999999999999</v>
      </c>
      <c r="F74" s="45">
        <v>8</v>
      </c>
      <c r="G74" s="45">
        <v>30.71</v>
      </c>
      <c r="H74" s="39">
        <f t="shared" si="6"/>
        <v>7.24</v>
      </c>
      <c r="I74" s="40">
        <f t="shared" si="4"/>
        <v>37.950000000000003</v>
      </c>
      <c r="J74" s="197"/>
    </row>
    <row r="75" spans="1:10" s="27" customFormat="1" ht="26.4">
      <c r="A75" s="41">
        <f t="shared" si="7"/>
        <v>69</v>
      </c>
      <c r="B75" s="90" t="s">
        <v>67</v>
      </c>
      <c r="C75" s="90" t="s">
        <v>38</v>
      </c>
      <c r="D75" s="44">
        <v>1257</v>
      </c>
      <c r="E75" s="139">
        <f t="shared" si="5"/>
        <v>7.5570000000000004</v>
      </c>
      <c r="F75" s="45">
        <v>16</v>
      </c>
      <c r="G75" s="45">
        <v>60.46</v>
      </c>
      <c r="H75" s="39">
        <f t="shared" si="6"/>
        <v>14.26</v>
      </c>
      <c r="I75" s="40">
        <f t="shared" si="4"/>
        <v>74.72</v>
      </c>
      <c r="J75" s="197"/>
    </row>
    <row r="76" spans="1:10" s="27" customFormat="1">
      <c r="A76" s="41">
        <f t="shared" si="7"/>
        <v>70</v>
      </c>
      <c r="B76" s="90" t="s">
        <v>46</v>
      </c>
      <c r="C76" s="90" t="s">
        <v>38</v>
      </c>
      <c r="D76" s="44">
        <v>1337</v>
      </c>
      <c r="E76" s="139">
        <f t="shared" si="5"/>
        <v>8.0380000000000003</v>
      </c>
      <c r="F76" s="45">
        <v>16</v>
      </c>
      <c r="G76" s="45">
        <v>64.3</v>
      </c>
      <c r="H76" s="39">
        <f t="shared" si="6"/>
        <v>15.17</v>
      </c>
      <c r="I76" s="40">
        <f t="shared" si="4"/>
        <v>79.47</v>
      </c>
      <c r="J76" s="197"/>
    </row>
    <row r="77" spans="1:10" s="27" customFormat="1">
      <c r="A77" s="41">
        <f t="shared" si="7"/>
        <v>71</v>
      </c>
      <c r="B77" s="90" t="s">
        <v>46</v>
      </c>
      <c r="C77" s="90" t="s">
        <v>40</v>
      </c>
      <c r="D77" s="44">
        <v>1381</v>
      </c>
      <c r="E77" s="139">
        <f t="shared" si="5"/>
        <v>8.3030000000000008</v>
      </c>
      <c r="F77" s="45">
        <v>18</v>
      </c>
      <c r="G77" s="45">
        <v>74.73</v>
      </c>
      <c r="H77" s="39">
        <f t="shared" si="6"/>
        <v>17.63</v>
      </c>
      <c r="I77" s="40">
        <f t="shared" si="4"/>
        <v>92.36</v>
      </c>
      <c r="J77" s="197"/>
    </row>
    <row r="78" spans="1:10" s="27" customFormat="1">
      <c r="A78" s="41">
        <f t="shared" si="7"/>
        <v>72</v>
      </c>
      <c r="B78" s="90" t="s">
        <v>46</v>
      </c>
      <c r="C78" s="90" t="s">
        <v>40</v>
      </c>
      <c r="D78" s="44">
        <v>1355</v>
      </c>
      <c r="E78" s="139">
        <f t="shared" si="5"/>
        <v>8.1460000000000008</v>
      </c>
      <c r="F78" s="45">
        <v>8</v>
      </c>
      <c r="G78" s="45">
        <v>32.58</v>
      </c>
      <c r="H78" s="39">
        <f t="shared" si="6"/>
        <v>7.69</v>
      </c>
      <c r="I78" s="40">
        <f t="shared" si="4"/>
        <v>40.269999999999996</v>
      </c>
      <c r="J78" s="197"/>
    </row>
    <row r="79" spans="1:10" s="27" customFormat="1">
      <c r="A79" s="41">
        <f t="shared" si="7"/>
        <v>73</v>
      </c>
      <c r="B79" s="90" t="s">
        <v>46</v>
      </c>
      <c r="C79" s="90" t="s">
        <v>40</v>
      </c>
      <c r="D79" s="44">
        <v>1341</v>
      </c>
      <c r="E79" s="139">
        <f t="shared" si="5"/>
        <v>8.0619999999999994</v>
      </c>
      <c r="F79" s="45">
        <v>32</v>
      </c>
      <c r="G79" s="45">
        <v>128.99</v>
      </c>
      <c r="H79" s="39">
        <f t="shared" si="6"/>
        <v>30.43</v>
      </c>
      <c r="I79" s="40">
        <f t="shared" si="4"/>
        <v>159.42000000000002</v>
      </c>
      <c r="J79" s="197"/>
    </row>
    <row r="80" spans="1:10" s="27" customFormat="1">
      <c r="A80" s="41">
        <f t="shared" si="7"/>
        <v>74</v>
      </c>
      <c r="B80" s="90" t="s">
        <v>46</v>
      </c>
      <c r="C80" s="90" t="s">
        <v>40</v>
      </c>
      <c r="D80" s="44">
        <v>1335</v>
      </c>
      <c r="E80" s="139">
        <f t="shared" si="5"/>
        <v>8.0259999999999998</v>
      </c>
      <c r="F80" s="45">
        <v>16</v>
      </c>
      <c r="G80" s="45">
        <v>64.209999999999994</v>
      </c>
      <c r="H80" s="39">
        <f t="shared" si="6"/>
        <v>15.15</v>
      </c>
      <c r="I80" s="40">
        <f t="shared" si="4"/>
        <v>79.36</v>
      </c>
      <c r="J80" s="197"/>
    </row>
    <row r="81" spans="1:10" s="27" customFormat="1">
      <c r="A81" s="41">
        <f t="shared" si="7"/>
        <v>75</v>
      </c>
      <c r="B81" s="90" t="s">
        <v>46</v>
      </c>
      <c r="C81" s="90" t="s">
        <v>42</v>
      </c>
      <c r="D81" s="44">
        <v>1341</v>
      </c>
      <c r="E81" s="139">
        <f t="shared" si="5"/>
        <v>8.0619999999999994</v>
      </c>
      <c r="F81" s="45">
        <v>24</v>
      </c>
      <c r="G81" s="45">
        <v>96.74</v>
      </c>
      <c r="H81" s="39">
        <f t="shared" si="6"/>
        <v>22.82</v>
      </c>
      <c r="I81" s="40">
        <f t="shared" si="4"/>
        <v>119.56</v>
      </c>
      <c r="J81" s="197"/>
    </row>
    <row r="82" spans="1:10" s="27" customFormat="1">
      <c r="A82" s="41">
        <f t="shared" si="7"/>
        <v>76</v>
      </c>
      <c r="B82" s="90" t="s">
        <v>46</v>
      </c>
      <c r="C82" s="90" t="s">
        <v>38</v>
      </c>
      <c r="D82" s="44">
        <v>1337</v>
      </c>
      <c r="E82" s="139">
        <f t="shared" si="5"/>
        <v>8.0380000000000003</v>
      </c>
      <c r="F82" s="45">
        <v>24</v>
      </c>
      <c r="G82" s="45">
        <v>96.46</v>
      </c>
      <c r="H82" s="39">
        <f t="shared" si="6"/>
        <v>22.75</v>
      </c>
      <c r="I82" s="40">
        <f t="shared" si="4"/>
        <v>119.21</v>
      </c>
      <c r="J82" s="197"/>
    </row>
    <row r="83" spans="1:10" s="27" customFormat="1">
      <c r="A83" s="41">
        <f t="shared" si="7"/>
        <v>77</v>
      </c>
      <c r="B83" s="90" t="s">
        <v>46</v>
      </c>
      <c r="C83" s="90" t="s">
        <v>38</v>
      </c>
      <c r="D83" s="44">
        <v>1302</v>
      </c>
      <c r="E83" s="139">
        <f t="shared" si="5"/>
        <v>7.8280000000000003</v>
      </c>
      <c r="F83" s="45">
        <v>8</v>
      </c>
      <c r="G83" s="45">
        <v>31.31</v>
      </c>
      <c r="H83" s="39">
        <f t="shared" si="6"/>
        <v>7.39</v>
      </c>
      <c r="I83" s="40">
        <f t="shared" si="4"/>
        <v>38.699999999999996</v>
      </c>
      <c r="J83" s="197"/>
    </row>
    <row r="84" spans="1:10" s="27" customFormat="1">
      <c r="A84" s="41">
        <f t="shared" si="7"/>
        <v>78</v>
      </c>
      <c r="B84" s="90" t="s">
        <v>46</v>
      </c>
      <c r="C84" s="90" t="s">
        <v>38</v>
      </c>
      <c r="D84" s="44">
        <v>1282</v>
      </c>
      <c r="E84" s="139">
        <f t="shared" si="5"/>
        <v>7.7080000000000002</v>
      </c>
      <c r="F84" s="45">
        <v>16</v>
      </c>
      <c r="G84" s="45">
        <v>61.66</v>
      </c>
      <c r="H84" s="39">
        <f t="shared" si="6"/>
        <v>14.55</v>
      </c>
      <c r="I84" s="40">
        <f t="shared" si="4"/>
        <v>76.209999999999994</v>
      </c>
      <c r="J84" s="197"/>
    </row>
    <row r="85" spans="1:10" s="27" customFormat="1" ht="26.4">
      <c r="A85" s="41">
        <f t="shared" si="7"/>
        <v>79</v>
      </c>
      <c r="B85" s="90" t="s">
        <v>44</v>
      </c>
      <c r="C85" s="90" t="s">
        <v>38</v>
      </c>
      <c r="D85" s="44">
        <v>1317</v>
      </c>
      <c r="E85" s="139">
        <f t="shared" si="5"/>
        <v>7.9180000000000001</v>
      </c>
      <c r="F85" s="45">
        <v>8</v>
      </c>
      <c r="G85" s="45">
        <v>31.67</v>
      </c>
      <c r="H85" s="39">
        <f t="shared" si="6"/>
        <v>7.47</v>
      </c>
      <c r="I85" s="40">
        <f t="shared" si="4"/>
        <v>39.14</v>
      </c>
      <c r="J85" s="197"/>
    </row>
    <row r="86" spans="1:10" s="27" customFormat="1" ht="20.25" customHeight="1">
      <c r="A86" s="41">
        <f t="shared" si="7"/>
        <v>80</v>
      </c>
      <c r="B86" s="90" t="s">
        <v>44</v>
      </c>
      <c r="C86" s="90" t="s">
        <v>40</v>
      </c>
      <c r="D86" s="44">
        <v>1355</v>
      </c>
      <c r="E86" s="139">
        <f t="shared" si="5"/>
        <v>8.1460000000000008</v>
      </c>
      <c r="F86" s="45">
        <v>26</v>
      </c>
      <c r="G86" s="45">
        <v>105.9</v>
      </c>
      <c r="H86" s="39">
        <f t="shared" si="6"/>
        <v>24.98</v>
      </c>
      <c r="I86" s="40">
        <f t="shared" si="4"/>
        <v>130.88</v>
      </c>
      <c r="J86" s="197"/>
    </row>
    <row r="87" spans="1:10" s="27" customFormat="1" ht="26.4">
      <c r="A87" s="41">
        <f t="shared" si="7"/>
        <v>81</v>
      </c>
      <c r="B87" s="90" t="s">
        <v>44</v>
      </c>
      <c r="C87" s="90" t="s">
        <v>38</v>
      </c>
      <c r="D87" s="44">
        <v>1337</v>
      </c>
      <c r="E87" s="139">
        <f t="shared" si="5"/>
        <v>8.0380000000000003</v>
      </c>
      <c r="F87" s="45">
        <v>16</v>
      </c>
      <c r="G87" s="45">
        <v>64.3</v>
      </c>
      <c r="H87" s="39">
        <f t="shared" si="6"/>
        <v>15.17</v>
      </c>
      <c r="I87" s="40">
        <f t="shared" si="4"/>
        <v>79.47</v>
      </c>
      <c r="J87" s="197"/>
    </row>
    <row r="88" spans="1:10" s="27" customFormat="1" ht="26.4">
      <c r="A88" s="41">
        <f t="shared" si="7"/>
        <v>82</v>
      </c>
      <c r="B88" s="90" t="s">
        <v>44</v>
      </c>
      <c r="C88" s="90" t="s">
        <v>38</v>
      </c>
      <c r="D88" s="44">
        <v>1337</v>
      </c>
      <c r="E88" s="139">
        <f t="shared" si="5"/>
        <v>8.0380000000000003</v>
      </c>
      <c r="F88" s="45">
        <v>8</v>
      </c>
      <c r="G88" s="45">
        <v>32.15</v>
      </c>
      <c r="H88" s="39">
        <f t="shared" si="6"/>
        <v>7.58</v>
      </c>
      <c r="I88" s="40">
        <f t="shared" si="4"/>
        <v>39.729999999999997</v>
      </c>
      <c r="J88" s="197"/>
    </row>
    <row r="89" spans="1:10" s="27" customFormat="1" ht="26.4">
      <c r="A89" s="41">
        <f t="shared" si="7"/>
        <v>83</v>
      </c>
      <c r="B89" s="90" t="s">
        <v>44</v>
      </c>
      <c r="C89" s="90" t="s">
        <v>38</v>
      </c>
      <c r="D89" s="44">
        <v>1317</v>
      </c>
      <c r="E89" s="139">
        <f t="shared" si="5"/>
        <v>7.9180000000000001</v>
      </c>
      <c r="F89" s="45">
        <v>16</v>
      </c>
      <c r="G89" s="45">
        <v>63.34</v>
      </c>
      <c r="H89" s="39">
        <f t="shared" si="6"/>
        <v>14.94</v>
      </c>
      <c r="I89" s="40">
        <f t="shared" si="4"/>
        <v>78.28</v>
      </c>
      <c r="J89" s="197"/>
    </row>
    <row r="90" spans="1:10" s="27" customFormat="1" ht="26.4">
      <c r="A90" s="41">
        <f t="shared" si="7"/>
        <v>84</v>
      </c>
      <c r="B90" s="90" t="s">
        <v>44</v>
      </c>
      <c r="C90" s="90" t="s">
        <v>40</v>
      </c>
      <c r="D90" s="44">
        <v>1295</v>
      </c>
      <c r="E90" s="139">
        <f t="shared" si="5"/>
        <v>7.7859999999999996</v>
      </c>
      <c r="F90" s="45">
        <v>8</v>
      </c>
      <c r="G90" s="45">
        <v>31.14</v>
      </c>
      <c r="H90" s="39">
        <f t="shared" si="6"/>
        <v>7.35</v>
      </c>
      <c r="I90" s="40">
        <f t="shared" si="4"/>
        <v>38.49</v>
      </c>
      <c r="J90" s="197"/>
    </row>
    <row r="91" spans="1:10" s="27" customFormat="1" ht="26.4">
      <c r="A91" s="41">
        <f t="shared" si="7"/>
        <v>85</v>
      </c>
      <c r="B91" s="90" t="s">
        <v>44</v>
      </c>
      <c r="C91" s="90" t="s">
        <v>51</v>
      </c>
      <c r="D91" s="44">
        <v>1060</v>
      </c>
      <c r="E91" s="139">
        <f t="shared" si="5"/>
        <v>6.3730000000000002</v>
      </c>
      <c r="F91" s="45">
        <v>16</v>
      </c>
      <c r="G91" s="45">
        <v>50.98</v>
      </c>
      <c r="H91" s="39">
        <f t="shared" si="6"/>
        <v>12.03</v>
      </c>
      <c r="I91" s="40">
        <f t="shared" si="4"/>
        <v>63.01</v>
      </c>
      <c r="J91" s="197"/>
    </row>
    <row r="92" spans="1:10" s="27" customFormat="1" ht="26.4">
      <c r="A92" s="41">
        <f t="shared" si="7"/>
        <v>86</v>
      </c>
      <c r="B92" s="90" t="s">
        <v>63</v>
      </c>
      <c r="C92" s="90" t="s">
        <v>38</v>
      </c>
      <c r="D92" s="44">
        <v>1337</v>
      </c>
      <c r="E92" s="139">
        <f t="shared" si="5"/>
        <v>8.0380000000000003</v>
      </c>
      <c r="F92" s="45">
        <v>8</v>
      </c>
      <c r="G92" s="45">
        <v>32.15</v>
      </c>
      <c r="H92" s="39">
        <f t="shared" si="6"/>
        <v>7.58</v>
      </c>
      <c r="I92" s="40">
        <f t="shared" si="4"/>
        <v>39.729999999999997</v>
      </c>
      <c r="J92" s="197"/>
    </row>
    <row r="93" spans="1:10" s="27" customFormat="1" ht="26.4">
      <c r="A93" s="41">
        <f t="shared" si="7"/>
        <v>87</v>
      </c>
      <c r="B93" s="90" t="s">
        <v>63</v>
      </c>
      <c r="C93" s="90" t="s">
        <v>40</v>
      </c>
      <c r="D93" s="44">
        <v>1335</v>
      </c>
      <c r="E93" s="139">
        <f t="shared" si="5"/>
        <v>8.0259999999999998</v>
      </c>
      <c r="F93" s="45">
        <v>8</v>
      </c>
      <c r="G93" s="45">
        <v>32.1</v>
      </c>
      <c r="H93" s="39">
        <f t="shared" si="6"/>
        <v>7.57</v>
      </c>
      <c r="I93" s="40">
        <f t="shared" si="4"/>
        <v>39.67</v>
      </c>
      <c r="J93" s="197"/>
    </row>
    <row r="94" spans="1:10" s="27" customFormat="1" ht="40.5" customHeight="1">
      <c r="A94" s="41">
        <f t="shared" si="7"/>
        <v>88</v>
      </c>
      <c r="B94" s="90" t="s">
        <v>63</v>
      </c>
      <c r="C94" s="90" t="s">
        <v>38</v>
      </c>
      <c r="D94" s="44">
        <v>1362</v>
      </c>
      <c r="E94" s="139">
        <f t="shared" si="5"/>
        <v>8.1890000000000001</v>
      </c>
      <c r="F94" s="45">
        <v>8</v>
      </c>
      <c r="G94" s="45">
        <v>32.76</v>
      </c>
      <c r="H94" s="39">
        <f t="shared" si="6"/>
        <v>7.73</v>
      </c>
      <c r="I94" s="40">
        <f t="shared" si="4"/>
        <v>40.489999999999995</v>
      </c>
      <c r="J94" s="197"/>
    </row>
    <row r="95" spans="1:10" s="27" customFormat="1" ht="26.4">
      <c r="A95" s="41">
        <f t="shared" si="7"/>
        <v>89</v>
      </c>
      <c r="B95" s="90" t="s">
        <v>63</v>
      </c>
      <c r="C95" s="90" t="s">
        <v>40</v>
      </c>
      <c r="D95" s="44">
        <v>1335</v>
      </c>
      <c r="E95" s="139">
        <f t="shared" si="5"/>
        <v>8.0259999999999998</v>
      </c>
      <c r="F95" s="45">
        <v>24</v>
      </c>
      <c r="G95" s="45">
        <v>96.31</v>
      </c>
      <c r="H95" s="39">
        <f t="shared" si="6"/>
        <v>22.72</v>
      </c>
      <c r="I95" s="40">
        <f t="shared" si="4"/>
        <v>119.03</v>
      </c>
      <c r="J95" s="197"/>
    </row>
    <row r="96" spans="1:10" s="27" customFormat="1" ht="26.4">
      <c r="A96" s="41">
        <f t="shared" si="7"/>
        <v>90</v>
      </c>
      <c r="B96" s="90" t="s">
        <v>63</v>
      </c>
      <c r="C96" s="90" t="s">
        <v>40</v>
      </c>
      <c r="D96" s="44">
        <v>1355</v>
      </c>
      <c r="E96" s="139">
        <f t="shared" si="5"/>
        <v>8.1460000000000008</v>
      </c>
      <c r="F96" s="45">
        <v>16</v>
      </c>
      <c r="G96" s="45">
        <v>65.17</v>
      </c>
      <c r="H96" s="39">
        <f t="shared" si="6"/>
        <v>15.37</v>
      </c>
      <c r="I96" s="40">
        <f t="shared" si="4"/>
        <v>80.540000000000006</v>
      </c>
      <c r="J96" s="197"/>
    </row>
    <row r="97" spans="1:10" s="27" customFormat="1" ht="29.25" customHeight="1">
      <c r="A97" s="41">
        <f t="shared" si="7"/>
        <v>91</v>
      </c>
      <c r="B97" s="90" t="s">
        <v>63</v>
      </c>
      <c r="C97" s="90" t="s">
        <v>42</v>
      </c>
      <c r="D97" s="44">
        <v>1838</v>
      </c>
      <c r="E97" s="139">
        <f t="shared" si="5"/>
        <v>11.05</v>
      </c>
      <c r="F97" s="45">
        <v>32</v>
      </c>
      <c r="G97" s="45">
        <v>176.8</v>
      </c>
      <c r="H97" s="39">
        <f t="shared" si="6"/>
        <v>41.71</v>
      </c>
      <c r="I97" s="40">
        <f t="shared" si="4"/>
        <v>218.51000000000002</v>
      </c>
      <c r="J97" s="197"/>
    </row>
    <row r="98" spans="1:10" s="27" customFormat="1" ht="40.5" customHeight="1">
      <c r="A98" s="41">
        <f t="shared" si="7"/>
        <v>92</v>
      </c>
      <c r="B98" s="90" t="s">
        <v>63</v>
      </c>
      <c r="C98" s="90" t="s">
        <v>38</v>
      </c>
      <c r="D98" s="44">
        <v>1297</v>
      </c>
      <c r="E98" s="139">
        <f t="shared" si="5"/>
        <v>7.798</v>
      </c>
      <c r="F98" s="45">
        <v>16</v>
      </c>
      <c r="G98" s="45">
        <v>62.38</v>
      </c>
      <c r="H98" s="39">
        <f t="shared" si="6"/>
        <v>14.72</v>
      </c>
      <c r="I98" s="40">
        <f t="shared" si="4"/>
        <v>77.100000000000009</v>
      </c>
      <c r="J98" s="197"/>
    </row>
    <row r="99" spans="1:10" s="27" customFormat="1" ht="26.4">
      <c r="A99" s="41">
        <f t="shared" si="7"/>
        <v>93</v>
      </c>
      <c r="B99" s="90" t="s">
        <v>63</v>
      </c>
      <c r="C99" s="90" t="s">
        <v>38</v>
      </c>
      <c r="D99" s="44">
        <v>1257</v>
      </c>
      <c r="E99" s="139">
        <f t="shared" si="5"/>
        <v>7.5570000000000004</v>
      </c>
      <c r="F99" s="45">
        <v>8</v>
      </c>
      <c r="G99" s="45">
        <v>30.23</v>
      </c>
      <c r="H99" s="39">
        <f t="shared" si="6"/>
        <v>7.13</v>
      </c>
      <c r="I99" s="40">
        <f t="shared" si="4"/>
        <v>37.36</v>
      </c>
      <c r="J99" s="197"/>
    </row>
    <row r="100" spans="1:10" s="27" customFormat="1" ht="26.4">
      <c r="A100" s="41">
        <f t="shared" si="7"/>
        <v>94</v>
      </c>
      <c r="B100" s="90" t="s">
        <v>52</v>
      </c>
      <c r="C100" s="90" t="s">
        <v>40</v>
      </c>
      <c r="D100" s="44">
        <v>1381</v>
      </c>
      <c r="E100" s="139">
        <f t="shared" si="5"/>
        <v>8.3030000000000008</v>
      </c>
      <c r="F100" s="45">
        <v>24</v>
      </c>
      <c r="G100" s="45">
        <v>99.64</v>
      </c>
      <c r="H100" s="39">
        <f t="shared" si="6"/>
        <v>23.51</v>
      </c>
      <c r="I100" s="40">
        <f t="shared" si="4"/>
        <v>123.15</v>
      </c>
      <c r="J100" s="197"/>
    </row>
    <row r="101" spans="1:10" s="27" customFormat="1" ht="26.4">
      <c r="A101" s="41">
        <f t="shared" si="7"/>
        <v>95</v>
      </c>
      <c r="B101" s="90" t="s">
        <v>52</v>
      </c>
      <c r="C101" s="90" t="s">
        <v>40</v>
      </c>
      <c r="D101" s="44">
        <v>1335</v>
      </c>
      <c r="E101" s="139">
        <f t="shared" si="5"/>
        <v>8.0259999999999998</v>
      </c>
      <c r="F101" s="45">
        <v>8</v>
      </c>
      <c r="G101" s="45">
        <v>32.1</v>
      </c>
      <c r="H101" s="39">
        <f t="shared" si="6"/>
        <v>7.57</v>
      </c>
      <c r="I101" s="40">
        <f t="shared" si="4"/>
        <v>39.67</v>
      </c>
      <c r="J101" s="197"/>
    </row>
    <row r="102" spans="1:10" s="27" customFormat="1" ht="24.75" customHeight="1">
      <c r="A102" s="41">
        <f t="shared" si="7"/>
        <v>96</v>
      </c>
      <c r="B102" s="90" t="s">
        <v>52</v>
      </c>
      <c r="C102" s="90" t="s">
        <v>38</v>
      </c>
      <c r="D102" s="44">
        <v>1317</v>
      </c>
      <c r="E102" s="139">
        <f t="shared" si="5"/>
        <v>7.9180000000000001</v>
      </c>
      <c r="F102" s="45">
        <v>40</v>
      </c>
      <c r="G102" s="45">
        <v>158.36000000000001</v>
      </c>
      <c r="H102" s="39">
        <f t="shared" si="6"/>
        <v>37.36</v>
      </c>
      <c r="I102" s="40">
        <f t="shared" si="4"/>
        <v>195.72000000000003</v>
      </c>
      <c r="J102" s="197"/>
    </row>
    <row r="103" spans="1:10" s="27" customFormat="1" ht="26.4">
      <c r="A103" s="41">
        <f t="shared" si="7"/>
        <v>97</v>
      </c>
      <c r="B103" s="90" t="s">
        <v>52</v>
      </c>
      <c r="C103" s="90" t="s">
        <v>38</v>
      </c>
      <c r="D103" s="44">
        <v>1297</v>
      </c>
      <c r="E103" s="139">
        <f t="shared" si="5"/>
        <v>7.798</v>
      </c>
      <c r="F103" s="45">
        <v>8</v>
      </c>
      <c r="G103" s="45">
        <v>31.19</v>
      </c>
      <c r="H103" s="39">
        <f t="shared" si="6"/>
        <v>7.36</v>
      </c>
      <c r="I103" s="40">
        <f t="shared" si="4"/>
        <v>38.550000000000004</v>
      </c>
      <c r="J103" s="197"/>
    </row>
    <row r="104" spans="1:10" s="27" customFormat="1" ht="26.4">
      <c r="A104" s="41">
        <f t="shared" si="7"/>
        <v>98</v>
      </c>
      <c r="B104" s="90" t="s">
        <v>52</v>
      </c>
      <c r="C104" s="90" t="s">
        <v>42</v>
      </c>
      <c r="D104" s="44">
        <v>1388</v>
      </c>
      <c r="E104" s="139">
        <f t="shared" si="5"/>
        <v>8.3450000000000006</v>
      </c>
      <c r="F104" s="45">
        <v>8</v>
      </c>
      <c r="G104" s="45">
        <v>33.380000000000003</v>
      </c>
      <c r="H104" s="39">
        <f t="shared" si="6"/>
        <v>7.87</v>
      </c>
      <c r="I104" s="40">
        <f t="shared" si="4"/>
        <v>41.25</v>
      </c>
      <c r="J104" s="197"/>
    </row>
    <row r="105" spans="1:10" s="27" customFormat="1" ht="26.4">
      <c r="A105" s="41">
        <f t="shared" si="7"/>
        <v>99</v>
      </c>
      <c r="B105" s="90" t="s">
        <v>52</v>
      </c>
      <c r="C105" s="90" t="s">
        <v>38</v>
      </c>
      <c r="D105" s="44">
        <v>1257</v>
      </c>
      <c r="E105" s="139">
        <f t="shared" si="5"/>
        <v>7.5570000000000004</v>
      </c>
      <c r="F105" s="45">
        <v>8</v>
      </c>
      <c r="G105" s="45">
        <v>30.23</v>
      </c>
      <c r="H105" s="39">
        <f t="shared" si="6"/>
        <v>7.13</v>
      </c>
      <c r="I105" s="40">
        <f t="shared" si="4"/>
        <v>37.36</v>
      </c>
      <c r="J105" s="197"/>
    </row>
    <row r="106" spans="1:10" s="27" customFormat="1" ht="26.4">
      <c r="A106" s="41">
        <f t="shared" si="7"/>
        <v>100</v>
      </c>
      <c r="B106" s="90" t="s">
        <v>39</v>
      </c>
      <c r="C106" s="90" t="s">
        <v>40</v>
      </c>
      <c r="D106" s="44">
        <v>1463</v>
      </c>
      <c r="E106" s="139">
        <f t="shared" si="5"/>
        <v>8.7959999999999994</v>
      </c>
      <c r="F106" s="45">
        <v>32</v>
      </c>
      <c r="G106" s="45">
        <v>140.74</v>
      </c>
      <c r="H106" s="39">
        <f t="shared" si="6"/>
        <v>33.200000000000003</v>
      </c>
      <c r="I106" s="40">
        <f t="shared" si="4"/>
        <v>173.94</v>
      </c>
      <c r="J106" s="197"/>
    </row>
    <row r="107" spans="1:10" s="27" customFormat="1" ht="26.4">
      <c r="A107" s="41">
        <f t="shared" si="7"/>
        <v>101</v>
      </c>
      <c r="B107" s="90" t="s">
        <v>39</v>
      </c>
      <c r="C107" s="90" t="s">
        <v>42</v>
      </c>
      <c r="D107" s="44">
        <v>1361</v>
      </c>
      <c r="E107" s="139">
        <f t="shared" si="5"/>
        <v>8.1829999999999998</v>
      </c>
      <c r="F107" s="45">
        <v>16</v>
      </c>
      <c r="G107" s="45">
        <v>65.459999999999994</v>
      </c>
      <c r="H107" s="39">
        <f t="shared" si="6"/>
        <v>15.44</v>
      </c>
      <c r="I107" s="40">
        <f t="shared" si="4"/>
        <v>80.899999999999991</v>
      </c>
      <c r="J107" s="197"/>
    </row>
    <row r="108" spans="1:10" s="27" customFormat="1" ht="26.4">
      <c r="A108" s="41">
        <f t="shared" si="7"/>
        <v>102</v>
      </c>
      <c r="B108" s="90" t="s">
        <v>62</v>
      </c>
      <c r="C108" s="90" t="s">
        <v>40</v>
      </c>
      <c r="D108" s="44">
        <v>1381</v>
      </c>
      <c r="E108" s="139">
        <f t="shared" si="5"/>
        <v>8.3030000000000008</v>
      </c>
      <c r="F108" s="45">
        <v>8</v>
      </c>
      <c r="G108" s="45">
        <v>33.21</v>
      </c>
      <c r="H108" s="39">
        <f t="shared" si="6"/>
        <v>7.83</v>
      </c>
      <c r="I108" s="40">
        <f t="shared" si="4"/>
        <v>41.04</v>
      </c>
      <c r="J108" s="197"/>
    </row>
    <row r="109" spans="1:10" s="27" customFormat="1" ht="26.4">
      <c r="A109" s="41">
        <f t="shared" si="7"/>
        <v>103</v>
      </c>
      <c r="B109" s="90" t="s">
        <v>62</v>
      </c>
      <c r="C109" s="90" t="s">
        <v>38</v>
      </c>
      <c r="D109" s="44">
        <v>1362</v>
      </c>
      <c r="E109" s="139">
        <f t="shared" si="5"/>
        <v>8.1890000000000001</v>
      </c>
      <c r="F109" s="45">
        <v>24</v>
      </c>
      <c r="G109" s="45">
        <v>98.27</v>
      </c>
      <c r="H109" s="39">
        <f t="shared" si="6"/>
        <v>23.18</v>
      </c>
      <c r="I109" s="40">
        <f t="shared" si="4"/>
        <v>121.44999999999999</v>
      </c>
      <c r="J109" s="197"/>
    </row>
    <row r="110" spans="1:10" s="27" customFormat="1" ht="26.4">
      <c r="A110" s="41">
        <f t="shared" si="7"/>
        <v>104</v>
      </c>
      <c r="B110" s="90" t="s">
        <v>62</v>
      </c>
      <c r="C110" s="90" t="s">
        <v>38</v>
      </c>
      <c r="D110" s="44">
        <v>1317</v>
      </c>
      <c r="E110" s="139">
        <f t="shared" si="5"/>
        <v>7.9180000000000001</v>
      </c>
      <c r="F110" s="45">
        <v>8</v>
      </c>
      <c r="G110" s="45">
        <v>31.67</v>
      </c>
      <c r="H110" s="39">
        <f t="shared" si="6"/>
        <v>7.47</v>
      </c>
      <c r="I110" s="40">
        <f t="shared" si="4"/>
        <v>39.14</v>
      </c>
      <c r="J110" s="197"/>
    </row>
    <row r="111" spans="1:10" s="27" customFormat="1" ht="26.4">
      <c r="A111" s="41">
        <f t="shared" si="7"/>
        <v>105</v>
      </c>
      <c r="B111" s="90" t="s">
        <v>62</v>
      </c>
      <c r="C111" s="90" t="s">
        <v>38</v>
      </c>
      <c r="D111" s="44">
        <v>1317</v>
      </c>
      <c r="E111" s="139">
        <f t="shared" si="5"/>
        <v>7.9180000000000001</v>
      </c>
      <c r="F111" s="45">
        <v>8</v>
      </c>
      <c r="G111" s="45">
        <v>31.67</v>
      </c>
      <c r="H111" s="39">
        <f t="shared" si="6"/>
        <v>7.47</v>
      </c>
      <c r="I111" s="40">
        <f t="shared" si="4"/>
        <v>39.14</v>
      </c>
      <c r="J111" s="197"/>
    </row>
    <row r="112" spans="1:10" s="27" customFormat="1" ht="26.4">
      <c r="A112" s="41">
        <f t="shared" si="7"/>
        <v>106</v>
      </c>
      <c r="B112" s="90" t="s">
        <v>62</v>
      </c>
      <c r="C112" s="90" t="s">
        <v>38</v>
      </c>
      <c r="D112" s="44">
        <v>1337</v>
      </c>
      <c r="E112" s="139">
        <f t="shared" si="5"/>
        <v>8.0380000000000003</v>
      </c>
      <c r="F112" s="45">
        <v>8</v>
      </c>
      <c r="G112" s="45">
        <v>32.15</v>
      </c>
      <c r="H112" s="39">
        <f t="shared" si="6"/>
        <v>7.58</v>
      </c>
      <c r="I112" s="40">
        <f t="shared" si="4"/>
        <v>39.729999999999997</v>
      </c>
      <c r="J112" s="197"/>
    </row>
    <row r="113" spans="1:10" s="27" customFormat="1" ht="26.4">
      <c r="A113" s="41">
        <f t="shared" si="7"/>
        <v>107</v>
      </c>
      <c r="B113" s="90" t="s">
        <v>62</v>
      </c>
      <c r="C113" s="90" t="s">
        <v>42</v>
      </c>
      <c r="D113" s="44">
        <v>1381</v>
      </c>
      <c r="E113" s="139">
        <f t="shared" si="5"/>
        <v>8.3030000000000008</v>
      </c>
      <c r="F113" s="45">
        <v>16</v>
      </c>
      <c r="G113" s="45">
        <v>66.42</v>
      </c>
      <c r="H113" s="39">
        <f t="shared" si="6"/>
        <v>15.67</v>
      </c>
      <c r="I113" s="40">
        <f t="shared" si="4"/>
        <v>82.09</v>
      </c>
      <c r="J113" s="197"/>
    </row>
    <row r="114" spans="1:10" s="27" customFormat="1" ht="26.4">
      <c r="A114" s="41">
        <f t="shared" si="7"/>
        <v>108</v>
      </c>
      <c r="B114" s="90" t="s">
        <v>62</v>
      </c>
      <c r="C114" s="90" t="s">
        <v>38</v>
      </c>
      <c r="D114" s="44">
        <v>1277</v>
      </c>
      <c r="E114" s="139">
        <f t="shared" si="5"/>
        <v>7.6779999999999999</v>
      </c>
      <c r="F114" s="45">
        <v>8</v>
      </c>
      <c r="G114" s="45">
        <v>30.71</v>
      </c>
      <c r="H114" s="39">
        <f t="shared" si="6"/>
        <v>7.24</v>
      </c>
      <c r="I114" s="40">
        <f t="shared" si="4"/>
        <v>37.950000000000003</v>
      </c>
      <c r="J114" s="197"/>
    </row>
    <row r="115" spans="1:10" s="27" customFormat="1" ht="26.4">
      <c r="A115" s="41">
        <f t="shared" si="7"/>
        <v>109</v>
      </c>
      <c r="B115" s="90" t="s">
        <v>62</v>
      </c>
      <c r="C115" s="90" t="s">
        <v>38</v>
      </c>
      <c r="D115" s="44">
        <v>1257</v>
      </c>
      <c r="E115" s="139">
        <f t="shared" si="5"/>
        <v>7.5570000000000004</v>
      </c>
      <c r="F115" s="45">
        <v>8</v>
      </c>
      <c r="G115" s="45">
        <v>30.23</v>
      </c>
      <c r="H115" s="39">
        <f t="shared" si="6"/>
        <v>7.13</v>
      </c>
      <c r="I115" s="40">
        <f t="shared" si="4"/>
        <v>37.36</v>
      </c>
      <c r="J115" s="197"/>
    </row>
    <row r="116" spans="1:10" s="27" customFormat="1" ht="26.4">
      <c r="A116" s="41">
        <f t="shared" si="7"/>
        <v>110</v>
      </c>
      <c r="B116" s="90" t="s">
        <v>83</v>
      </c>
      <c r="C116" s="90" t="s">
        <v>40</v>
      </c>
      <c r="D116" s="44">
        <v>1335</v>
      </c>
      <c r="E116" s="139">
        <f t="shared" si="5"/>
        <v>8.0259999999999998</v>
      </c>
      <c r="F116" s="45">
        <v>8</v>
      </c>
      <c r="G116" s="45">
        <v>32.1</v>
      </c>
      <c r="H116" s="39">
        <f t="shared" si="6"/>
        <v>7.57</v>
      </c>
      <c r="I116" s="40">
        <f t="shared" si="4"/>
        <v>39.67</v>
      </c>
      <c r="J116" s="197"/>
    </row>
    <row r="117" spans="1:10" s="27" customFormat="1" ht="26.4">
      <c r="A117" s="41">
        <f t="shared" si="7"/>
        <v>111</v>
      </c>
      <c r="B117" s="90" t="s">
        <v>83</v>
      </c>
      <c r="C117" s="90" t="s">
        <v>38</v>
      </c>
      <c r="D117" s="44">
        <v>1317</v>
      </c>
      <c r="E117" s="139">
        <f t="shared" si="5"/>
        <v>7.9180000000000001</v>
      </c>
      <c r="F117" s="45">
        <v>8</v>
      </c>
      <c r="G117" s="45">
        <v>31.67</v>
      </c>
      <c r="H117" s="39">
        <f t="shared" si="6"/>
        <v>7.47</v>
      </c>
      <c r="I117" s="40">
        <f t="shared" si="4"/>
        <v>39.14</v>
      </c>
      <c r="J117" s="197"/>
    </row>
    <row r="118" spans="1:10" s="27" customFormat="1" ht="26.4">
      <c r="A118" s="41">
        <f t="shared" si="7"/>
        <v>112</v>
      </c>
      <c r="B118" s="90" t="s">
        <v>83</v>
      </c>
      <c r="C118" s="90" t="s">
        <v>51</v>
      </c>
      <c r="D118" s="44">
        <v>1060</v>
      </c>
      <c r="E118" s="139">
        <f t="shared" si="5"/>
        <v>6.3730000000000002</v>
      </c>
      <c r="F118" s="45">
        <v>8</v>
      </c>
      <c r="G118" s="45">
        <v>25.49</v>
      </c>
      <c r="H118" s="39">
        <f t="shared" si="6"/>
        <v>6.01</v>
      </c>
      <c r="I118" s="40">
        <f t="shared" si="4"/>
        <v>31.5</v>
      </c>
      <c r="J118" s="197"/>
    </row>
    <row r="119" spans="1:10" s="27" customFormat="1" ht="26.4">
      <c r="A119" s="41">
        <f t="shared" si="7"/>
        <v>113</v>
      </c>
      <c r="B119" s="90" t="s">
        <v>83</v>
      </c>
      <c r="C119" s="90" t="s">
        <v>38</v>
      </c>
      <c r="D119" s="44">
        <v>1257</v>
      </c>
      <c r="E119" s="139">
        <f t="shared" si="5"/>
        <v>7.5570000000000004</v>
      </c>
      <c r="F119" s="45">
        <v>8</v>
      </c>
      <c r="G119" s="45">
        <v>30.23</v>
      </c>
      <c r="H119" s="39">
        <f t="shared" si="6"/>
        <v>7.13</v>
      </c>
      <c r="I119" s="40">
        <f t="shared" si="4"/>
        <v>37.36</v>
      </c>
      <c r="J119" s="197"/>
    </row>
    <row r="120" spans="1:10" s="27" customFormat="1" ht="26.4">
      <c r="A120" s="41">
        <f t="shared" si="7"/>
        <v>114</v>
      </c>
      <c r="B120" s="90" t="s">
        <v>50</v>
      </c>
      <c r="C120" s="90" t="s">
        <v>51</v>
      </c>
      <c r="D120" s="44">
        <v>1120</v>
      </c>
      <c r="E120" s="139">
        <f t="shared" si="5"/>
        <v>6.734</v>
      </c>
      <c r="F120" s="45">
        <v>16</v>
      </c>
      <c r="G120" s="45">
        <v>53.87</v>
      </c>
      <c r="H120" s="39">
        <f t="shared" si="6"/>
        <v>12.71</v>
      </c>
      <c r="I120" s="40">
        <f t="shared" si="4"/>
        <v>66.58</v>
      </c>
      <c r="J120" s="197"/>
    </row>
    <row r="121" spans="1:10" s="27" customFormat="1" ht="26.4">
      <c r="A121" s="41">
        <f t="shared" si="7"/>
        <v>115</v>
      </c>
      <c r="B121" s="90" t="s">
        <v>50</v>
      </c>
      <c r="C121" s="90" t="s">
        <v>51</v>
      </c>
      <c r="D121" s="44">
        <v>1140</v>
      </c>
      <c r="E121" s="139">
        <f t="shared" si="5"/>
        <v>6.8540000000000001</v>
      </c>
      <c r="F121" s="45">
        <v>8</v>
      </c>
      <c r="G121" s="45">
        <v>27.42</v>
      </c>
      <c r="H121" s="39">
        <f t="shared" si="6"/>
        <v>6.47</v>
      </c>
      <c r="I121" s="40">
        <f t="shared" si="4"/>
        <v>33.89</v>
      </c>
      <c r="J121" s="197"/>
    </row>
    <row r="122" spans="1:10" s="27" customFormat="1" ht="26.4">
      <c r="A122" s="41">
        <f t="shared" si="7"/>
        <v>116</v>
      </c>
      <c r="B122" s="90" t="s">
        <v>50</v>
      </c>
      <c r="C122" s="90" t="s">
        <v>51</v>
      </c>
      <c r="D122" s="44">
        <v>1120</v>
      </c>
      <c r="E122" s="139">
        <f t="shared" si="5"/>
        <v>6.734</v>
      </c>
      <c r="F122" s="45">
        <v>32</v>
      </c>
      <c r="G122" s="45">
        <v>107.74</v>
      </c>
      <c r="H122" s="39">
        <f t="shared" si="6"/>
        <v>25.42</v>
      </c>
      <c r="I122" s="40">
        <f t="shared" si="4"/>
        <v>133.16</v>
      </c>
      <c r="J122" s="197"/>
    </row>
    <row r="123" spans="1:10" s="27" customFormat="1" ht="26.4">
      <c r="A123" s="41">
        <f t="shared" si="7"/>
        <v>117</v>
      </c>
      <c r="B123" s="90" t="s">
        <v>50</v>
      </c>
      <c r="C123" s="90" t="s">
        <v>42</v>
      </c>
      <c r="D123" s="44">
        <v>1428</v>
      </c>
      <c r="E123" s="139">
        <f t="shared" si="5"/>
        <v>8.5850000000000009</v>
      </c>
      <c r="F123" s="45">
        <v>24</v>
      </c>
      <c r="G123" s="45">
        <v>103.02</v>
      </c>
      <c r="H123" s="39">
        <f t="shared" si="6"/>
        <v>24.3</v>
      </c>
      <c r="I123" s="40">
        <f t="shared" si="4"/>
        <v>127.32</v>
      </c>
      <c r="J123" s="197"/>
    </row>
    <row r="124" spans="1:10" s="27" customFormat="1" ht="26.4">
      <c r="A124" s="41">
        <f t="shared" si="7"/>
        <v>118</v>
      </c>
      <c r="B124" s="90" t="s">
        <v>50</v>
      </c>
      <c r="C124" s="90" t="s">
        <v>51</v>
      </c>
      <c r="D124" s="44">
        <v>1120</v>
      </c>
      <c r="E124" s="139">
        <f t="shared" si="5"/>
        <v>6.734</v>
      </c>
      <c r="F124" s="45">
        <v>32</v>
      </c>
      <c r="G124" s="45">
        <v>107.74</v>
      </c>
      <c r="H124" s="39">
        <f t="shared" si="6"/>
        <v>25.42</v>
      </c>
      <c r="I124" s="40">
        <f t="shared" si="4"/>
        <v>133.16</v>
      </c>
      <c r="J124" s="197"/>
    </row>
    <row r="125" spans="1:10" s="27" customFormat="1" ht="26.4">
      <c r="A125" s="41">
        <f t="shared" si="7"/>
        <v>119</v>
      </c>
      <c r="B125" s="90" t="s">
        <v>50</v>
      </c>
      <c r="C125" s="90" t="s">
        <v>51</v>
      </c>
      <c r="D125" s="44">
        <v>1140</v>
      </c>
      <c r="E125" s="139">
        <f t="shared" si="5"/>
        <v>6.8540000000000001</v>
      </c>
      <c r="F125" s="45">
        <v>48</v>
      </c>
      <c r="G125" s="45">
        <v>164.5</v>
      </c>
      <c r="H125" s="39">
        <f t="shared" si="6"/>
        <v>38.81</v>
      </c>
      <c r="I125" s="40">
        <f t="shared" si="4"/>
        <v>203.31</v>
      </c>
      <c r="J125" s="197"/>
    </row>
    <row r="126" spans="1:10" s="27" customFormat="1" ht="26.4">
      <c r="A126" s="41">
        <f t="shared" si="7"/>
        <v>120</v>
      </c>
      <c r="B126" s="90" t="s">
        <v>50</v>
      </c>
      <c r="C126" s="90" t="s">
        <v>38</v>
      </c>
      <c r="D126" s="44">
        <v>1257</v>
      </c>
      <c r="E126" s="139">
        <f t="shared" si="5"/>
        <v>7.5570000000000004</v>
      </c>
      <c r="F126" s="45">
        <v>16</v>
      </c>
      <c r="G126" s="45">
        <v>60.46</v>
      </c>
      <c r="H126" s="39">
        <f t="shared" si="6"/>
        <v>14.26</v>
      </c>
      <c r="I126" s="40">
        <f t="shared" si="4"/>
        <v>74.72</v>
      </c>
      <c r="J126" s="197"/>
    </row>
    <row r="127" spans="1:10" s="27" customFormat="1" ht="26.4">
      <c r="A127" s="41">
        <f t="shared" si="7"/>
        <v>121</v>
      </c>
      <c r="B127" s="90" t="s">
        <v>50</v>
      </c>
      <c r="C127" s="90" t="s">
        <v>51</v>
      </c>
      <c r="D127" s="44">
        <v>1060</v>
      </c>
      <c r="E127" s="139">
        <f t="shared" si="5"/>
        <v>6.3730000000000002</v>
      </c>
      <c r="F127" s="45">
        <v>16</v>
      </c>
      <c r="G127" s="45">
        <v>50.98</v>
      </c>
      <c r="H127" s="39">
        <f t="shared" si="6"/>
        <v>12.03</v>
      </c>
      <c r="I127" s="40">
        <f t="shared" si="4"/>
        <v>63.01</v>
      </c>
      <c r="J127" s="197"/>
    </row>
    <row r="128" spans="1:10" s="27" customFormat="1" ht="26.4">
      <c r="A128" s="41">
        <f t="shared" si="7"/>
        <v>122</v>
      </c>
      <c r="B128" s="90" t="s">
        <v>43</v>
      </c>
      <c r="C128" s="90" t="s">
        <v>38</v>
      </c>
      <c r="D128" s="44">
        <v>1317</v>
      </c>
      <c r="E128" s="139">
        <f t="shared" si="5"/>
        <v>7.9180000000000001</v>
      </c>
      <c r="F128" s="45">
        <v>42</v>
      </c>
      <c r="G128" s="45">
        <v>166.28</v>
      </c>
      <c r="H128" s="39">
        <f t="shared" si="6"/>
        <v>39.229999999999997</v>
      </c>
      <c r="I128" s="40">
        <f t="shared" si="4"/>
        <v>205.51</v>
      </c>
      <c r="J128" s="197"/>
    </row>
    <row r="129" spans="1:10" s="27" customFormat="1" ht="26.4">
      <c r="A129" s="41">
        <f t="shared" si="7"/>
        <v>123</v>
      </c>
      <c r="B129" s="90" t="s">
        <v>43</v>
      </c>
      <c r="C129" s="90" t="s">
        <v>51</v>
      </c>
      <c r="D129" s="44">
        <v>1140</v>
      </c>
      <c r="E129" s="139">
        <f t="shared" si="5"/>
        <v>6.8540000000000001</v>
      </c>
      <c r="F129" s="45">
        <v>16</v>
      </c>
      <c r="G129" s="45">
        <v>54.83</v>
      </c>
      <c r="H129" s="39">
        <f t="shared" si="6"/>
        <v>12.93</v>
      </c>
      <c r="I129" s="40">
        <f t="shared" si="4"/>
        <v>67.759999999999991</v>
      </c>
      <c r="J129" s="197"/>
    </row>
    <row r="130" spans="1:10" s="27" customFormat="1" ht="26.4">
      <c r="A130" s="41">
        <f t="shared" si="7"/>
        <v>124</v>
      </c>
      <c r="B130" s="90" t="s">
        <v>43</v>
      </c>
      <c r="C130" s="90" t="s">
        <v>51</v>
      </c>
      <c r="D130" s="44">
        <v>1449</v>
      </c>
      <c r="E130" s="139">
        <f t="shared" si="5"/>
        <v>8.7119999999999997</v>
      </c>
      <c r="F130" s="45">
        <v>16</v>
      </c>
      <c r="G130" s="45">
        <v>69.7</v>
      </c>
      <c r="H130" s="39">
        <f t="shared" si="6"/>
        <v>16.440000000000001</v>
      </c>
      <c r="I130" s="40">
        <f t="shared" si="4"/>
        <v>86.14</v>
      </c>
      <c r="J130" s="197"/>
    </row>
    <row r="131" spans="1:10" s="27" customFormat="1" ht="26.4">
      <c r="A131" s="41">
        <f t="shared" si="7"/>
        <v>125</v>
      </c>
      <c r="B131" s="90" t="s">
        <v>43</v>
      </c>
      <c r="C131" s="90" t="s">
        <v>42</v>
      </c>
      <c r="D131" s="44">
        <v>1421</v>
      </c>
      <c r="E131" s="139">
        <f t="shared" si="5"/>
        <v>8.5429999999999993</v>
      </c>
      <c r="F131" s="45">
        <v>24</v>
      </c>
      <c r="G131" s="45">
        <v>102.52</v>
      </c>
      <c r="H131" s="39">
        <f t="shared" si="6"/>
        <v>24.18</v>
      </c>
      <c r="I131" s="40">
        <f t="shared" si="4"/>
        <v>126.69999999999999</v>
      </c>
      <c r="J131" s="197"/>
    </row>
    <row r="132" spans="1:10" s="27" customFormat="1" ht="26.4">
      <c r="A132" s="38">
        <f t="shared" si="7"/>
        <v>126</v>
      </c>
      <c r="B132" s="90" t="s">
        <v>43</v>
      </c>
      <c r="C132" s="90" t="s">
        <v>42</v>
      </c>
      <c r="D132" s="44">
        <v>1541</v>
      </c>
      <c r="E132" s="139">
        <f t="shared" si="5"/>
        <v>9.2650000000000006</v>
      </c>
      <c r="F132" s="45">
        <v>8</v>
      </c>
      <c r="G132" s="45">
        <v>37.06</v>
      </c>
      <c r="H132" s="39">
        <f t="shared" si="6"/>
        <v>8.74</v>
      </c>
      <c r="I132" s="40">
        <f t="shared" si="4"/>
        <v>45.800000000000004</v>
      </c>
      <c r="J132" s="197"/>
    </row>
    <row r="133" spans="1:10" s="27" customFormat="1" ht="26.4">
      <c r="A133" s="41">
        <f t="shared" si="7"/>
        <v>127</v>
      </c>
      <c r="B133" s="90" t="s">
        <v>43</v>
      </c>
      <c r="C133" s="90" t="s">
        <v>38</v>
      </c>
      <c r="D133" s="44">
        <v>1317</v>
      </c>
      <c r="E133" s="139">
        <f t="shared" si="5"/>
        <v>7.9180000000000001</v>
      </c>
      <c r="F133" s="45">
        <v>8</v>
      </c>
      <c r="G133" s="45">
        <v>31.67</v>
      </c>
      <c r="H133" s="39">
        <f t="shared" si="6"/>
        <v>7.47</v>
      </c>
      <c r="I133" s="40">
        <f t="shared" si="4"/>
        <v>39.14</v>
      </c>
      <c r="J133" s="197"/>
    </row>
    <row r="134" spans="1:10" s="27" customFormat="1" ht="26.4">
      <c r="A134" s="41">
        <f t="shared" si="7"/>
        <v>128</v>
      </c>
      <c r="B134" s="90" t="s">
        <v>43</v>
      </c>
      <c r="C134" s="90" t="s">
        <v>51</v>
      </c>
      <c r="D134" s="44">
        <v>1080</v>
      </c>
      <c r="E134" s="139">
        <f t="shared" si="5"/>
        <v>6.4930000000000003</v>
      </c>
      <c r="F134" s="45">
        <v>8</v>
      </c>
      <c r="G134" s="45">
        <v>25.97</v>
      </c>
      <c r="H134" s="39">
        <f t="shared" si="6"/>
        <v>6.13</v>
      </c>
      <c r="I134" s="40">
        <f t="shared" si="4"/>
        <v>32.1</v>
      </c>
      <c r="J134" s="197"/>
    </row>
    <row r="135" spans="1:10" s="27" customFormat="1" ht="26.4">
      <c r="A135" s="41">
        <f t="shared" si="7"/>
        <v>129</v>
      </c>
      <c r="B135" s="90" t="s">
        <v>43</v>
      </c>
      <c r="C135" s="90" t="s">
        <v>51</v>
      </c>
      <c r="D135" s="44">
        <v>1100</v>
      </c>
      <c r="E135" s="139">
        <f t="shared" si="5"/>
        <v>6.6130000000000004</v>
      </c>
      <c r="F135" s="45">
        <v>16</v>
      </c>
      <c r="G135" s="45">
        <v>52.9</v>
      </c>
      <c r="H135" s="39">
        <f t="shared" si="6"/>
        <v>12.48</v>
      </c>
      <c r="I135" s="40">
        <f t="shared" ref="I135:I198" si="8">G135+H135</f>
        <v>65.38</v>
      </c>
      <c r="J135" s="197"/>
    </row>
    <row r="136" spans="1:10" s="27" customFormat="1" ht="26.4">
      <c r="A136" s="41">
        <f t="shared" si="7"/>
        <v>130</v>
      </c>
      <c r="B136" s="90" t="s">
        <v>85</v>
      </c>
      <c r="C136" s="90" t="s">
        <v>38</v>
      </c>
      <c r="D136" s="44">
        <v>1317</v>
      </c>
      <c r="E136" s="139">
        <f t="shared" ref="E136:E199" si="9">ROUND(D136/$E$4,3)</f>
        <v>7.9180000000000001</v>
      </c>
      <c r="F136" s="45">
        <v>30</v>
      </c>
      <c r="G136" s="45">
        <v>118.77</v>
      </c>
      <c r="H136" s="39">
        <f t="shared" ref="H136:H199" si="10">ROUND(G136*0.2359,2)</f>
        <v>28.02</v>
      </c>
      <c r="I136" s="40">
        <f t="shared" si="8"/>
        <v>146.79</v>
      </c>
      <c r="J136" s="197"/>
    </row>
    <row r="137" spans="1:10" s="27" customFormat="1" ht="26.4">
      <c r="A137" s="41">
        <f t="shared" ref="A137:A200" si="11">A136+1</f>
        <v>131</v>
      </c>
      <c r="B137" s="90" t="s">
        <v>85</v>
      </c>
      <c r="C137" s="90" t="s">
        <v>40</v>
      </c>
      <c r="D137" s="44">
        <v>1475</v>
      </c>
      <c r="E137" s="139">
        <f t="shared" si="9"/>
        <v>8.8680000000000003</v>
      </c>
      <c r="F137" s="45">
        <v>22</v>
      </c>
      <c r="G137" s="45">
        <v>97.55</v>
      </c>
      <c r="H137" s="39">
        <f t="shared" si="10"/>
        <v>23.01</v>
      </c>
      <c r="I137" s="40">
        <f t="shared" si="8"/>
        <v>120.56</v>
      </c>
      <c r="J137" s="197"/>
    </row>
    <row r="138" spans="1:10" s="27" customFormat="1" ht="26.4">
      <c r="A138" s="41">
        <f t="shared" si="11"/>
        <v>132</v>
      </c>
      <c r="B138" s="90" t="s">
        <v>75</v>
      </c>
      <c r="C138" s="90" t="s">
        <v>38</v>
      </c>
      <c r="D138" s="44">
        <v>1427</v>
      </c>
      <c r="E138" s="139">
        <f t="shared" si="9"/>
        <v>8.5790000000000006</v>
      </c>
      <c r="F138" s="45">
        <v>16</v>
      </c>
      <c r="G138" s="45">
        <v>68.63</v>
      </c>
      <c r="H138" s="39">
        <f t="shared" si="10"/>
        <v>16.190000000000001</v>
      </c>
      <c r="I138" s="40">
        <f t="shared" si="8"/>
        <v>84.82</v>
      </c>
      <c r="J138" s="197"/>
    </row>
    <row r="139" spans="1:10" s="27" customFormat="1">
      <c r="A139" s="41">
        <f t="shared" si="11"/>
        <v>133</v>
      </c>
      <c r="B139" s="90" t="s">
        <v>210</v>
      </c>
      <c r="C139" s="90" t="s">
        <v>91</v>
      </c>
      <c r="D139" s="44">
        <v>1701</v>
      </c>
      <c r="E139" s="139">
        <f t="shared" si="9"/>
        <v>10.227</v>
      </c>
      <c r="F139" s="45">
        <v>8</v>
      </c>
      <c r="G139" s="45">
        <v>40.909999999999997</v>
      </c>
      <c r="H139" s="39">
        <f t="shared" si="10"/>
        <v>9.65</v>
      </c>
      <c r="I139" s="40">
        <f t="shared" si="8"/>
        <v>50.559999999999995</v>
      </c>
      <c r="J139" s="197"/>
    </row>
    <row r="140" spans="1:10" s="27" customFormat="1">
      <c r="A140" s="41">
        <f t="shared" si="11"/>
        <v>134</v>
      </c>
      <c r="B140" s="90" t="s">
        <v>58</v>
      </c>
      <c r="C140" s="90" t="s">
        <v>38</v>
      </c>
      <c r="D140" s="44">
        <v>1196</v>
      </c>
      <c r="E140" s="139">
        <f t="shared" si="9"/>
        <v>7.1909999999999998</v>
      </c>
      <c r="F140" s="45">
        <v>38</v>
      </c>
      <c r="G140" s="45">
        <v>136.63</v>
      </c>
      <c r="H140" s="39">
        <f t="shared" si="10"/>
        <v>32.229999999999997</v>
      </c>
      <c r="I140" s="40">
        <f t="shared" si="8"/>
        <v>168.85999999999999</v>
      </c>
      <c r="J140" s="197"/>
    </row>
    <row r="141" spans="1:10" s="27" customFormat="1">
      <c r="A141" s="41">
        <f t="shared" si="11"/>
        <v>135</v>
      </c>
      <c r="B141" s="90" t="s">
        <v>58</v>
      </c>
      <c r="C141" s="90" t="s">
        <v>40</v>
      </c>
      <c r="D141" s="44">
        <v>1240</v>
      </c>
      <c r="E141" s="139">
        <f t="shared" si="9"/>
        <v>7.4550000000000001</v>
      </c>
      <c r="F141" s="45">
        <v>32</v>
      </c>
      <c r="G141" s="45">
        <v>119.28</v>
      </c>
      <c r="H141" s="39">
        <f t="shared" si="10"/>
        <v>28.14</v>
      </c>
      <c r="I141" s="40">
        <f t="shared" si="8"/>
        <v>147.42000000000002</v>
      </c>
      <c r="J141" s="197"/>
    </row>
    <row r="142" spans="1:10" s="27" customFormat="1">
      <c r="A142" s="41">
        <f t="shared" si="11"/>
        <v>136</v>
      </c>
      <c r="B142" s="90" t="s">
        <v>58</v>
      </c>
      <c r="C142" s="90" t="s">
        <v>38</v>
      </c>
      <c r="D142" s="44">
        <v>1176</v>
      </c>
      <c r="E142" s="139">
        <f t="shared" si="9"/>
        <v>7.07</v>
      </c>
      <c r="F142" s="45">
        <v>32</v>
      </c>
      <c r="G142" s="45">
        <v>113.12</v>
      </c>
      <c r="H142" s="39">
        <f t="shared" si="10"/>
        <v>26.69</v>
      </c>
      <c r="I142" s="40">
        <f t="shared" si="8"/>
        <v>139.81</v>
      </c>
      <c r="J142" s="197"/>
    </row>
    <row r="143" spans="1:10" s="27" customFormat="1">
      <c r="A143" s="41">
        <f t="shared" si="11"/>
        <v>137</v>
      </c>
      <c r="B143" s="90" t="s">
        <v>58</v>
      </c>
      <c r="C143" s="90" t="s">
        <v>38</v>
      </c>
      <c r="D143" s="44">
        <v>1176</v>
      </c>
      <c r="E143" s="139">
        <f t="shared" si="9"/>
        <v>7.07</v>
      </c>
      <c r="F143" s="45">
        <v>32</v>
      </c>
      <c r="G143" s="45">
        <v>113.12</v>
      </c>
      <c r="H143" s="39">
        <f t="shared" si="10"/>
        <v>26.69</v>
      </c>
      <c r="I143" s="40">
        <f t="shared" si="8"/>
        <v>139.81</v>
      </c>
      <c r="J143" s="197"/>
    </row>
    <row r="144" spans="1:10" s="27" customFormat="1">
      <c r="A144" s="41">
        <f t="shared" si="11"/>
        <v>138</v>
      </c>
      <c r="B144" s="90" t="s">
        <v>58</v>
      </c>
      <c r="C144" s="90" t="s">
        <v>40</v>
      </c>
      <c r="D144" s="44">
        <v>1360</v>
      </c>
      <c r="E144" s="139">
        <f t="shared" si="9"/>
        <v>8.1769999999999996</v>
      </c>
      <c r="F144" s="45">
        <v>24</v>
      </c>
      <c r="G144" s="45">
        <v>98.12</v>
      </c>
      <c r="H144" s="39">
        <f t="shared" si="10"/>
        <v>23.15</v>
      </c>
      <c r="I144" s="40">
        <f t="shared" si="8"/>
        <v>121.27000000000001</v>
      </c>
      <c r="J144" s="197"/>
    </row>
    <row r="145" spans="1:10" s="27" customFormat="1">
      <c r="A145" s="41">
        <f t="shared" si="11"/>
        <v>139</v>
      </c>
      <c r="B145" s="90" t="s">
        <v>58</v>
      </c>
      <c r="C145" s="90" t="s">
        <v>42</v>
      </c>
      <c r="D145" s="44">
        <v>1279</v>
      </c>
      <c r="E145" s="139">
        <f t="shared" si="9"/>
        <v>7.69</v>
      </c>
      <c r="F145" s="45">
        <v>32</v>
      </c>
      <c r="G145" s="45">
        <v>123.04</v>
      </c>
      <c r="H145" s="39">
        <f t="shared" si="10"/>
        <v>29.03</v>
      </c>
      <c r="I145" s="40">
        <f t="shared" si="8"/>
        <v>152.07</v>
      </c>
      <c r="J145" s="197"/>
    </row>
    <row r="146" spans="1:10" s="27" customFormat="1" ht="15" customHeight="1">
      <c r="A146" s="41">
        <f t="shared" si="11"/>
        <v>140</v>
      </c>
      <c r="B146" s="90" t="s">
        <v>58</v>
      </c>
      <c r="C146" s="90" t="s">
        <v>38</v>
      </c>
      <c r="D146" s="44">
        <v>1317</v>
      </c>
      <c r="E146" s="139">
        <f t="shared" si="9"/>
        <v>7.9180000000000001</v>
      </c>
      <c r="F146" s="45">
        <v>32</v>
      </c>
      <c r="G146" s="45">
        <v>126.69</v>
      </c>
      <c r="H146" s="39">
        <f t="shared" si="10"/>
        <v>29.89</v>
      </c>
      <c r="I146" s="40">
        <f t="shared" si="8"/>
        <v>156.57999999999998</v>
      </c>
      <c r="J146" s="197"/>
    </row>
    <row r="147" spans="1:10" s="27" customFormat="1" ht="17.25" customHeight="1">
      <c r="A147" s="41">
        <f t="shared" si="11"/>
        <v>141</v>
      </c>
      <c r="B147" s="90" t="s">
        <v>61</v>
      </c>
      <c r="C147" s="90" t="s">
        <v>40</v>
      </c>
      <c r="D147" s="44">
        <v>1313</v>
      </c>
      <c r="E147" s="139">
        <f t="shared" si="9"/>
        <v>7.8940000000000001</v>
      </c>
      <c r="F147" s="45">
        <v>32</v>
      </c>
      <c r="G147" s="45">
        <v>126.3</v>
      </c>
      <c r="H147" s="39">
        <f t="shared" si="10"/>
        <v>29.79</v>
      </c>
      <c r="I147" s="40">
        <f t="shared" si="8"/>
        <v>156.09</v>
      </c>
      <c r="J147" s="197"/>
    </row>
    <row r="148" spans="1:10" s="27" customFormat="1">
      <c r="A148" s="41">
        <f t="shared" si="11"/>
        <v>142</v>
      </c>
      <c r="B148" s="90" t="s">
        <v>61</v>
      </c>
      <c r="C148" s="90" t="s">
        <v>42</v>
      </c>
      <c r="D148" s="44">
        <v>1614</v>
      </c>
      <c r="E148" s="139">
        <f t="shared" si="9"/>
        <v>9.7040000000000006</v>
      </c>
      <c r="F148" s="45">
        <v>16</v>
      </c>
      <c r="G148" s="45">
        <v>77.63</v>
      </c>
      <c r="H148" s="39">
        <f t="shared" si="10"/>
        <v>18.309999999999999</v>
      </c>
      <c r="I148" s="40">
        <f t="shared" si="8"/>
        <v>95.94</v>
      </c>
      <c r="J148" s="197"/>
    </row>
    <row r="149" spans="1:10" s="27" customFormat="1">
      <c r="A149" s="41">
        <f t="shared" si="11"/>
        <v>143</v>
      </c>
      <c r="B149" s="90" t="s">
        <v>61</v>
      </c>
      <c r="C149" s="90" t="s">
        <v>40</v>
      </c>
      <c r="D149" s="44">
        <v>1361</v>
      </c>
      <c r="E149" s="139">
        <f t="shared" si="9"/>
        <v>8.1829999999999998</v>
      </c>
      <c r="F149" s="45">
        <v>16</v>
      </c>
      <c r="G149" s="45">
        <v>65.459999999999994</v>
      </c>
      <c r="H149" s="39">
        <f t="shared" si="10"/>
        <v>15.44</v>
      </c>
      <c r="I149" s="40">
        <f t="shared" si="8"/>
        <v>80.899999999999991</v>
      </c>
      <c r="J149" s="197"/>
    </row>
    <row r="150" spans="1:10" s="27" customFormat="1" ht="27" customHeight="1">
      <c r="A150" s="41">
        <f t="shared" si="11"/>
        <v>144</v>
      </c>
      <c r="B150" s="90" t="s">
        <v>61</v>
      </c>
      <c r="C150" s="90" t="s">
        <v>40</v>
      </c>
      <c r="D150" s="44">
        <v>1252</v>
      </c>
      <c r="E150" s="139">
        <f t="shared" si="9"/>
        <v>7.5270000000000001</v>
      </c>
      <c r="F150" s="45">
        <v>32</v>
      </c>
      <c r="G150" s="45">
        <v>120.43</v>
      </c>
      <c r="H150" s="39">
        <f t="shared" si="10"/>
        <v>28.41</v>
      </c>
      <c r="I150" s="40">
        <f t="shared" si="8"/>
        <v>148.84</v>
      </c>
      <c r="J150" s="197"/>
    </row>
    <row r="151" spans="1:10" s="27" customFormat="1">
      <c r="A151" s="41">
        <f t="shared" si="11"/>
        <v>145</v>
      </c>
      <c r="B151" s="90" t="s">
        <v>59</v>
      </c>
      <c r="C151" s="90" t="s">
        <v>60</v>
      </c>
      <c r="D151" s="44">
        <v>1474</v>
      </c>
      <c r="E151" s="139">
        <f t="shared" si="9"/>
        <v>8.8620000000000001</v>
      </c>
      <c r="F151" s="45">
        <v>16</v>
      </c>
      <c r="G151" s="45">
        <v>70.900000000000006</v>
      </c>
      <c r="H151" s="39">
        <f t="shared" si="10"/>
        <v>16.73</v>
      </c>
      <c r="I151" s="40">
        <f t="shared" si="8"/>
        <v>87.63000000000001</v>
      </c>
      <c r="J151" s="197"/>
    </row>
    <row r="152" spans="1:10" s="27" customFormat="1" ht="42" customHeight="1">
      <c r="A152" s="41">
        <f t="shared" si="11"/>
        <v>146</v>
      </c>
      <c r="B152" s="90" t="s">
        <v>59</v>
      </c>
      <c r="C152" s="90" t="s">
        <v>130</v>
      </c>
      <c r="D152" s="44">
        <v>1386</v>
      </c>
      <c r="E152" s="139">
        <f t="shared" si="9"/>
        <v>8.3330000000000002</v>
      </c>
      <c r="F152" s="45">
        <v>16</v>
      </c>
      <c r="G152" s="45">
        <v>66.66</v>
      </c>
      <c r="H152" s="39">
        <f t="shared" si="10"/>
        <v>15.73</v>
      </c>
      <c r="I152" s="40">
        <f t="shared" si="8"/>
        <v>82.39</v>
      </c>
      <c r="J152" s="197"/>
    </row>
    <row r="153" spans="1:10" s="27" customFormat="1">
      <c r="A153" s="41">
        <f t="shared" si="11"/>
        <v>147</v>
      </c>
      <c r="B153" s="90" t="s">
        <v>59</v>
      </c>
      <c r="C153" s="90" t="s">
        <v>51</v>
      </c>
      <c r="D153" s="44">
        <v>1123</v>
      </c>
      <c r="E153" s="139">
        <f t="shared" si="9"/>
        <v>6.7519999999999998</v>
      </c>
      <c r="F153" s="45">
        <v>8</v>
      </c>
      <c r="G153" s="45">
        <v>27.01</v>
      </c>
      <c r="H153" s="39">
        <f t="shared" si="10"/>
        <v>6.37</v>
      </c>
      <c r="I153" s="40">
        <f t="shared" si="8"/>
        <v>33.380000000000003</v>
      </c>
      <c r="J153" s="197"/>
    </row>
    <row r="154" spans="1:10" s="27" customFormat="1" ht="18.75" customHeight="1">
      <c r="A154" s="41">
        <f t="shared" si="11"/>
        <v>148</v>
      </c>
      <c r="B154" s="90" t="s">
        <v>59</v>
      </c>
      <c r="C154" s="90" t="s">
        <v>38</v>
      </c>
      <c r="D154" s="44">
        <v>1200</v>
      </c>
      <c r="E154" s="139">
        <f t="shared" si="9"/>
        <v>7.2149999999999999</v>
      </c>
      <c r="F154" s="45">
        <v>8</v>
      </c>
      <c r="G154" s="45">
        <v>28.86</v>
      </c>
      <c r="H154" s="39">
        <f t="shared" si="10"/>
        <v>6.81</v>
      </c>
      <c r="I154" s="40">
        <f t="shared" si="8"/>
        <v>35.67</v>
      </c>
      <c r="J154" s="197"/>
    </row>
    <row r="155" spans="1:10" s="27" customFormat="1">
      <c r="A155" s="41">
        <f t="shared" si="11"/>
        <v>149</v>
      </c>
      <c r="B155" s="90" t="s">
        <v>80</v>
      </c>
      <c r="C155" s="90" t="s">
        <v>40</v>
      </c>
      <c r="D155" s="44">
        <v>1268</v>
      </c>
      <c r="E155" s="139">
        <f t="shared" si="9"/>
        <v>7.6230000000000002</v>
      </c>
      <c r="F155" s="45">
        <v>32</v>
      </c>
      <c r="G155" s="45">
        <v>121.97</v>
      </c>
      <c r="H155" s="39">
        <f t="shared" si="10"/>
        <v>28.77</v>
      </c>
      <c r="I155" s="40">
        <f t="shared" si="8"/>
        <v>150.74</v>
      </c>
      <c r="J155" s="197"/>
    </row>
    <row r="156" spans="1:10" s="27" customFormat="1">
      <c r="A156" s="41">
        <f t="shared" si="11"/>
        <v>150</v>
      </c>
      <c r="B156" s="90" t="s">
        <v>80</v>
      </c>
      <c r="C156" s="90" t="s">
        <v>40</v>
      </c>
      <c r="D156" s="44">
        <v>1268</v>
      </c>
      <c r="E156" s="139">
        <f t="shared" si="9"/>
        <v>7.6230000000000002</v>
      </c>
      <c r="F156" s="45">
        <v>40</v>
      </c>
      <c r="G156" s="45">
        <v>152.46</v>
      </c>
      <c r="H156" s="39">
        <f t="shared" si="10"/>
        <v>35.97</v>
      </c>
      <c r="I156" s="40">
        <f t="shared" si="8"/>
        <v>188.43</v>
      </c>
      <c r="J156" s="197"/>
    </row>
    <row r="157" spans="1:10" s="27" customFormat="1" ht="18.75" customHeight="1">
      <c r="A157" s="41">
        <f t="shared" si="11"/>
        <v>151</v>
      </c>
      <c r="B157" s="90" t="s">
        <v>76</v>
      </c>
      <c r="C157" s="90" t="s">
        <v>42</v>
      </c>
      <c r="D157" s="44">
        <v>1655</v>
      </c>
      <c r="E157" s="139">
        <f t="shared" si="9"/>
        <v>9.9499999999999993</v>
      </c>
      <c r="F157" s="45">
        <v>8</v>
      </c>
      <c r="G157" s="45">
        <v>39.799999999999997</v>
      </c>
      <c r="H157" s="39">
        <f t="shared" si="10"/>
        <v>9.39</v>
      </c>
      <c r="I157" s="40">
        <f t="shared" si="8"/>
        <v>49.19</v>
      </c>
      <c r="J157" s="197"/>
    </row>
    <row r="158" spans="1:10" s="27" customFormat="1">
      <c r="A158" s="41">
        <f t="shared" si="11"/>
        <v>152</v>
      </c>
      <c r="B158" s="90" t="s">
        <v>76</v>
      </c>
      <c r="C158" s="90" t="s">
        <v>40</v>
      </c>
      <c r="D158" s="44">
        <v>1545</v>
      </c>
      <c r="E158" s="139">
        <f t="shared" si="9"/>
        <v>9.2889999999999997</v>
      </c>
      <c r="F158" s="45">
        <v>8</v>
      </c>
      <c r="G158" s="45">
        <v>37.159999999999997</v>
      </c>
      <c r="H158" s="39">
        <f t="shared" si="10"/>
        <v>8.77</v>
      </c>
      <c r="I158" s="40">
        <f t="shared" si="8"/>
        <v>45.929999999999993</v>
      </c>
      <c r="J158" s="197"/>
    </row>
    <row r="159" spans="1:10" s="27" customFormat="1">
      <c r="A159" s="41">
        <f t="shared" si="11"/>
        <v>153</v>
      </c>
      <c r="B159" s="90" t="s">
        <v>76</v>
      </c>
      <c r="C159" s="90" t="s">
        <v>40</v>
      </c>
      <c r="D159" s="44">
        <v>1525</v>
      </c>
      <c r="E159" s="139">
        <f t="shared" si="9"/>
        <v>9.1690000000000005</v>
      </c>
      <c r="F159" s="45">
        <v>8</v>
      </c>
      <c r="G159" s="45">
        <v>36.68</v>
      </c>
      <c r="H159" s="39">
        <f t="shared" si="10"/>
        <v>8.65</v>
      </c>
      <c r="I159" s="40">
        <f t="shared" si="8"/>
        <v>45.33</v>
      </c>
      <c r="J159" s="197"/>
    </row>
    <row r="160" spans="1:10" s="27" customFormat="1" ht="18" customHeight="1">
      <c r="A160" s="41">
        <f t="shared" si="11"/>
        <v>154</v>
      </c>
      <c r="B160" s="90" t="s">
        <v>47</v>
      </c>
      <c r="C160" s="90" t="s">
        <v>40</v>
      </c>
      <c r="D160" s="44">
        <v>1525</v>
      </c>
      <c r="E160" s="139">
        <f t="shared" si="9"/>
        <v>9.1690000000000005</v>
      </c>
      <c r="F160" s="45">
        <v>8</v>
      </c>
      <c r="G160" s="45">
        <v>36.68</v>
      </c>
      <c r="H160" s="39">
        <f t="shared" si="10"/>
        <v>8.65</v>
      </c>
      <c r="I160" s="40">
        <f t="shared" si="8"/>
        <v>45.33</v>
      </c>
      <c r="J160" s="197"/>
    </row>
    <row r="161" spans="1:10" s="27" customFormat="1" ht="26.4">
      <c r="A161" s="41">
        <f t="shared" si="11"/>
        <v>155</v>
      </c>
      <c r="B161" s="90" t="s">
        <v>64</v>
      </c>
      <c r="C161" s="90" t="s">
        <v>40</v>
      </c>
      <c r="D161" s="44">
        <v>1545</v>
      </c>
      <c r="E161" s="139">
        <f t="shared" si="9"/>
        <v>9.2889999999999997</v>
      </c>
      <c r="F161" s="45">
        <v>8</v>
      </c>
      <c r="G161" s="45">
        <v>37.159999999999997</v>
      </c>
      <c r="H161" s="39">
        <f t="shared" si="10"/>
        <v>8.77</v>
      </c>
      <c r="I161" s="40">
        <f t="shared" si="8"/>
        <v>45.929999999999993</v>
      </c>
      <c r="J161" s="197"/>
    </row>
    <row r="162" spans="1:10" s="27" customFormat="1" ht="26.4">
      <c r="A162" s="41">
        <f t="shared" si="11"/>
        <v>156</v>
      </c>
      <c r="B162" s="90" t="s">
        <v>64</v>
      </c>
      <c r="C162" s="90" t="s">
        <v>40</v>
      </c>
      <c r="D162" s="44">
        <v>1545</v>
      </c>
      <c r="E162" s="139">
        <f t="shared" si="9"/>
        <v>9.2889999999999997</v>
      </c>
      <c r="F162" s="45">
        <v>8</v>
      </c>
      <c r="G162" s="45">
        <v>37.159999999999997</v>
      </c>
      <c r="H162" s="39">
        <f t="shared" si="10"/>
        <v>8.77</v>
      </c>
      <c r="I162" s="40">
        <f t="shared" si="8"/>
        <v>45.929999999999993</v>
      </c>
      <c r="J162" s="197"/>
    </row>
    <row r="163" spans="1:10" s="27" customFormat="1" ht="28.5" customHeight="1">
      <c r="A163" s="41">
        <f t="shared" si="11"/>
        <v>157</v>
      </c>
      <c r="B163" s="90" t="s">
        <v>64</v>
      </c>
      <c r="C163" s="90" t="s">
        <v>42</v>
      </c>
      <c r="D163" s="44">
        <v>1675</v>
      </c>
      <c r="E163" s="139">
        <f t="shared" si="9"/>
        <v>10.07</v>
      </c>
      <c r="F163" s="45">
        <v>8</v>
      </c>
      <c r="G163" s="45">
        <v>40.28</v>
      </c>
      <c r="H163" s="39">
        <f t="shared" si="10"/>
        <v>9.5</v>
      </c>
      <c r="I163" s="40">
        <f t="shared" si="8"/>
        <v>49.78</v>
      </c>
      <c r="J163" s="197"/>
    </row>
    <row r="164" spans="1:10" s="27" customFormat="1" ht="26.4">
      <c r="A164" s="41">
        <f t="shared" si="11"/>
        <v>158</v>
      </c>
      <c r="B164" s="90" t="s">
        <v>64</v>
      </c>
      <c r="C164" s="90" t="s">
        <v>40</v>
      </c>
      <c r="D164" s="44">
        <v>1553</v>
      </c>
      <c r="E164" s="139">
        <f t="shared" si="9"/>
        <v>9.3369999999999997</v>
      </c>
      <c r="F164" s="45">
        <v>8</v>
      </c>
      <c r="G164" s="45">
        <v>37.35</v>
      </c>
      <c r="H164" s="39">
        <f t="shared" si="10"/>
        <v>8.81</v>
      </c>
      <c r="I164" s="40">
        <f t="shared" si="8"/>
        <v>46.160000000000004</v>
      </c>
      <c r="J164" s="197"/>
    </row>
    <row r="165" spans="1:10" s="27" customFormat="1" ht="26.4">
      <c r="A165" s="41">
        <f t="shared" si="11"/>
        <v>159</v>
      </c>
      <c r="B165" s="90" t="s">
        <v>64</v>
      </c>
      <c r="C165" s="90" t="s">
        <v>40</v>
      </c>
      <c r="D165" s="44">
        <v>1505</v>
      </c>
      <c r="E165" s="139">
        <f t="shared" si="9"/>
        <v>9.048</v>
      </c>
      <c r="F165" s="45">
        <v>8</v>
      </c>
      <c r="G165" s="45">
        <v>36.19</v>
      </c>
      <c r="H165" s="39">
        <f t="shared" si="10"/>
        <v>8.5399999999999991</v>
      </c>
      <c r="I165" s="40">
        <f t="shared" si="8"/>
        <v>44.73</v>
      </c>
      <c r="J165" s="197"/>
    </row>
    <row r="166" spans="1:10" s="27" customFormat="1">
      <c r="A166" s="41">
        <f t="shared" si="11"/>
        <v>160</v>
      </c>
      <c r="B166" s="90" t="s">
        <v>70</v>
      </c>
      <c r="C166" s="90" t="s">
        <v>40</v>
      </c>
      <c r="D166" s="44">
        <v>1573</v>
      </c>
      <c r="E166" s="139">
        <f t="shared" si="9"/>
        <v>9.4570000000000007</v>
      </c>
      <c r="F166" s="45">
        <v>8</v>
      </c>
      <c r="G166" s="45">
        <v>37.83</v>
      </c>
      <c r="H166" s="39">
        <f t="shared" si="10"/>
        <v>8.92</v>
      </c>
      <c r="I166" s="40">
        <f t="shared" si="8"/>
        <v>46.75</v>
      </c>
      <c r="J166" s="197"/>
    </row>
    <row r="167" spans="1:10" s="27" customFormat="1">
      <c r="A167" s="41">
        <f t="shared" si="11"/>
        <v>161</v>
      </c>
      <c r="B167" s="90" t="s">
        <v>70</v>
      </c>
      <c r="C167" s="90" t="s">
        <v>40</v>
      </c>
      <c r="D167" s="44">
        <v>1593</v>
      </c>
      <c r="E167" s="139">
        <f t="shared" si="9"/>
        <v>9.577</v>
      </c>
      <c r="F167" s="45">
        <v>8</v>
      </c>
      <c r="G167" s="45">
        <v>38.31</v>
      </c>
      <c r="H167" s="39">
        <f t="shared" si="10"/>
        <v>9.0399999999999991</v>
      </c>
      <c r="I167" s="40">
        <f t="shared" si="8"/>
        <v>47.35</v>
      </c>
      <c r="J167" s="197"/>
    </row>
    <row r="168" spans="1:10" s="27" customFormat="1">
      <c r="A168" s="41">
        <f t="shared" si="11"/>
        <v>162</v>
      </c>
      <c r="B168" s="90" t="s">
        <v>70</v>
      </c>
      <c r="C168" s="90" t="s">
        <v>40</v>
      </c>
      <c r="D168" s="44">
        <v>1545</v>
      </c>
      <c r="E168" s="139">
        <f t="shared" si="9"/>
        <v>9.2889999999999997</v>
      </c>
      <c r="F168" s="45">
        <v>16</v>
      </c>
      <c r="G168" s="45">
        <v>74.31</v>
      </c>
      <c r="H168" s="39">
        <f t="shared" si="10"/>
        <v>17.53</v>
      </c>
      <c r="I168" s="40">
        <f t="shared" si="8"/>
        <v>91.84</v>
      </c>
      <c r="J168" s="197"/>
    </row>
    <row r="169" spans="1:10" s="27" customFormat="1">
      <c r="A169" s="41">
        <f t="shared" si="11"/>
        <v>163</v>
      </c>
      <c r="B169" s="90" t="s">
        <v>70</v>
      </c>
      <c r="C169" s="90" t="s">
        <v>40</v>
      </c>
      <c r="D169" s="44">
        <v>1593</v>
      </c>
      <c r="E169" s="139">
        <f t="shared" si="9"/>
        <v>9.577</v>
      </c>
      <c r="F169" s="45">
        <v>16</v>
      </c>
      <c r="G169" s="45">
        <v>76.62</v>
      </c>
      <c r="H169" s="39">
        <f t="shared" si="10"/>
        <v>18.07</v>
      </c>
      <c r="I169" s="40">
        <f t="shared" si="8"/>
        <v>94.69</v>
      </c>
      <c r="J169" s="197"/>
    </row>
    <row r="170" spans="1:10" s="27" customFormat="1">
      <c r="A170" s="41">
        <f t="shared" si="11"/>
        <v>164</v>
      </c>
      <c r="B170" s="90" t="s">
        <v>70</v>
      </c>
      <c r="C170" s="90" t="s">
        <v>40</v>
      </c>
      <c r="D170" s="44">
        <v>1505</v>
      </c>
      <c r="E170" s="139">
        <f t="shared" si="9"/>
        <v>9.048</v>
      </c>
      <c r="F170" s="45">
        <v>16</v>
      </c>
      <c r="G170" s="45">
        <v>72.38</v>
      </c>
      <c r="H170" s="39">
        <f t="shared" si="10"/>
        <v>17.07</v>
      </c>
      <c r="I170" s="40">
        <f t="shared" si="8"/>
        <v>89.449999999999989</v>
      </c>
      <c r="J170" s="197"/>
    </row>
    <row r="171" spans="1:10" s="27" customFormat="1" ht="26.4">
      <c r="A171" s="41">
        <f t="shared" si="11"/>
        <v>165</v>
      </c>
      <c r="B171" s="90" t="s">
        <v>72</v>
      </c>
      <c r="C171" s="90" t="s">
        <v>40</v>
      </c>
      <c r="D171" s="44">
        <v>1309</v>
      </c>
      <c r="E171" s="139">
        <f t="shared" si="9"/>
        <v>7.87</v>
      </c>
      <c r="F171" s="45">
        <v>16</v>
      </c>
      <c r="G171" s="45">
        <v>62.96</v>
      </c>
      <c r="H171" s="39">
        <f t="shared" si="10"/>
        <v>14.85</v>
      </c>
      <c r="I171" s="40">
        <f t="shared" si="8"/>
        <v>77.81</v>
      </c>
      <c r="J171" s="197"/>
    </row>
    <row r="172" spans="1:10" s="27" customFormat="1" ht="39.6">
      <c r="A172" s="41">
        <f t="shared" si="11"/>
        <v>166</v>
      </c>
      <c r="B172" s="90" t="s">
        <v>72</v>
      </c>
      <c r="C172" s="90" t="s">
        <v>144</v>
      </c>
      <c r="D172" s="44">
        <v>1322</v>
      </c>
      <c r="E172" s="139">
        <f t="shared" si="9"/>
        <v>7.9480000000000004</v>
      </c>
      <c r="F172" s="45">
        <v>18</v>
      </c>
      <c r="G172" s="45">
        <v>71.53</v>
      </c>
      <c r="H172" s="39">
        <f t="shared" si="10"/>
        <v>16.87</v>
      </c>
      <c r="I172" s="40">
        <f t="shared" si="8"/>
        <v>88.4</v>
      </c>
      <c r="J172" s="197"/>
    </row>
    <row r="173" spans="1:10" s="27" customFormat="1" ht="26.4">
      <c r="A173" s="41">
        <f t="shared" si="11"/>
        <v>167</v>
      </c>
      <c r="B173" s="90" t="s">
        <v>35</v>
      </c>
      <c r="C173" s="90" t="s">
        <v>36</v>
      </c>
      <c r="D173" s="44">
        <v>2040</v>
      </c>
      <c r="E173" s="139">
        <f t="shared" si="9"/>
        <v>12.265000000000001</v>
      </c>
      <c r="F173" s="45">
        <v>8</v>
      </c>
      <c r="G173" s="45">
        <v>49.06</v>
      </c>
      <c r="H173" s="39">
        <f t="shared" si="10"/>
        <v>11.57</v>
      </c>
      <c r="I173" s="40">
        <f t="shared" si="8"/>
        <v>60.63</v>
      </c>
      <c r="J173" s="197"/>
    </row>
    <row r="174" spans="1:10" s="27" customFormat="1" ht="26.4">
      <c r="A174" s="41">
        <f t="shared" si="11"/>
        <v>168</v>
      </c>
      <c r="B174" s="90" t="s">
        <v>35</v>
      </c>
      <c r="C174" s="90" t="s">
        <v>87</v>
      </c>
      <c r="D174" s="44">
        <v>2004</v>
      </c>
      <c r="E174" s="139">
        <f t="shared" si="9"/>
        <v>12.048</v>
      </c>
      <c r="F174" s="45">
        <v>8</v>
      </c>
      <c r="G174" s="45">
        <v>48.19</v>
      </c>
      <c r="H174" s="39">
        <f t="shared" si="10"/>
        <v>11.37</v>
      </c>
      <c r="I174" s="40">
        <f t="shared" si="8"/>
        <v>59.559999999999995</v>
      </c>
      <c r="J174" s="197"/>
    </row>
    <row r="175" spans="1:10" s="27" customFormat="1">
      <c r="A175" s="41">
        <f t="shared" si="11"/>
        <v>169</v>
      </c>
      <c r="B175" s="90" t="s">
        <v>35</v>
      </c>
      <c r="C175" s="90" t="s">
        <v>89</v>
      </c>
      <c r="D175" s="44">
        <v>2200</v>
      </c>
      <c r="E175" s="139">
        <f t="shared" si="9"/>
        <v>13.227</v>
      </c>
      <c r="F175" s="45">
        <v>8</v>
      </c>
      <c r="G175" s="45">
        <v>52.91</v>
      </c>
      <c r="H175" s="39">
        <f t="shared" si="10"/>
        <v>12.48</v>
      </c>
      <c r="I175" s="40">
        <f t="shared" si="8"/>
        <v>65.39</v>
      </c>
      <c r="J175" s="197"/>
    </row>
    <row r="176" spans="1:10" s="27" customFormat="1" ht="26.4">
      <c r="A176" s="41">
        <f t="shared" si="11"/>
        <v>170</v>
      </c>
      <c r="B176" s="90" t="s">
        <v>71</v>
      </c>
      <c r="C176" s="90" t="s">
        <v>38</v>
      </c>
      <c r="D176" s="44">
        <v>1557</v>
      </c>
      <c r="E176" s="139">
        <f t="shared" si="9"/>
        <v>9.3610000000000007</v>
      </c>
      <c r="F176" s="45">
        <v>32</v>
      </c>
      <c r="G176" s="45">
        <v>149.78</v>
      </c>
      <c r="H176" s="39">
        <f t="shared" si="10"/>
        <v>35.33</v>
      </c>
      <c r="I176" s="40">
        <f t="shared" si="8"/>
        <v>185.11</v>
      </c>
      <c r="J176" s="197"/>
    </row>
    <row r="177" spans="1:10" s="27" customFormat="1" ht="26.4">
      <c r="A177" s="41">
        <f t="shared" si="11"/>
        <v>171</v>
      </c>
      <c r="B177" s="90" t="s">
        <v>71</v>
      </c>
      <c r="C177" s="90" t="s">
        <v>38</v>
      </c>
      <c r="D177" s="44">
        <v>1463</v>
      </c>
      <c r="E177" s="139">
        <f t="shared" si="9"/>
        <v>8.7959999999999994</v>
      </c>
      <c r="F177" s="45">
        <v>8</v>
      </c>
      <c r="G177" s="45">
        <v>35.18</v>
      </c>
      <c r="H177" s="39">
        <f t="shared" si="10"/>
        <v>8.3000000000000007</v>
      </c>
      <c r="I177" s="40">
        <f t="shared" si="8"/>
        <v>43.480000000000004</v>
      </c>
      <c r="J177" s="197"/>
    </row>
    <row r="178" spans="1:10" s="27" customFormat="1" ht="26.4">
      <c r="A178" s="41">
        <f t="shared" si="11"/>
        <v>172</v>
      </c>
      <c r="B178" s="90" t="s">
        <v>71</v>
      </c>
      <c r="C178" s="90" t="s">
        <v>40</v>
      </c>
      <c r="D178" s="44">
        <v>1610</v>
      </c>
      <c r="E178" s="139">
        <f t="shared" si="9"/>
        <v>9.68</v>
      </c>
      <c r="F178" s="45">
        <v>8</v>
      </c>
      <c r="G178" s="45">
        <v>38.72</v>
      </c>
      <c r="H178" s="39">
        <f t="shared" si="10"/>
        <v>9.1300000000000008</v>
      </c>
      <c r="I178" s="40">
        <f t="shared" si="8"/>
        <v>47.85</v>
      </c>
      <c r="J178" s="197"/>
    </row>
    <row r="179" spans="1:10" s="27" customFormat="1" ht="26.4">
      <c r="A179" s="41">
        <f t="shared" si="11"/>
        <v>173</v>
      </c>
      <c r="B179" s="90" t="s">
        <v>71</v>
      </c>
      <c r="C179" s="90" t="s">
        <v>40</v>
      </c>
      <c r="D179" s="44">
        <v>1517</v>
      </c>
      <c r="E179" s="139">
        <f t="shared" si="9"/>
        <v>9.1199999999999992</v>
      </c>
      <c r="F179" s="45">
        <v>24</v>
      </c>
      <c r="G179" s="45">
        <v>109.44</v>
      </c>
      <c r="H179" s="39">
        <f t="shared" si="10"/>
        <v>25.82</v>
      </c>
      <c r="I179" s="40">
        <f t="shared" si="8"/>
        <v>135.26</v>
      </c>
      <c r="J179" s="197"/>
    </row>
    <row r="180" spans="1:10" s="27" customFormat="1" ht="26.4">
      <c r="A180" s="41">
        <f t="shared" si="11"/>
        <v>174</v>
      </c>
      <c r="B180" s="90" t="s">
        <v>71</v>
      </c>
      <c r="C180" s="90" t="s">
        <v>38</v>
      </c>
      <c r="D180" s="44">
        <v>1463</v>
      </c>
      <c r="E180" s="139">
        <f t="shared" si="9"/>
        <v>8.7959999999999994</v>
      </c>
      <c r="F180" s="45">
        <v>16</v>
      </c>
      <c r="G180" s="45">
        <v>70.37</v>
      </c>
      <c r="H180" s="39">
        <f t="shared" si="10"/>
        <v>16.600000000000001</v>
      </c>
      <c r="I180" s="40">
        <f t="shared" si="8"/>
        <v>86.97</v>
      </c>
      <c r="J180" s="197"/>
    </row>
    <row r="181" spans="1:10" s="27" customFormat="1" ht="26.4">
      <c r="A181" s="41">
        <f t="shared" si="11"/>
        <v>175</v>
      </c>
      <c r="B181" s="90" t="s">
        <v>71</v>
      </c>
      <c r="C181" s="90" t="s">
        <v>38</v>
      </c>
      <c r="D181" s="44">
        <v>1463</v>
      </c>
      <c r="E181" s="139">
        <f t="shared" si="9"/>
        <v>8.7959999999999994</v>
      </c>
      <c r="F181" s="45">
        <v>32</v>
      </c>
      <c r="G181" s="45">
        <v>140.74</v>
      </c>
      <c r="H181" s="39">
        <f t="shared" si="10"/>
        <v>33.200000000000003</v>
      </c>
      <c r="I181" s="40">
        <f t="shared" si="8"/>
        <v>173.94</v>
      </c>
      <c r="J181" s="197"/>
    </row>
    <row r="182" spans="1:10" s="27" customFormat="1" ht="26.4">
      <c r="A182" s="41">
        <f t="shared" si="11"/>
        <v>176</v>
      </c>
      <c r="B182" s="90" t="s">
        <v>71</v>
      </c>
      <c r="C182" s="90" t="s">
        <v>42</v>
      </c>
      <c r="D182" s="44">
        <v>1858</v>
      </c>
      <c r="E182" s="139">
        <f t="shared" si="9"/>
        <v>11.170999999999999</v>
      </c>
      <c r="F182" s="45">
        <v>24</v>
      </c>
      <c r="G182" s="45">
        <v>134.05000000000001</v>
      </c>
      <c r="H182" s="39">
        <f t="shared" si="10"/>
        <v>31.62</v>
      </c>
      <c r="I182" s="40">
        <f t="shared" si="8"/>
        <v>165.67000000000002</v>
      </c>
      <c r="J182" s="197"/>
    </row>
    <row r="183" spans="1:10" s="27" customFormat="1" ht="26.4">
      <c r="A183" s="41">
        <f t="shared" si="11"/>
        <v>177</v>
      </c>
      <c r="B183" s="90" t="s">
        <v>71</v>
      </c>
      <c r="C183" s="90" t="s">
        <v>40</v>
      </c>
      <c r="D183" s="44">
        <v>1450</v>
      </c>
      <c r="E183" s="139">
        <f t="shared" si="9"/>
        <v>8.718</v>
      </c>
      <c r="F183" s="45">
        <v>22</v>
      </c>
      <c r="G183" s="45">
        <v>95.9</v>
      </c>
      <c r="H183" s="39">
        <f t="shared" si="10"/>
        <v>22.62</v>
      </c>
      <c r="I183" s="40">
        <f t="shared" si="8"/>
        <v>118.52000000000001</v>
      </c>
      <c r="J183" s="197"/>
    </row>
    <row r="184" spans="1:10" s="27" customFormat="1" ht="18.75" customHeight="1">
      <c r="A184" s="41">
        <f t="shared" si="11"/>
        <v>178</v>
      </c>
      <c r="B184" s="90" t="s">
        <v>71</v>
      </c>
      <c r="C184" s="90" t="s">
        <v>38</v>
      </c>
      <c r="D184" s="44">
        <v>1403</v>
      </c>
      <c r="E184" s="139">
        <f t="shared" si="9"/>
        <v>8.4350000000000005</v>
      </c>
      <c r="F184" s="45">
        <v>32</v>
      </c>
      <c r="G184" s="45">
        <v>134.96</v>
      </c>
      <c r="H184" s="39">
        <f t="shared" si="10"/>
        <v>31.84</v>
      </c>
      <c r="I184" s="40">
        <f t="shared" si="8"/>
        <v>166.8</v>
      </c>
      <c r="J184" s="197"/>
    </row>
    <row r="185" spans="1:10" s="27" customFormat="1" ht="26.4">
      <c r="A185" s="41">
        <f t="shared" si="11"/>
        <v>179</v>
      </c>
      <c r="B185" s="90" t="s">
        <v>71</v>
      </c>
      <c r="C185" s="90" t="s">
        <v>38</v>
      </c>
      <c r="D185" s="44">
        <v>1377</v>
      </c>
      <c r="E185" s="139">
        <f t="shared" si="9"/>
        <v>8.2789999999999999</v>
      </c>
      <c r="F185" s="45">
        <v>8</v>
      </c>
      <c r="G185" s="45">
        <v>33.119999999999997</v>
      </c>
      <c r="H185" s="39">
        <f t="shared" si="10"/>
        <v>7.81</v>
      </c>
      <c r="I185" s="40">
        <f t="shared" si="8"/>
        <v>40.93</v>
      </c>
      <c r="J185" s="197"/>
    </row>
    <row r="186" spans="1:10" s="27" customFormat="1" ht="26.4">
      <c r="A186" s="41">
        <f t="shared" si="11"/>
        <v>180</v>
      </c>
      <c r="B186" s="90" t="s">
        <v>93</v>
      </c>
      <c r="C186" s="90" t="s">
        <v>40</v>
      </c>
      <c r="D186" s="44">
        <v>1517</v>
      </c>
      <c r="E186" s="139">
        <f t="shared" si="9"/>
        <v>9.1199999999999992</v>
      </c>
      <c r="F186" s="45">
        <v>8</v>
      </c>
      <c r="G186" s="45">
        <v>36.479999999999997</v>
      </c>
      <c r="H186" s="39">
        <f t="shared" si="10"/>
        <v>8.61</v>
      </c>
      <c r="I186" s="40">
        <f t="shared" si="8"/>
        <v>45.089999999999996</v>
      </c>
      <c r="J186" s="197"/>
    </row>
    <row r="187" spans="1:10" s="27" customFormat="1" ht="26.4">
      <c r="A187" s="41">
        <f t="shared" si="11"/>
        <v>181</v>
      </c>
      <c r="B187" s="90" t="s">
        <v>93</v>
      </c>
      <c r="C187" s="90" t="s">
        <v>38</v>
      </c>
      <c r="D187" s="44">
        <v>1317</v>
      </c>
      <c r="E187" s="139">
        <f t="shared" si="9"/>
        <v>7.9180000000000001</v>
      </c>
      <c r="F187" s="45">
        <v>8</v>
      </c>
      <c r="G187" s="45">
        <v>31.67</v>
      </c>
      <c r="H187" s="39">
        <f t="shared" si="10"/>
        <v>7.47</v>
      </c>
      <c r="I187" s="40">
        <f t="shared" si="8"/>
        <v>39.14</v>
      </c>
      <c r="J187" s="197"/>
    </row>
    <row r="188" spans="1:10" s="27" customFormat="1" ht="26.4">
      <c r="A188" s="41">
        <f t="shared" si="11"/>
        <v>182</v>
      </c>
      <c r="B188" s="90" t="s">
        <v>93</v>
      </c>
      <c r="C188" s="90" t="s">
        <v>38</v>
      </c>
      <c r="D188" s="44">
        <v>1317</v>
      </c>
      <c r="E188" s="139">
        <f t="shared" si="9"/>
        <v>7.9180000000000001</v>
      </c>
      <c r="F188" s="45">
        <v>16</v>
      </c>
      <c r="G188" s="45">
        <v>63.34</v>
      </c>
      <c r="H188" s="39">
        <f t="shared" si="10"/>
        <v>14.94</v>
      </c>
      <c r="I188" s="40">
        <f t="shared" si="8"/>
        <v>78.28</v>
      </c>
      <c r="J188" s="197"/>
    </row>
    <row r="189" spans="1:10" s="27" customFormat="1" ht="26.4">
      <c r="A189" s="41">
        <f t="shared" si="11"/>
        <v>183</v>
      </c>
      <c r="B189" s="90" t="s">
        <v>93</v>
      </c>
      <c r="C189" s="90" t="s">
        <v>42</v>
      </c>
      <c r="D189" s="44">
        <v>1341</v>
      </c>
      <c r="E189" s="139">
        <f t="shared" si="9"/>
        <v>8.0619999999999994</v>
      </c>
      <c r="F189" s="45">
        <v>24</v>
      </c>
      <c r="G189" s="45">
        <v>96.74</v>
      </c>
      <c r="H189" s="39">
        <f t="shared" si="10"/>
        <v>22.82</v>
      </c>
      <c r="I189" s="40">
        <f t="shared" si="8"/>
        <v>119.56</v>
      </c>
      <c r="J189" s="197"/>
    </row>
    <row r="190" spans="1:10" s="27" customFormat="1" ht="26.4">
      <c r="A190" s="41">
        <f t="shared" si="11"/>
        <v>184</v>
      </c>
      <c r="B190" s="90" t="s">
        <v>93</v>
      </c>
      <c r="C190" s="90" t="s">
        <v>38</v>
      </c>
      <c r="D190" s="44">
        <v>1282</v>
      </c>
      <c r="E190" s="139">
        <f t="shared" si="9"/>
        <v>7.7080000000000002</v>
      </c>
      <c r="F190" s="45">
        <v>16</v>
      </c>
      <c r="G190" s="45">
        <v>61.66</v>
      </c>
      <c r="H190" s="39">
        <f t="shared" si="10"/>
        <v>14.55</v>
      </c>
      <c r="I190" s="40">
        <f t="shared" si="8"/>
        <v>76.209999999999994</v>
      </c>
      <c r="J190" s="197"/>
    </row>
    <row r="191" spans="1:10" s="27" customFormat="1" ht="26.4">
      <c r="A191" s="41">
        <f t="shared" si="11"/>
        <v>185</v>
      </c>
      <c r="B191" s="90" t="s">
        <v>37</v>
      </c>
      <c r="C191" s="90" t="s">
        <v>38</v>
      </c>
      <c r="D191" s="44">
        <v>1437</v>
      </c>
      <c r="E191" s="139">
        <f t="shared" si="9"/>
        <v>8.6389999999999993</v>
      </c>
      <c r="F191" s="45">
        <v>16</v>
      </c>
      <c r="G191" s="45">
        <v>69.11</v>
      </c>
      <c r="H191" s="39">
        <f t="shared" si="10"/>
        <v>16.3</v>
      </c>
      <c r="I191" s="40">
        <f t="shared" si="8"/>
        <v>85.41</v>
      </c>
      <c r="J191" s="197"/>
    </row>
    <row r="192" spans="1:10" s="27" customFormat="1" ht="26.4">
      <c r="A192" s="41">
        <f t="shared" si="11"/>
        <v>186</v>
      </c>
      <c r="B192" s="90" t="s">
        <v>37</v>
      </c>
      <c r="C192" s="90" t="s">
        <v>40</v>
      </c>
      <c r="D192" s="44">
        <v>1517</v>
      </c>
      <c r="E192" s="139">
        <f t="shared" si="9"/>
        <v>9.1199999999999992</v>
      </c>
      <c r="F192" s="45">
        <v>24</v>
      </c>
      <c r="G192" s="45">
        <v>109.44</v>
      </c>
      <c r="H192" s="39">
        <f t="shared" si="10"/>
        <v>25.82</v>
      </c>
      <c r="I192" s="40">
        <f t="shared" si="8"/>
        <v>135.26</v>
      </c>
      <c r="J192" s="197"/>
    </row>
    <row r="193" spans="1:10" s="27" customFormat="1" ht="26.4">
      <c r="A193" s="41">
        <f t="shared" si="11"/>
        <v>187</v>
      </c>
      <c r="B193" s="90" t="s">
        <v>37</v>
      </c>
      <c r="C193" s="90" t="s">
        <v>40</v>
      </c>
      <c r="D193" s="44">
        <v>1470</v>
      </c>
      <c r="E193" s="139">
        <f t="shared" si="9"/>
        <v>8.8379999999999992</v>
      </c>
      <c r="F193" s="45">
        <v>26</v>
      </c>
      <c r="G193" s="45">
        <v>114.89</v>
      </c>
      <c r="H193" s="39">
        <f t="shared" si="10"/>
        <v>27.1</v>
      </c>
      <c r="I193" s="40">
        <f t="shared" si="8"/>
        <v>141.99</v>
      </c>
      <c r="J193" s="197"/>
    </row>
    <row r="194" spans="1:10" s="27" customFormat="1" ht="26.4">
      <c r="A194" s="41">
        <f t="shared" si="11"/>
        <v>188</v>
      </c>
      <c r="B194" s="90" t="s">
        <v>37</v>
      </c>
      <c r="C194" s="90" t="s">
        <v>38</v>
      </c>
      <c r="D194" s="44">
        <v>1377</v>
      </c>
      <c r="E194" s="139">
        <f t="shared" si="9"/>
        <v>8.2789999999999999</v>
      </c>
      <c r="F194" s="45">
        <v>16</v>
      </c>
      <c r="G194" s="45">
        <v>66.23</v>
      </c>
      <c r="H194" s="39">
        <f t="shared" si="10"/>
        <v>15.62</v>
      </c>
      <c r="I194" s="40">
        <f t="shared" si="8"/>
        <v>81.850000000000009</v>
      </c>
      <c r="J194" s="197"/>
    </row>
    <row r="195" spans="1:10" s="27" customFormat="1" ht="26.4">
      <c r="A195" s="41">
        <f t="shared" si="11"/>
        <v>189</v>
      </c>
      <c r="B195" s="90" t="s">
        <v>49</v>
      </c>
      <c r="C195" s="90" t="s">
        <v>40</v>
      </c>
      <c r="D195" s="44">
        <v>1610</v>
      </c>
      <c r="E195" s="139">
        <f t="shared" si="9"/>
        <v>9.68</v>
      </c>
      <c r="F195" s="45">
        <v>8</v>
      </c>
      <c r="G195" s="45">
        <v>38.72</v>
      </c>
      <c r="H195" s="39">
        <f t="shared" si="10"/>
        <v>9.1300000000000008</v>
      </c>
      <c r="I195" s="40">
        <f t="shared" si="8"/>
        <v>47.85</v>
      </c>
      <c r="J195" s="197"/>
    </row>
    <row r="196" spans="1:10" s="27" customFormat="1" ht="26.4">
      <c r="A196" s="41">
        <f t="shared" si="11"/>
        <v>190</v>
      </c>
      <c r="B196" s="90" t="s">
        <v>49</v>
      </c>
      <c r="C196" s="90" t="s">
        <v>38</v>
      </c>
      <c r="D196" s="44">
        <v>1443</v>
      </c>
      <c r="E196" s="139">
        <f t="shared" si="9"/>
        <v>8.6760000000000002</v>
      </c>
      <c r="F196" s="45">
        <v>24</v>
      </c>
      <c r="G196" s="45">
        <v>104.11</v>
      </c>
      <c r="H196" s="39">
        <f t="shared" si="10"/>
        <v>24.56</v>
      </c>
      <c r="I196" s="40">
        <f t="shared" si="8"/>
        <v>128.66999999999999</v>
      </c>
      <c r="J196" s="197"/>
    </row>
    <row r="197" spans="1:10" s="27" customFormat="1" ht="26.4">
      <c r="A197" s="41">
        <f t="shared" si="11"/>
        <v>191</v>
      </c>
      <c r="B197" s="90" t="s">
        <v>49</v>
      </c>
      <c r="C197" s="90" t="s">
        <v>42</v>
      </c>
      <c r="D197" s="44">
        <v>1713</v>
      </c>
      <c r="E197" s="139">
        <f t="shared" si="9"/>
        <v>10.298999999999999</v>
      </c>
      <c r="F197" s="45">
        <v>24</v>
      </c>
      <c r="G197" s="45">
        <v>123.59</v>
      </c>
      <c r="H197" s="39">
        <f t="shared" si="10"/>
        <v>29.15</v>
      </c>
      <c r="I197" s="40">
        <f t="shared" si="8"/>
        <v>152.74</v>
      </c>
      <c r="J197" s="197"/>
    </row>
    <row r="198" spans="1:10" s="27" customFormat="1" ht="26.4">
      <c r="A198" s="41">
        <f t="shared" si="11"/>
        <v>192</v>
      </c>
      <c r="B198" s="90" t="s">
        <v>49</v>
      </c>
      <c r="C198" s="90" t="s">
        <v>40</v>
      </c>
      <c r="D198" s="44">
        <v>1517</v>
      </c>
      <c r="E198" s="139">
        <f t="shared" si="9"/>
        <v>9.1199999999999992</v>
      </c>
      <c r="F198" s="45">
        <v>8</v>
      </c>
      <c r="G198" s="45">
        <v>36.479999999999997</v>
      </c>
      <c r="H198" s="39">
        <f t="shared" si="10"/>
        <v>8.61</v>
      </c>
      <c r="I198" s="40">
        <f t="shared" si="8"/>
        <v>45.089999999999996</v>
      </c>
      <c r="J198" s="197"/>
    </row>
    <row r="199" spans="1:10" s="27" customFormat="1" ht="26.4">
      <c r="A199" s="41">
        <f t="shared" si="11"/>
        <v>193</v>
      </c>
      <c r="B199" s="90" t="s">
        <v>49</v>
      </c>
      <c r="C199" s="90" t="s">
        <v>38</v>
      </c>
      <c r="D199" s="44">
        <v>1443</v>
      </c>
      <c r="E199" s="139">
        <f t="shared" si="9"/>
        <v>8.6760000000000002</v>
      </c>
      <c r="F199" s="45">
        <v>24</v>
      </c>
      <c r="G199" s="45">
        <v>104.11</v>
      </c>
      <c r="H199" s="39">
        <f t="shared" si="10"/>
        <v>24.56</v>
      </c>
      <c r="I199" s="40">
        <f t="shared" ref="I199:I262" si="12">G199+H199</f>
        <v>128.66999999999999</v>
      </c>
      <c r="J199" s="197"/>
    </row>
    <row r="200" spans="1:10" s="27" customFormat="1" ht="26.4">
      <c r="A200" s="41">
        <f t="shared" si="11"/>
        <v>194</v>
      </c>
      <c r="B200" s="90" t="s">
        <v>49</v>
      </c>
      <c r="C200" s="90" t="s">
        <v>40</v>
      </c>
      <c r="D200" s="44">
        <v>1430</v>
      </c>
      <c r="E200" s="139">
        <f t="shared" ref="E200:E307" si="13">ROUND(D200/$E$4,3)</f>
        <v>8.5969999999999995</v>
      </c>
      <c r="F200" s="45">
        <v>32</v>
      </c>
      <c r="G200" s="45">
        <v>137.55000000000001</v>
      </c>
      <c r="H200" s="39">
        <f t="shared" ref="H200:H263" si="14">ROUND(G200*0.2359,2)</f>
        <v>32.450000000000003</v>
      </c>
      <c r="I200" s="40">
        <f t="shared" si="12"/>
        <v>170</v>
      </c>
      <c r="J200" s="197"/>
    </row>
    <row r="201" spans="1:10" s="27" customFormat="1" ht="26.4">
      <c r="A201" s="41">
        <f t="shared" ref="A201:A264" si="15">A200+1</f>
        <v>195</v>
      </c>
      <c r="B201" s="90" t="s">
        <v>49</v>
      </c>
      <c r="C201" s="90" t="s">
        <v>38</v>
      </c>
      <c r="D201" s="44">
        <v>1403</v>
      </c>
      <c r="E201" s="139">
        <f t="shared" si="13"/>
        <v>8.4350000000000005</v>
      </c>
      <c r="F201" s="45">
        <v>6</v>
      </c>
      <c r="G201" s="45">
        <v>25.31</v>
      </c>
      <c r="H201" s="39">
        <f t="shared" si="14"/>
        <v>5.97</v>
      </c>
      <c r="I201" s="40">
        <f t="shared" si="12"/>
        <v>31.279999999999998</v>
      </c>
      <c r="J201" s="197"/>
    </row>
    <row r="202" spans="1:10" s="27" customFormat="1" ht="26.4">
      <c r="A202" s="41">
        <f t="shared" si="15"/>
        <v>196</v>
      </c>
      <c r="B202" s="90" t="s">
        <v>49</v>
      </c>
      <c r="C202" s="90" t="s">
        <v>38</v>
      </c>
      <c r="D202" s="44">
        <v>1403</v>
      </c>
      <c r="E202" s="139">
        <f t="shared" si="13"/>
        <v>8.4350000000000005</v>
      </c>
      <c r="F202" s="45">
        <v>32</v>
      </c>
      <c r="G202" s="45">
        <v>134.96</v>
      </c>
      <c r="H202" s="39">
        <f t="shared" si="14"/>
        <v>31.84</v>
      </c>
      <c r="I202" s="40">
        <f t="shared" si="12"/>
        <v>166.8</v>
      </c>
      <c r="J202" s="197"/>
    </row>
    <row r="203" spans="1:10" s="27" customFormat="1" ht="26.4">
      <c r="A203" s="41">
        <f t="shared" si="15"/>
        <v>197</v>
      </c>
      <c r="B203" s="90" t="s">
        <v>56</v>
      </c>
      <c r="C203" s="90" t="s">
        <v>38</v>
      </c>
      <c r="D203" s="44">
        <v>1583</v>
      </c>
      <c r="E203" s="139">
        <f t="shared" si="13"/>
        <v>9.5169999999999995</v>
      </c>
      <c r="F203" s="45">
        <v>18.5</v>
      </c>
      <c r="G203" s="45">
        <v>88.03</v>
      </c>
      <c r="H203" s="39">
        <f t="shared" si="14"/>
        <v>20.77</v>
      </c>
      <c r="I203" s="40">
        <f t="shared" si="12"/>
        <v>108.8</v>
      </c>
      <c r="J203" s="197"/>
    </row>
    <row r="204" spans="1:10" s="27" customFormat="1" ht="26.4">
      <c r="A204" s="41">
        <f t="shared" si="15"/>
        <v>198</v>
      </c>
      <c r="B204" s="90" t="s">
        <v>56</v>
      </c>
      <c r="C204" s="90" t="s">
        <v>40</v>
      </c>
      <c r="D204" s="44">
        <v>1497</v>
      </c>
      <c r="E204" s="139">
        <f t="shared" si="13"/>
        <v>9</v>
      </c>
      <c r="F204" s="45">
        <v>16</v>
      </c>
      <c r="G204" s="45">
        <v>72</v>
      </c>
      <c r="H204" s="39">
        <f t="shared" si="14"/>
        <v>16.98</v>
      </c>
      <c r="I204" s="40">
        <f t="shared" si="12"/>
        <v>88.98</v>
      </c>
      <c r="J204" s="197"/>
    </row>
    <row r="205" spans="1:10" s="27" customFormat="1" ht="26.4">
      <c r="A205" s="41">
        <f t="shared" si="15"/>
        <v>199</v>
      </c>
      <c r="B205" s="90" t="s">
        <v>56</v>
      </c>
      <c r="C205" s="90" t="s">
        <v>42</v>
      </c>
      <c r="D205" s="44">
        <v>1794</v>
      </c>
      <c r="E205" s="139">
        <f t="shared" si="13"/>
        <v>10.786</v>
      </c>
      <c r="F205" s="45">
        <v>16</v>
      </c>
      <c r="G205" s="45">
        <v>86.29</v>
      </c>
      <c r="H205" s="39">
        <f t="shared" si="14"/>
        <v>20.36</v>
      </c>
      <c r="I205" s="40">
        <f t="shared" si="12"/>
        <v>106.65</v>
      </c>
      <c r="J205" s="197"/>
    </row>
    <row r="206" spans="1:10" s="27" customFormat="1" ht="26.4">
      <c r="A206" s="41">
        <f t="shared" si="15"/>
        <v>200</v>
      </c>
      <c r="B206" s="90" t="s">
        <v>41</v>
      </c>
      <c r="C206" s="90" t="s">
        <v>42</v>
      </c>
      <c r="D206" s="44">
        <v>1794</v>
      </c>
      <c r="E206" s="139">
        <f t="shared" si="13"/>
        <v>10.786</v>
      </c>
      <c r="F206" s="45">
        <v>24</v>
      </c>
      <c r="G206" s="45">
        <v>129.43</v>
      </c>
      <c r="H206" s="39">
        <f t="shared" si="14"/>
        <v>30.53</v>
      </c>
      <c r="I206" s="40">
        <f t="shared" si="12"/>
        <v>159.96</v>
      </c>
      <c r="J206" s="197"/>
    </row>
    <row r="207" spans="1:10" s="27" customFormat="1" ht="26.4">
      <c r="A207" s="41">
        <f t="shared" si="15"/>
        <v>201</v>
      </c>
      <c r="B207" s="90" t="s">
        <v>41</v>
      </c>
      <c r="C207" s="90" t="s">
        <v>38</v>
      </c>
      <c r="D207" s="44">
        <v>1463</v>
      </c>
      <c r="E207" s="139">
        <f t="shared" si="13"/>
        <v>8.7959999999999994</v>
      </c>
      <c r="F207" s="45">
        <v>16</v>
      </c>
      <c r="G207" s="45">
        <v>70.37</v>
      </c>
      <c r="H207" s="39">
        <f t="shared" si="14"/>
        <v>16.600000000000001</v>
      </c>
      <c r="I207" s="40">
        <f t="shared" si="12"/>
        <v>86.97</v>
      </c>
      <c r="J207" s="197"/>
    </row>
    <row r="208" spans="1:10" s="27" customFormat="1" ht="26.4">
      <c r="A208" s="41">
        <f t="shared" si="15"/>
        <v>202</v>
      </c>
      <c r="B208" s="90" t="s">
        <v>41</v>
      </c>
      <c r="C208" s="90" t="s">
        <v>38</v>
      </c>
      <c r="D208" s="44">
        <v>1437</v>
      </c>
      <c r="E208" s="139">
        <f t="shared" si="13"/>
        <v>8.6389999999999993</v>
      </c>
      <c r="F208" s="45">
        <v>32</v>
      </c>
      <c r="G208" s="45">
        <v>138.22</v>
      </c>
      <c r="H208" s="39">
        <f t="shared" si="14"/>
        <v>32.61</v>
      </c>
      <c r="I208" s="40">
        <f t="shared" si="12"/>
        <v>170.82999999999998</v>
      </c>
      <c r="J208" s="197"/>
    </row>
    <row r="209" spans="1:10" s="27" customFormat="1" ht="26.4">
      <c r="A209" s="41">
        <f t="shared" si="15"/>
        <v>203</v>
      </c>
      <c r="B209" s="90" t="s">
        <v>74</v>
      </c>
      <c r="C209" s="90" t="s">
        <v>38</v>
      </c>
      <c r="D209" s="44">
        <v>1463</v>
      </c>
      <c r="E209" s="139">
        <f t="shared" si="13"/>
        <v>8.7959999999999994</v>
      </c>
      <c r="F209" s="45">
        <v>32</v>
      </c>
      <c r="G209" s="45">
        <v>140.74</v>
      </c>
      <c r="H209" s="39">
        <f t="shared" si="14"/>
        <v>33.200000000000003</v>
      </c>
      <c r="I209" s="40">
        <f t="shared" si="12"/>
        <v>173.94</v>
      </c>
      <c r="J209" s="197"/>
    </row>
    <row r="210" spans="1:10" s="27" customFormat="1" ht="26.4">
      <c r="A210" s="41">
        <f t="shared" si="15"/>
        <v>204</v>
      </c>
      <c r="B210" s="90" t="s">
        <v>74</v>
      </c>
      <c r="C210" s="90" t="s">
        <v>42</v>
      </c>
      <c r="D210" s="44">
        <v>1565</v>
      </c>
      <c r="E210" s="139">
        <f t="shared" si="13"/>
        <v>9.4090000000000007</v>
      </c>
      <c r="F210" s="45">
        <v>18</v>
      </c>
      <c r="G210" s="45">
        <v>84.68</v>
      </c>
      <c r="H210" s="39">
        <f t="shared" si="14"/>
        <v>19.98</v>
      </c>
      <c r="I210" s="40">
        <f t="shared" si="12"/>
        <v>104.66000000000001</v>
      </c>
      <c r="J210" s="197"/>
    </row>
    <row r="211" spans="1:10" s="27" customFormat="1" ht="26.4">
      <c r="A211" s="41">
        <f t="shared" si="15"/>
        <v>205</v>
      </c>
      <c r="B211" s="90" t="s">
        <v>74</v>
      </c>
      <c r="C211" s="90" t="s">
        <v>40</v>
      </c>
      <c r="D211" s="44">
        <v>1517</v>
      </c>
      <c r="E211" s="139">
        <f t="shared" si="13"/>
        <v>9.1199999999999992</v>
      </c>
      <c r="F211" s="45">
        <v>8</v>
      </c>
      <c r="G211" s="45">
        <v>36.479999999999997</v>
      </c>
      <c r="H211" s="39">
        <f t="shared" si="14"/>
        <v>8.61</v>
      </c>
      <c r="I211" s="40">
        <f t="shared" si="12"/>
        <v>45.089999999999996</v>
      </c>
      <c r="J211" s="197"/>
    </row>
    <row r="212" spans="1:10" s="27" customFormat="1" ht="26.4">
      <c r="A212" s="41">
        <f t="shared" si="15"/>
        <v>206</v>
      </c>
      <c r="B212" s="90" t="s">
        <v>74</v>
      </c>
      <c r="C212" s="90" t="s">
        <v>38</v>
      </c>
      <c r="D212" s="44">
        <v>1417</v>
      </c>
      <c r="E212" s="139">
        <f t="shared" si="13"/>
        <v>8.5190000000000001</v>
      </c>
      <c r="F212" s="45">
        <v>18</v>
      </c>
      <c r="G212" s="45">
        <v>76.67</v>
      </c>
      <c r="H212" s="39">
        <f t="shared" si="14"/>
        <v>18.09</v>
      </c>
      <c r="I212" s="40">
        <f t="shared" si="12"/>
        <v>94.76</v>
      </c>
      <c r="J212" s="197"/>
    </row>
    <row r="213" spans="1:10" s="27" customFormat="1" ht="26.4">
      <c r="A213" s="41">
        <f t="shared" si="15"/>
        <v>207</v>
      </c>
      <c r="B213" s="90" t="s">
        <v>74</v>
      </c>
      <c r="C213" s="90" t="s">
        <v>38</v>
      </c>
      <c r="D213" s="44">
        <v>1403</v>
      </c>
      <c r="E213" s="139">
        <f t="shared" si="13"/>
        <v>8.4350000000000005</v>
      </c>
      <c r="F213" s="45">
        <v>2</v>
      </c>
      <c r="G213" s="45">
        <v>8.44</v>
      </c>
      <c r="H213" s="39">
        <f t="shared" si="14"/>
        <v>1.99</v>
      </c>
      <c r="I213" s="40">
        <f t="shared" si="12"/>
        <v>10.43</v>
      </c>
      <c r="J213" s="197"/>
    </row>
    <row r="214" spans="1:10" s="27" customFormat="1" ht="17.25" customHeight="1">
      <c r="A214" s="41">
        <f t="shared" si="15"/>
        <v>208</v>
      </c>
      <c r="B214" s="90" t="s">
        <v>74</v>
      </c>
      <c r="C214" s="90" t="s">
        <v>38</v>
      </c>
      <c r="D214" s="44">
        <v>1357</v>
      </c>
      <c r="E214" s="139">
        <f t="shared" si="13"/>
        <v>8.1579999999999995</v>
      </c>
      <c r="F214" s="45">
        <v>8</v>
      </c>
      <c r="G214" s="45">
        <v>32.630000000000003</v>
      </c>
      <c r="H214" s="39">
        <f t="shared" si="14"/>
        <v>7.7</v>
      </c>
      <c r="I214" s="40">
        <f t="shared" si="12"/>
        <v>40.330000000000005</v>
      </c>
      <c r="J214" s="197"/>
    </row>
    <row r="215" spans="1:10" s="27" customFormat="1" ht="26.4">
      <c r="A215" s="41">
        <f t="shared" si="15"/>
        <v>209</v>
      </c>
      <c r="B215" s="90" t="s">
        <v>77</v>
      </c>
      <c r="C215" s="90" t="s">
        <v>38</v>
      </c>
      <c r="D215" s="44">
        <v>1342</v>
      </c>
      <c r="E215" s="139">
        <f t="shared" si="13"/>
        <v>8.0679999999999996</v>
      </c>
      <c r="F215" s="45">
        <v>22</v>
      </c>
      <c r="G215" s="45">
        <v>88.75</v>
      </c>
      <c r="H215" s="39">
        <f t="shared" si="14"/>
        <v>20.94</v>
      </c>
      <c r="I215" s="40">
        <f t="shared" si="12"/>
        <v>109.69</v>
      </c>
      <c r="J215" s="197"/>
    </row>
    <row r="216" spans="1:10" s="27" customFormat="1" ht="26.4">
      <c r="A216" s="41">
        <f t="shared" si="15"/>
        <v>210</v>
      </c>
      <c r="B216" s="90" t="s">
        <v>77</v>
      </c>
      <c r="C216" s="90" t="s">
        <v>38</v>
      </c>
      <c r="D216" s="44">
        <v>1302</v>
      </c>
      <c r="E216" s="139">
        <f t="shared" si="13"/>
        <v>7.8280000000000003</v>
      </c>
      <c r="F216" s="45">
        <v>16</v>
      </c>
      <c r="G216" s="45">
        <v>62.62</v>
      </c>
      <c r="H216" s="39">
        <f t="shared" si="14"/>
        <v>14.77</v>
      </c>
      <c r="I216" s="40">
        <f t="shared" si="12"/>
        <v>77.39</v>
      </c>
      <c r="J216" s="197"/>
    </row>
    <row r="217" spans="1:10" s="27" customFormat="1" ht="26.4">
      <c r="A217" s="41">
        <f t="shared" si="15"/>
        <v>211</v>
      </c>
      <c r="B217" s="90" t="s">
        <v>77</v>
      </c>
      <c r="C217" s="90" t="s">
        <v>38</v>
      </c>
      <c r="D217" s="44">
        <v>1277</v>
      </c>
      <c r="E217" s="139">
        <f t="shared" si="13"/>
        <v>7.6779999999999999</v>
      </c>
      <c r="F217" s="45">
        <v>40</v>
      </c>
      <c r="G217" s="45">
        <v>153.56</v>
      </c>
      <c r="H217" s="39">
        <f t="shared" si="14"/>
        <v>36.22</v>
      </c>
      <c r="I217" s="40">
        <f t="shared" si="12"/>
        <v>189.78</v>
      </c>
      <c r="J217" s="197"/>
    </row>
    <row r="218" spans="1:10" s="27" customFormat="1" ht="26.4">
      <c r="A218" s="41">
        <f t="shared" si="15"/>
        <v>212</v>
      </c>
      <c r="B218" s="90" t="s">
        <v>55</v>
      </c>
      <c r="C218" s="90" t="s">
        <v>40</v>
      </c>
      <c r="D218" s="44">
        <v>1423</v>
      </c>
      <c r="E218" s="139">
        <f t="shared" si="13"/>
        <v>8.5549999999999997</v>
      </c>
      <c r="F218" s="45">
        <v>16</v>
      </c>
      <c r="G218" s="45">
        <v>68.44</v>
      </c>
      <c r="H218" s="39">
        <f t="shared" si="14"/>
        <v>16.14</v>
      </c>
      <c r="I218" s="40">
        <f t="shared" si="12"/>
        <v>84.58</v>
      </c>
      <c r="J218" s="197"/>
    </row>
    <row r="219" spans="1:10" s="27" customFormat="1" ht="26.4">
      <c r="A219" s="41">
        <f t="shared" si="15"/>
        <v>213</v>
      </c>
      <c r="B219" s="90" t="s">
        <v>55</v>
      </c>
      <c r="C219" s="90" t="s">
        <v>38</v>
      </c>
      <c r="D219" s="44">
        <v>1490</v>
      </c>
      <c r="E219" s="139">
        <f t="shared" si="13"/>
        <v>8.9580000000000002</v>
      </c>
      <c r="F219" s="45">
        <v>24</v>
      </c>
      <c r="G219" s="45">
        <v>107.5</v>
      </c>
      <c r="H219" s="39">
        <f t="shared" si="14"/>
        <v>25.36</v>
      </c>
      <c r="I219" s="40">
        <f t="shared" si="12"/>
        <v>132.86000000000001</v>
      </c>
      <c r="J219" s="197"/>
    </row>
    <row r="220" spans="1:10" s="27" customFormat="1" ht="26.4">
      <c r="A220" s="41">
        <f t="shared" si="15"/>
        <v>214</v>
      </c>
      <c r="B220" s="90" t="s">
        <v>55</v>
      </c>
      <c r="C220" s="90" t="s">
        <v>42</v>
      </c>
      <c r="D220" s="44">
        <v>1490</v>
      </c>
      <c r="E220" s="139">
        <f t="shared" si="13"/>
        <v>8.9580000000000002</v>
      </c>
      <c r="F220" s="45">
        <v>24</v>
      </c>
      <c r="G220" s="45">
        <v>107.5</v>
      </c>
      <c r="H220" s="39">
        <f t="shared" si="14"/>
        <v>25.36</v>
      </c>
      <c r="I220" s="40">
        <f t="shared" si="12"/>
        <v>132.86000000000001</v>
      </c>
      <c r="J220" s="197"/>
    </row>
    <row r="221" spans="1:10" s="27" customFormat="1" ht="26.4">
      <c r="A221" s="41">
        <f t="shared" si="15"/>
        <v>215</v>
      </c>
      <c r="B221" s="90" t="s">
        <v>55</v>
      </c>
      <c r="C221" s="90" t="s">
        <v>40</v>
      </c>
      <c r="D221" s="44">
        <v>1403</v>
      </c>
      <c r="E221" s="139">
        <f t="shared" si="13"/>
        <v>8.4350000000000005</v>
      </c>
      <c r="F221" s="45">
        <v>8</v>
      </c>
      <c r="G221" s="45">
        <v>33.74</v>
      </c>
      <c r="H221" s="39">
        <f t="shared" si="14"/>
        <v>7.96</v>
      </c>
      <c r="I221" s="40">
        <f t="shared" si="12"/>
        <v>41.7</v>
      </c>
      <c r="J221" s="197"/>
    </row>
    <row r="222" spans="1:10" s="27" customFormat="1" ht="26.4">
      <c r="A222" s="41">
        <f t="shared" si="15"/>
        <v>216</v>
      </c>
      <c r="B222" s="90" t="s">
        <v>69</v>
      </c>
      <c r="C222" s="90" t="s">
        <v>42</v>
      </c>
      <c r="D222" s="44">
        <v>1463</v>
      </c>
      <c r="E222" s="139">
        <f t="shared" si="13"/>
        <v>8.7959999999999994</v>
      </c>
      <c r="F222" s="45">
        <v>32</v>
      </c>
      <c r="G222" s="45">
        <v>140.74</v>
      </c>
      <c r="H222" s="39">
        <f t="shared" si="14"/>
        <v>33.200000000000003</v>
      </c>
      <c r="I222" s="40">
        <f t="shared" si="12"/>
        <v>173.94</v>
      </c>
      <c r="J222" s="197"/>
    </row>
    <row r="223" spans="1:10" s="27" customFormat="1" ht="26.4">
      <c r="A223" s="41">
        <f t="shared" si="15"/>
        <v>217</v>
      </c>
      <c r="B223" s="90" t="s">
        <v>69</v>
      </c>
      <c r="C223" s="90" t="s">
        <v>38</v>
      </c>
      <c r="D223" s="44">
        <v>1317</v>
      </c>
      <c r="E223" s="139">
        <f t="shared" si="13"/>
        <v>7.9180000000000001</v>
      </c>
      <c r="F223" s="45">
        <v>16</v>
      </c>
      <c r="G223" s="45">
        <v>63.34</v>
      </c>
      <c r="H223" s="39">
        <f t="shared" si="14"/>
        <v>14.94</v>
      </c>
      <c r="I223" s="40">
        <f t="shared" si="12"/>
        <v>78.28</v>
      </c>
      <c r="J223" s="197"/>
    </row>
    <row r="224" spans="1:10" s="27" customFormat="1" ht="26.4">
      <c r="A224" s="41">
        <f t="shared" si="15"/>
        <v>218</v>
      </c>
      <c r="B224" s="90" t="s">
        <v>69</v>
      </c>
      <c r="C224" s="90" t="s">
        <v>40</v>
      </c>
      <c r="D224" s="44">
        <v>1295</v>
      </c>
      <c r="E224" s="139">
        <f t="shared" si="13"/>
        <v>7.7859999999999996</v>
      </c>
      <c r="F224" s="45">
        <v>2</v>
      </c>
      <c r="G224" s="45">
        <v>7.79</v>
      </c>
      <c r="H224" s="39">
        <f t="shared" si="14"/>
        <v>1.84</v>
      </c>
      <c r="I224" s="40">
        <f t="shared" si="12"/>
        <v>9.6300000000000008</v>
      </c>
      <c r="J224" s="197"/>
    </row>
    <row r="225" spans="1:10" s="27" customFormat="1">
      <c r="A225" s="41">
        <f t="shared" si="15"/>
        <v>219</v>
      </c>
      <c r="B225" s="90" t="s">
        <v>45</v>
      </c>
      <c r="C225" s="90" t="s">
        <v>40</v>
      </c>
      <c r="D225" s="44">
        <v>1381</v>
      </c>
      <c r="E225" s="139">
        <f t="shared" si="13"/>
        <v>8.3030000000000008</v>
      </c>
      <c r="F225" s="45">
        <v>16</v>
      </c>
      <c r="G225" s="45">
        <v>66.42</v>
      </c>
      <c r="H225" s="39">
        <f t="shared" si="14"/>
        <v>15.67</v>
      </c>
      <c r="I225" s="40">
        <f t="shared" si="12"/>
        <v>82.09</v>
      </c>
      <c r="J225" s="197"/>
    </row>
    <row r="226" spans="1:10" s="27" customFormat="1">
      <c r="A226" s="41">
        <f t="shared" si="15"/>
        <v>220</v>
      </c>
      <c r="B226" s="90" t="s">
        <v>45</v>
      </c>
      <c r="C226" s="90" t="s">
        <v>40</v>
      </c>
      <c r="D226" s="44">
        <v>1474</v>
      </c>
      <c r="E226" s="139">
        <f t="shared" si="13"/>
        <v>8.8620000000000001</v>
      </c>
      <c r="F226" s="45">
        <v>24</v>
      </c>
      <c r="G226" s="45">
        <v>106.34</v>
      </c>
      <c r="H226" s="39">
        <f t="shared" si="14"/>
        <v>25.09</v>
      </c>
      <c r="I226" s="40">
        <f t="shared" si="12"/>
        <v>131.43</v>
      </c>
      <c r="J226" s="197"/>
    </row>
    <row r="227" spans="1:10" s="27" customFormat="1">
      <c r="A227" s="41">
        <f t="shared" si="15"/>
        <v>221</v>
      </c>
      <c r="B227" s="90" t="s">
        <v>45</v>
      </c>
      <c r="C227" s="90" t="s">
        <v>42</v>
      </c>
      <c r="D227" s="44">
        <v>1474</v>
      </c>
      <c r="E227" s="139">
        <f t="shared" si="13"/>
        <v>8.8620000000000001</v>
      </c>
      <c r="F227" s="45">
        <v>8</v>
      </c>
      <c r="G227" s="45">
        <v>35.450000000000003</v>
      </c>
      <c r="H227" s="39">
        <f t="shared" si="14"/>
        <v>8.36</v>
      </c>
      <c r="I227" s="40">
        <f t="shared" si="12"/>
        <v>43.81</v>
      </c>
      <c r="J227" s="197"/>
    </row>
    <row r="228" spans="1:10" s="27" customFormat="1">
      <c r="A228" s="41">
        <f t="shared" si="15"/>
        <v>222</v>
      </c>
      <c r="B228" s="90" t="s">
        <v>45</v>
      </c>
      <c r="C228" s="90" t="s">
        <v>38</v>
      </c>
      <c r="D228" s="44">
        <v>1423</v>
      </c>
      <c r="E228" s="139">
        <f t="shared" si="13"/>
        <v>8.5549999999999997</v>
      </c>
      <c r="F228" s="45">
        <v>38</v>
      </c>
      <c r="G228" s="45">
        <v>162.55000000000001</v>
      </c>
      <c r="H228" s="39">
        <f t="shared" si="14"/>
        <v>38.35</v>
      </c>
      <c r="I228" s="40">
        <f t="shared" si="12"/>
        <v>200.9</v>
      </c>
      <c r="J228" s="197"/>
    </row>
    <row r="229" spans="1:10" s="27" customFormat="1">
      <c r="A229" s="41">
        <f t="shared" si="15"/>
        <v>223</v>
      </c>
      <c r="B229" s="90" t="s">
        <v>45</v>
      </c>
      <c r="C229" s="90" t="s">
        <v>38</v>
      </c>
      <c r="D229" s="44">
        <v>1302</v>
      </c>
      <c r="E229" s="139">
        <f t="shared" si="13"/>
        <v>7.8280000000000003</v>
      </c>
      <c r="F229" s="45">
        <v>24</v>
      </c>
      <c r="G229" s="45">
        <v>93.94</v>
      </c>
      <c r="H229" s="39">
        <f t="shared" si="14"/>
        <v>22.16</v>
      </c>
      <c r="I229" s="40">
        <f t="shared" si="12"/>
        <v>116.1</v>
      </c>
      <c r="J229" s="197"/>
    </row>
    <row r="230" spans="1:10" s="27" customFormat="1">
      <c r="A230" s="41">
        <f t="shared" si="15"/>
        <v>224</v>
      </c>
      <c r="B230" s="90" t="s">
        <v>45</v>
      </c>
      <c r="C230" s="90" t="s">
        <v>38</v>
      </c>
      <c r="D230" s="44">
        <v>1282</v>
      </c>
      <c r="E230" s="139">
        <f t="shared" si="13"/>
        <v>7.7080000000000002</v>
      </c>
      <c r="F230" s="45">
        <v>16</v>
      </c>
      <c r="G230" s="45">
        <v>61.66</v>
      </c>
      <c r="H230" s="39">
        <f t="shared" si="14"/>
        <v>14.55</v>
      </c>
      <c r="I230" s="40">
        <f t="shared" si="12"/>
        <v>76.209999999999994</v>
      </c>
      <c r="J230" s="197"/>
    </row>
    <row r="231" spans="1:10" s="27" customFormat="1">
      <c r="A231" s="41">
        <f t="shared" si="15"/>
        <v>225</v>
      </c>
      <c r="B231" s="90" t="s">
        <v>45</v>
      </c>
      <c r="C231" s="90" t="s">
        <v>38</v>
      </c>
      <c r="D231" s="44">
        <v>1262</v>
      </c>
      <c r="E231" s="139">
        <f t="shared" si="13"/>
        <v>7.5869999999999997</v>
      </c>
      <c r="F231" s="45">
        <v>8</v>
      </c>
      <c r="G231" s="45">
        <v>30.35</v>
      </c>
      <c r="H231" s="39">
        <f t="shared" si="14"/>
        <v>7.16</v>
      </c>
      <c r="I231" s="40">
        <f t="shared" si="12"/>
        <v>37.510000000000005</v>
      </c>
      <c r="J231" s="197"/>
    </row>
    <row r="232" spans="1:10" s="27" customFormat="1">
      <c r="A232" s="41">
        <f t="shared" si="15"/>
        <v>226</v>
      </c>
      <c r="B232" s="90" t="s">
        <v>68</v>
      </c>
      <c r="C232" s="90" t="s">
        <v>38</v>
      </c>
      <c r="D232" s="44">
        <v>1337</v>
      </c>
      <c r="E232" s="139">
        <f t="shared" si="13"/>
        <v>8.0380000000000003</v>
      </c>
      <c r="F232" s="45">
        <v>16</v>
      </c>
      <c r="G232" s="45">
        <v>64.3</v>
      </c>
      <c r="H232" s="39">
        <f t="shared" si="14"/>
        <v>15.17</v>
      </c>
      <c r="I232" s="40">
        <f t="shared" si="12"/>
        <v>79.47</v>
      </c>
      <c r="J232" s="197"/>
    </row>
    <row r="233" spans="1:10" s="27" customFormat="1">
      <c r="A233" s="41">
        <f t="shared" si="15"/>
        <v>227</v>
      </c>
      <c r="B233" s="90" t="s">
        <v>68</v>
      </c>
      <c r="C233" s="90" t="s">
        <v>38</v>
      </c>
      <c r="D233" s="44">
        <v>1277</v>
      </c>
      <c r="E233" s="139">
        <f t="shared" si="13"/>
        <v>7.6779999999999999</v>
      </c>
      <c r="F233" s="45">
        <v>8</v>
      </c>
      <c r="G233" s="45">
        <v>30.71</v>
      </c>
      <c r="H233" s="39">
        <f t="shared" si="14"/>
        <v>7.24</v>
      </c>
      <c r="I233" s="40">
        <f t="shared" si="12"/>
        <v>37.950000000000003</v>
      </c>
      <c r="J233" s="197"/>
    </row>
    <row r="234" spans="1:10" s="27" customFormat="1" ht="26.4">
      <c r="A234" s="41">
        <f t="shared" si="15"/>
        <v>228</v>
      </c>
      <c r="B234" s="90" t="s">
        <v>128</v>
      </c>
      <c r="C234" s="90" t="s">
        <v>38</v>
      </c>
      <c r="D234" s="44">
        <v>1317</v>
      </c>
      <c r="E234" s="139">
        <f t="shared" si="13"/>
        <v>7.9180000000000001</v>
      </c>
      <c r="F234" s="45">
        <v>8</v>
      </c>
      <c r="G234" s="45">
        <v>31.67</v>
      </c>
      <c r="H234" s="39">
        <f t="shared" si="14"/>
        <v>7.47</v>
      </c>
      <c r="I234" s="40">
        <f t="shared" si="12"/>
        <v>39.14</v>
      </c>
      <c r="J234" s="197"/>
    </row>
    <row r="235" spans="1:10" s="27" customFormat="1" ht="19.5" customHeight="1">
      <c r="A235" s="41">
        <f t="shared" si="15"/>
        <v>229</v>
      </c>
      <c r="B235" s="90" t="s">
        <v>128</v>
      </c>
      <c r="C235" s="90" t="s">
        <v>38</v>
      </c>
      <c r="D235" s="44">
        <v>1277</v>
      </c>
      <c r="E235" s="139">
        <f t="shared" si="13"/>
        <v>7.6779999999999999</v>
      </c>
      <c r="F235" s="45">
        <v>8</v>
      </c>
      <c r="G235" s="45">
        <v>30.71</v>
      </c>
      <c r="H235" s="39">
        <f t="shared" si="14"/>
        <v>7.24</v>
      </c>
      <c r="I235" s="40">
        <f t="shared" si="12"/>
        <v>37.950000000000003</v>
      </c>
      <c r="J235" s="197"/>
    </row>
    <row r="236" spans="1:10" s="27" customFormat="1" ht="31.5" customHeight="1">
      <c r="A236" s="41">
        <f t="shared" si="15"/>
        <v>230</v>
      </c>
      <c r="B236" s="90" t="s">
        <v>128</v>
      </c>
      <c r="C236" s="90" t="s">
        <v>38</v>
      </c>
      <c r="D236" s="44">
        <v>1297</v>
      </c>
      <c r="E236" s="139">
        <f t="shared" si="13"/>
        <v>7.798</v>
      </c>
      <c r="F236" s="45">
        <v>8</v>
      </c>
      <c r="G236" s="45">
        <v>31.19</v>
      </c>
      <c r="H236" s="39">
        <f t="shared" si="14"/>
        <v>7.36</v>
      </c>
      <c r="I236" s="40">
        <f t="shared" si="12"/>
        <v>38.550000000000004</v>
      </c>
      <c r="J236" s="197"/>
    </row>
    <row r="237" spans="1:10" s="27" customFormat="1" ht="26.4">
      <c r="A237" s="41">
        <f t="shared" si="15"/>
        <v>231</v>
      </c>
      <c r="B237" s="90" t="s">
        <v>128</v>
      </c>
      <c r="C237" s="90" t="s">
        <v>38</v>
      </c>
      <c r="D237" s="44">
        <v>1257</v>
      </c>
      <c r="E237" s="139">
        <f t="shared" si="13"/>
        <v>7.5570000000000004</v>
      </c>
      <c r="F237" s="45">
        <v>8</v>
      </c>
      <c r="G237" s="45">
        <v>30.23</v>
      </c>
      <c r="H237" s="39">
        <f t="shared" si="14"/>
        <v>7.13</v>
      </c>
      <c r="I237" s="40">
        <f t="shared" si="12"/>
        <v>37.36</v>
      </c>
      <c r="J237" s="197"/>
    </row>
    <row r="238" spans="1:10" s="27" customFormat="1">
      <c r="A238" s="41">
        <f t="shared" si="15"/>
        <v>232</v>
      </c>
      <c r="B238" s="90" t="s">
        <v>129</v>
      </c>
      <c r="C238" s="90" t="s">
        <v>40</v>
      </c>
      <c r="D238" s="44">
        <v>1341</v>
      </c>
      <c r="E238" s="139">
        <f t="shared" si="13"/>
        <v>8.0619999999999994</v>
      </c>
      <c r="F238" s="45">
        <v>8</v>
      </c>
      <c r="G238" s="45">
        <v>32.25</v>
      </c>
      <c r="H238" s="39">
        <f t="shared" si="14"/>
        <v>7.61</v>
      </c>
      <c r="I238" s="40">
        <f t="shared" si="12"/>
        <v>39.86</v>
      </c>
      <c r="J238" s="197"/>
    </row>
    <row r="239" spans="1:10" s="27" customFormat="1">
      <c r="A239" s="41">
        <f t="shared" si="15"/>
        <v>233</v>
      </c>
      <c r="B239" s="90" t="s">
        <v>78</v>
      </c>
      <c r="C239" s="90" t="s">
        <v>38</v>
      </c>
      <c r="D239" s="44">
        <v>1317</v>
      </c>
      <c r="E239" s="139">
        <f t="shared" si="13"/>
        <v>7.9180000000000001</v>
      </c>
      <c r="F239" s="45">
        <v>8</v>
      </c>
      <c r="G239" s="45">
        <v>31.67</v>
      </c>
      <c r="H239" s="39">
        <f t="shared" si="14"/>
        <v>7.47</v>
      </c>
      <c r="I239" s="40">
        <f t="shared" si="12"/>
        <v>39.14</v>
      </c>
      <c r="J239" s="197"/>
    </row>
    <row r="240" spans="1:10" s="27" customFormat="1">
      <c r="A240" s="41">
        <f t="shared" si="15"/>
        <v>234</v>
      </c>
      <c r="B240" s="90" t="s">
        <v>78</v>
      </c>
      <c r="C240" s="90" t="s">
        <v>38</v>
      </c>
      <c r="D240" s="44">
        <v>1297</v>
      </c>
      <c r="E240" s="139">
        <f t="shared" si="13"/>
        <v>7.798</v>
      </c>
      <c r="F240" s="45">
        <v>8</v>
      </c>
      <c r="G240" s="45">
        <v>31.19</v>
      </c>
      <c r="H240" s="39">
        <f t="shared" si="14"/>
        <v>7.36</v>
      </c>
      <c r="I240" s="40">
        <f t="shared" si="12"/>
        <v>38.550000000000004</v>
      </c>
      <c r="J240" s="197"/>
    </row>
    <row r="241" spans="1:10" s="27" customFormat="1">
      <c r="A241" s="41">
        <f t="shared" si="15"/>
        <v>235</v>
      </c>
      <c r="B241" s="90" t="s">
        <v>78</v>
      </c>
      <c r="C241" s="90" t="s">
        <v>42</v>
      </c>
      <c r="D241" s="44">
        <v>1361</v>
      </c>
      <c r="E241" s="139">
        <f t="shared" si="13"/>
        <v>8.1829999999999998</v>
      </c>
      <c r="F241" s="45">
        <v>14</v>
      </c>
      <c r="G241" s="45">
        <v>57.28</v>
      </c>
      <c r="H241" s="39">
        <f t="shared" si="14"/>
        <v>13.51</v>
      </c>
      <c r="I241" s="40">
        <f t="shared" si="12"/>
        <v>70.790000000000006</v>
      </c>
      <c r="J241" s="197"/>
    </row>
    <row r="242" spans="1:10" s="27" customFormat="1">
      <c r="A242" s="41">
        <f t="shared" si="15"/>
        <v>236</v>
      </c>
      <c r="B242" s="90" t="s">
        <v>78</v>
      </c>
      <c r="C242" s="90" t="s">
        <v>40</v>
      </c>
      <c r="D242" s="44">
        <v>1403</v>
      </c>
      <c r="E242" s="139">
        <f t="shared" si="13"/>
        <v>8.4350000000000005</v>
      </c>
      <c r="F242" s="45">
        <v>14</v>
      </c>
      <c r="G242" s="45">
        <v>59.05</v>
      </c>
      <c r="H242" s="39">
        <f t="shared" si="14"/>
        <v>13.93</v>
      </c>
      <c r="I242" s="40">
        <f t="shared" si="12"/>
        <v>72.97999999999999</v>
      </c>
      <c r="J242" s="197"/>
    </row>
    <row r="243" spans="1:10" s="27" customFormat="1" ht="23.25" customHeight="1">
      <c r="A243" s="41">
        <f t="shared" si="15"/>
        <v>237</v>
      </c>
      <c r="B243" s="90" t="s">
        <v>78</v>
      </c>
      <c r="C243" s="90" t="s">
        <v>40</v>
      </c>
      <c r="D243" s="44">
        <v>1295</v>
      </c>
      <c r="E243" s="139">
        <f t="shared" si="13"/>
        <v>7.7859999999999996</v>
      </c>
      <c r="F243" s="45">
        <v>8</v>
      </c>
      <c r="G243" s="45">
        <v>31.14</v>
      </c>
      <c r="H243" s="39">
        <f t="shared" si="14"/>
        <v>7.35</v>
      </c>
      <c r="I243" s="40">
        <f t="shared" si="12"/>
        <v>38.49</v>
      </c>
      <c r="J243" s="197"/>
    </row>
    <row r="244" spans="1:10" s="27" customFormat="1" ht="23.25" customHeight="1">
      <c r="A244" s="41">
        <f t="shared" si="15"/>
        <v>238</v>
      </c>
      <c r="B244" s="90" t="s">
        <v>78</v>
      </c>
      <c r="C244" s="90" t="s">
        <v>38</v>
      </c>
      <c r="D244" s="44">
        <v>1277</v>
      </c>
      <c r="E244" s="139">
        <f t="shared" si="13"/>
        <v>7.6779999999999999</v>
      </c>
      <c r="F244" s="45">
        <v>8</v>
      </c>
      <c r="G244" s="45">
        <v>30.71</v>
      </c>
      <c r="H244" s="39">
        <f t="shared" si="14"/>
        <v>7.24</v>
      </c>
      <c r="I244" s="40">
        <f t="shared" si="12"/>
        <v>37.950000000000003</v>
      </c>
      <c r="J244" s="197"/>
    </row>
    <row r="245" spans="1:10" s="27" customFormat="1" ht="23.25" customHeight="1">
      <c r="A245" s="41">
        <f t="shared" si="15"/>
        <v>239</v>
      </c>
      <c r="B245" s="90" t="s">
        <v>78</v>
      </c>
      <c r="C245" s="90" t="s">
        <v>38</v>
      </c>
      <c r="D245" s="44">
        <v>1257</v>
      </c>
      <c r="E245" s="139">
        <f t="shared" si="13"/>
        <v>7.5570000000000004</v>
      </c>
      <c r="F245" s="45">
        <v>8</v>
      </c>
      <c r="G245" s="45">
        <v>30.23</v>
      </c>
      <c r="H245" s="39">
        <f t="shared" si="14"/>
        <v>7.13</v>
      </c>
      <c r="I245" s="40">
        <f t="shared" si="12"/>
        <v>37.36</v>
      </c>
      <c r="J245" s="197"/>
    </row>
    <row r="246" spans="1:10" s="27" customFormat="1" ht="23.25" customHeight="1">
      <c r="A246" s="41">
        <f t="shared" si="15"/>
        <v>240</v>
      </c>
      <c r="B246" s="90" t="s">
        <v>95</v>
      </c>
      <c r="C246" s="90" t="s">
        <v>51</v>
      </c>
      <c r="D246" s="44">
        <v>1120</v>
      </c>
      <c r="E246" s="139">
        <f t="shared" si="13"/>
        <v>6.734</v>
      </c>
      <c r="F246" s="45">
        <v>8</v>
      </c>
      <c r="G246" s="45">
        <v>26.94</v>
      </c>
      <c r="H246" s="39">
        <f t="shared" si="14"/>
        <v>6.36</v>
      </c>
      <c r="I246" s="40">
        <f t="shared" si="12"/>
        <v>33.300000000000004</v>
      </c>
      <c r="J246" s="197"/>
    </row>
    <row r="247" spans="1:10" s="27" customFormat="1" ht="23.25" customHeight="1">
      <c r="A247" s="41">
        <f t="shared" si="15"/>
        <v>241</v>
      </c>
      <c r="B247" s="90" t="s">
        <v>94</v>
      </c>
      <c r="C247" s="90" t="s">
        <v>38</v>
      </c>
      <c r="D247" s="44">
        <v>1337</v>
      </c>
      <c r="E247" s="139">
        <f t="shared" si="13"/>
        <v>8.0380000000000003</v>
      </c>
      <c r="F247" s="45">
        <v>8</v>
      </c>
      <c r="G247" s="45">
        <v>32.15</v>
      </c>
      <c r="H247" s="39">
        <f t="shared" si="14"/>
        <v>7.58</v>
      </c>
      <c r="I247" s="40">
        <f t="shared" si="12"/>
        <v>39.729999999999997</v>
      </c>
      <c r="J247" s="197"/>
    </row>
    <row r="248" spans="1:10" s="27" customFormat="1" ht="23.25" customHeight="1">
      <c r="A248" s="41">
        <f t="shared" si="15"/>
        <v>242</v>
      </c>
      <c r="B248" s="90" t="s">
        <v>94</v>
      </c>
      <c r="C248" s="90" t="s">
        <v>40</v>
      </c>
      <c r="D248" s="44">
        <v>1517</v>
      </c>
      <c r="E248" s="139">
        <f t="shared" si="13"/>
        <v>9.1199999999999992</v>
      </c>
      <c r="F248" s="45">
        <v>26</v>
      </c>
      <c r="G248" s="45">
        <v>118.56</v>
      </c>
      <c r="H248" s="39">
        <f t="shared" si="14"/>
        <v>27.97</v>
      </c>
      <c r="I248" s="40">
        <f t="shared" si="12"/>
        <v>146.53</v>
      </c>
      <c r="J248" s="197"/>
    </row>
    <row r="249" spans="1:10" s="27" customFormat="1" ht="23.25" customHeight="1">
      <c r="A249" s="41">
        <f t="shared" si="15"/>
        <v>243</v>
      </c>
      <c r="B249" s="90" t="s">
        <v>94</v>
      </c>
      <c r="C249" s="90" t="s">
        <v>38</v>
      </c>
      <c r="D249" s="44">
        <v>1277</v>
      </c>
      <c r="E249" s="139">
        <f t="shared" si="13"/>
        <v>7.6779999999999999</v>
      </c>
      <c r="F249" s="45">
        <v>8</v>
      </c>
      <c r="G249" s="45">
        <v>30.71</v>
      </c>
      <c r="H249" s="39">
        <f t="shared" si="14"/>
        <v>7.24</v>
      </c>
      <c r="I249" s="40">
        <f t="shared" si="12"/>
        <v>37.950000000000003</v>
      </c>
      <c r="J249" s="197"/>
    </row>
    <row r="250" spans="1:10" s="27" customFormat="1" ht="23.25" customHeight="1">
      <c r="A250" s="41">
        <f t="shared" si="15"/>
        <v>244</v>
      </c>
      <c r="B250" s="90" t="s">
        <v>65</v>
      </c>
      <c r="C250" s="90" t="s">
        <v>40</v>
      </c>
      <c r="D250" s="44">
        <v>1431</v>
      </c>
      <c r="E250" s="139">
        <f t="shared" si="13"/>
        <v>8.6029999999999998</v>
      </c>
      <c r="F250" s="45">
        <v>16</v>
      </c>
      <c r="G250" s="45">
        <v>68.819999999999993</v>
      </c>
      <c r="H250" s="39">
        <f t="shared" si="14"/>
        <v>16.23</v>
      </c>
      <c r="I250" s="40">
        <f t="shared" si="12"/>
        <v>85.05</v>
      </c>
      <c r="J250" s="197"/>
    </row>
    <row r="251" spans="1:10" s="27" customFormat="1" ht="23.25" customHeight="1">
      <c r="A251" s="41">
        <f t="shared" si="15"/>
        <v>245</v>
      </c>
      <c r="B251" s="90" t="s">
        <v>65</v>
      </c>
      <c r="C251" s="90" t="s">
        <v>42</v>
      </c>
      <c r="D251" s="44">
        <v>1474</v>
      </c>
      <c r="E251" s="139">
        <f t="shared" si="13"/>
        <v>8.8620000000000001</v>
      </c>
      <c r="F251" s="45">
        <v>16</v>
      </c>
      <c r="G251" s="45">
        <v>70.900000000000006</v>
      </c>
      <c r="H251" s="39">
        <f t="shared" si="14"/>
        <v>16.73</v>
      </c>
      <c r="I251" s="40">
        <f t="shared" si="12"/>
        <v>87.63000000000001</v>
      </c>
      <c r="J251" s="197"/>
    </row>
    <row r="252" spans="1:10" s="27" customFormat="1" ht="23.25" customHeight="1">
      <c r="A252" s="41">
        <f t="shared" si="15"/>
        <v>246</v>
      </c>
      <c r="B252" s="90" t="s">
        <v>65</v>
      </c>
      <c r="C252" s="90" t="s">
        <v>51</v>
      </c>
      <c r="D252" s="44">
        <v>1140</v>
      </c>
      <c r="E252" s="139">
        <f t="shared" si="13"/>
        <v>6.8540000000000001</v>
      </c>
      <c r="F252" s="45">
        <v>16</v>
      </c>
      <c r="G252" s="45">
        <v>54.83</v>
      </c>
      <c r="H252" s="39">
        <f t="shared" si="14"/>
        <v>12.93</v>
      </c>
      <c r="I252" s="40">
        <f t="shared" si="12"/>
        <v>67.759999999999991</v>
      </c>
      <c r="J252" s="197"/>
    </row>
    <row r="253" spans="1:10" s="27" customFormat="1" ht="23.25" customHeight="1">
      <c r="A253" s="41">
        <f t="shared" si="15"/>
        <v>247</v>
      </c>
      <c r="B253" s="90" t="s">
        <v>73</v>
      </c>
      <c r="C253" s="90" t="s">
        <v>40</v>
      </c>
      <c r="D253" s="44">
        <v>1355</v>
      </c>
      <c r="E253" s="139">
        <f t="shared" si="13"/>
        <v>8.1460000000000008</v>
      </c>
      <c r="F253" s="45">
        <v>8</v>
      </c>
      <c r="G253" s="45">
        <v>32.58</v>
      </c>
      <c r="H253" s="39">
        <f t="shared" si="14"/>
        <v>7.69</v>
      </c>
      <c r="I253" s="40">
        <f t="shared" si="12"/>
        <v>40.269999999999996</v>
      </c>
      <c r="J253" s="197"/>
    </row>
    <row r="254" spans="1:10" s="27" customFormat="1" ht="23.25" customHeight="1">
      <c r="A254" s="41">
        <f t="shared" si="15"/>
        <v>248</v>
      </c>
      <c r="B254" s="90" t="s">
        <v>73</v>
      </c>
      <c r="C254" s="90" t="s">
        <v>42</v>
      </c>
      <c r="D254" s="44">
        <v>1381</v>
      </c>
      <c r="E254" s="139">
        <f t="shared" si="13"/>
        <v>8.3030000000000008</v>
      </c>
      <c r="F254" s="45">
        <v>8</v>
      </c>
      <c r="G254" s="45">
        <v>33.21</v>
      </c>
      <c r="H254" s="39">
        <f t="shared" si="14"/>
        <v>7.83</v>
      </c>
      <c r="I254" s="40">
        <f t="shared" si="12"/>
        <v>41.04</v>
      </c>
      <c r="J254" s="197"/>
    </row>
    <row r="255" spans="1:10" s="27" customFormat="1" ht="23.25" customHeight="1">
      <c r="A255" s="41">
        <f t="shared" si="15"/>
        <v>249</v>
      </c>
      <c r="B255" s="90" t="s">
        <v>73</v>
      </c>
      <c r="C255" s="90" t="s">
        <v>40</v>
      </c>
      <c r="D255" s="44">
        <v>1315</v>
      </c>
      <c r="E255" s="139">
        <f t="shared" si="13"/>
        <v>7.9059999999999997</v>
      </c>
      <c r="F255" s="45">
        <v>8</v>
      </c>
      <c r="G255" s="45">
        <v>31.62</v>
      </c>
      <c r="H255" s="39">
        <f t="shared" si="14"/>
        <v>7.46</v>
      </c>
      <c r="I255" s="40">
        <f t="shared" si="12"/>
        <v>39.08</v>
      </c>
      <c r="J255" s="197"/>
    </row>
    <row r="256" spans="1:10" s="27" customFormat="1" ht="25.5" customHeight="1">
      <c r="A256" s="41">
        <f t="shared" si="15"/>
        <v>250</v>
      </c>
      <c r="B256" s="90" t="s">
        <v>73</v>
      </c>
      <c r="C256" s="90" t="s">
        <v>51</v>
      </c>
      <c r="D256" s="44">
        <v>1100</v>
      </c>
      <c r="E256" s="139">
        <f t="shared" si="13"/>
        <v>6.6130000000000004</v>
      </c>
      <c r="F256" s="45">
        <v>8</v>
      </c>
      <c r="G256" s="45">
        <v>26.45</v>
      </c>
      <c r="H256" s="39">
        <f t="shared" si="14"/>
        <v>6.24</v>
      </c>
      <c r="I256" s="40">
        <f t="shared" si="12"/>
        <v>32.69</v>
      </c>
      <c r="J256" s="197"/>
    </row>
    <row r="257" spans="1:10" s="27" customFormat="1" ht="29.25" customHeight="1">
      <c r="A257" s="41">
        <f t="shared" si="15"/>
        <v>251</v>
      </c>
      <c r="B257" s="90" t="s">
        <v>66</v>
      </c>
      <c r="C257" s="90" t="s">
        <v>40</v>
      </c>
      <c r="D257" s="44">
        <v>1381</v>
      </c>
      <c r="E257" s="139">
        <f t="shared" si="13"/>
        <v>8.3030000000000008</v>
      </c>
      <c r="F257" s="45">
        <v>8</v>
      </c>
      <c r="G257" s="45">
        <v>33.21</v>
      </c>
      <c r="H257" s="39">
        <f t="shared" si="14"/>
        <v>7.83</v>
      </c>
      <c r="I257" s="40">
        <f t="shared" si="12"/>
        <v>41.04</v>
      </c>
      <c r="J257" s="197"/>
    </row>
    <row r="258" spans="1:10" s="27" customFormat="1" ht="26.25" customHeight="1">
      <c r="A258" s="41">
        <f t="shared" si="15"/>
        <v>252</v>
      </c>
      <c r="B258" s="90" t="s">
        <v>66</v>
      </c>
      <c r="C258" s="90" t="s">
        <v>40</v>
      </c>
      <c r="D258" s="44">
        <v>1470</v>
      </c>
      <c r="E258" s="139">
        <f t="shared" si="13"/>
        <v>8.8379999999999992</v>
      </c>
      <c r="F258" s="45">
        <v>8</v>
      </c>
      <c r="G258" s="45">
        <v>35.35</v>
      </c>
      <c r="H258" s="39">
        <f t="shared" si="14"/>
        <v>8.34</v>
      </c>
      <c r="I258" s="40">
        <f t="shared" si="12"/>
        <v>43.69</v>
      </c>
      <c r="J258" s="197"/>
    </row>
    <row r="259" spans="1:10" s="27" customFormat="1" ht="27" customHeight="1">
      <c r="A259" s="41">
        <f t="shared" si="15"/>
        <v>253</v>
      </c>
      <c r="B259" s="90" t="s">
        <v>66</v>
      </c>
      <c r="C259" s="90" t="s">
        <v>42</v>
      </c>
      <c r="D259" s="44">
        <v>1528</v>
      </c>
      <c r="E259" s="139">
        <f t="shared" si="13"/>
        <v>9.1869999999999994</v>
      </c>
      <c r="F259" s="45">
        <v>16</v>
      </c>
      <c r="G259" s="45">
        <v>73.5</v>
      </c>
      <c r="H259" s="39">
        <f t="shared" si="14"/>
        <v>17.34</v>
      </c>
      <c r="I259" s="40">
        <f t="shared" si="12"/>
        <v>90.84</v>
      </c>
      <c r="J259" s="197"/>
    </row>
    <row r="260" spans="1:10" s="27" customFormat="1" ht="23.25" customHeight="1">
      <c r="A260" s="41">
        <f t="shared" si="15"/>
        <v>254</v>
      </c>
      <c r="B260" s="90" t="s">
        <v>66</v>
      </c>
      <c r="C260" s="90" t="s">
        <v>40</v>
      </c>
      <c r="D260" s="44">
        <v>1315</v>
      </c>
      <c r="E260" s="139">
        <f t="shared" si="13"/>
        <v>7.9059999999999997</v>
      </c>
      <c r="F260" s="45">
        <v>8</v>
      </c>
      <c r="G260" s="45">
        <v>31.62</v>
      </c>
      <c r="H260" s="39">
        <f t="shared" si="14"/>
        <v>7.46</v>
      </c>
      <c r="I260" s="40">
        <f t="shared" si="12"/>
        <v>39.08</v>
      </c>
      <c r="J260" s="197"/>
    </row>
    <row r="261" spans="1:10" s="27" customFormat="1" ht="23.25" customHeight="1">
      <c r="A261" s="41">
        <f t="shared" si="15"/>
        <v>255</v>
      </c>
      <c r="B261" s="90" t="s">
        <v>66</v>
      </c>
      <c r="C261" s="90" t="s">
        <v>38</v>
      </c>
      <c r="D261" s="44">
        <v>1297</v>
      </c>
      <c r="E261" s="139">
        <f t="shared" si="13"/>
        <v>7.798</v>
      </c>
      <c r="F261" s="45">
        <v>8</v>
      </c>
      <c r="G261" s="45">
        <v>31.19</v>
      </c>
      <c r="H261" s="39">
        <f t="shared" si="14"/>
        <v>7.36</v>
      </c>
      <c r="I261" s="40">
        <f t="shared" si="12"/>
        <v>38.550000000000004</v>
      </c>
      <c r="J261" s="197"/>
    </row>
    <row r="262" spans="1:10" s="27" customFormat="1" ht="23.25" customHeight="1">
      <c r="A262" s="41">
        <f t="shared" si="15"/>
        <v>256</v>
      </c>
      <c r="B262" s="90" t="s">
        <v>66</v>
      </c>
      <c r="C262" s="90" t="s">
        <v>38</v>
      </c>
      <c r="D262" s="44">
        <v>1277</v>
      </c>
      <c r="E262" s="139">
        <f t="shared" si="13"/>
        <v>7.6779999999999999</v>
      </c>
      <c r="F262" s="45">
        <v>16</v>
      </c>
      <c r="G262" s="45">
        <v>61.42</v>
      </c>
      <c r="H262" s="39">
        <f t="shared" si="14"/>
        <v>14.49</v>
      </c>
      <c r="I262" s="40">
        <f t="shared" si="12"/>
        <v>75.91</v>
      </c>
      <c r="J262" s="197"/>
    </row>
    <row r="263" spans="1:10" s="27" customFormat="1" ht="23.25" customHeight="1">
      <c r="A263" s="41">
        <f t="shared" si="15"/>
        <v>257</v>
      </c>
      <c r="B263" s="90" t="s">
        <v>66</v>
      </c>
      <c r="C263" s="90" t="s">
        <v>38</v>
      </c>
      <c r="D263" s="44">
        <v>1277</v>
      </c>
      <c r="E263" s="139">
        <f t="shared" si="13"/>
        <v>7.6779999999999999</v>
      </c>
      <c r="F263" s="45">
        <v>24</v>
      </c>
      <c r="G263" s="45">
        <v>92.14</v>
      </c>
      <c r="H263" s="39">
        <f t="shared" si="14"/>
        <v>21.74</v>
      </c>
      <c r="I263" s="40">
        <f t="shared" ref="I263:I271" si="16">G263+H263</f>
        <v>113.88</v>
      </c>
      <c r="J263" s="197"/>
    </row>
    <row r="264" spans="1:10" s="27" customFormat="1" ht="23.25" customHeight="1">
      <c r="A264" s="41">
        <f t="shared" si="15"/>
        <v>258</v>
      </c>
      <c r="B264" s="90" t="s">
        <v>66</v>
      </c>
      <c r="C264" s="90" t="s">
        <v>38</v>
      </c>
      <c r="D264" s="44">
        <v>1277</v>
      </c>
      <c r="E264" s="139">
        <f t="shared" si="13"/>
        <v>7.6779999999999999</v>
      </c>
      <c r="F264" s="45">
        <v>8</v>
      </c>
      <c r="G264" s="45">
        <v>30.71</v>
      </c>
      <c r="H264" s="39">
        <f t="shared" ref="H264:H271" si="17">ROUND(G264*0.2359,2)</f>
        <v>7.24</v>
      </c>
      <c r="I264" s="40">
        <f t="shared" si="16"/>
        <v>37.950000000000003</v>
      </c>
      <c r="J264" s="197"/>
    </row>
    <row r="265" spans="1:10" s="27" customFormat="1" ht="23.25" customHeight="1">
      <c r="A265" s="41">
        <f t="shared" ref="A265:A271" si="18">A264+1</f>
        <v>259</v>
      </c>
      <c r="B265" s="90" t="s">
        <v>66</v>
      </c>
      <c r="C265" s="90" t="s">
        <v>51</v>
      </c>
      <c r="D265" s="44">
        <v>1080</v>
      </c>
      <c r="E265" s="139">
        <f t="shared" si="13"/>
        <v>6.4930000000000003</v>
      </c>
      <c r="F265" s="45">
        <v>8</v>
      </c>
      <c r="G265" s="45">
        <v>25.97</v>
      </c>
      <c r="H265" s="39">
        <f t="shared" si="17"/>
        <v>6.13</v>
      </c>
      <c r="I265" s="40">
        <f t="shared" si="16"/>
        <v>32.1</v>
      </c>
      <c r="J265" s="197"/>
    </row>
    <row r="266" spans="1:10" s="27" customFormat="1" ht="23.25" customHeight="1">
      <c r="A266" s="41">
        <f t="shared" si="18"/>
        <v>260</v>
      </c>
      <c r="B266" s="90" t="s">
        <v>66</v>
      </c>
      <c r="C266" s="90" t="s">
        <v>38</v>
      </c>
      <c r="D266" s="44">
        <v>1257</v>
      </c>
      <c r="E266" s="139">
        <f t="shared" si="13"/>
        <v>7.5570000000000004</v>
      </c>
      <c r="F266" s="45">
        <v>8</v>
      </c>
      <c r="G266" s="45">
        <v>30.23</v>
      </c>
      <c r="H266" s="39">
        <f t="shared" si="17"/>
        <v>7.13</v>
      </c>
      <c r="I266" s="40">
        <f t="shared" si="16"/>
        <v>37.36</v>
      </c>
      <c r="J266" s="197"/>
    </row>
    <row r="267" spans="1:10" s="27" customFormat="1" ht="23.25" customHeight="1">
      <c r="A267" s="41">
        <f t="shared" si="18"/>
        <v>261</v>
      </c>
      <c r="B267" s="90" t="s">
        <v>81</v>
      </c>
      <c r="C267" s="90" t="s">
        <v>38</v>
      </c>
      <c r="D267" s="44">
        <v>1317</v>
      </c>
      <c r="E267" s="139">
        <f t="shared" si="13"/>
        <v>7.9180000000000001</v>
      </c>
      <c r="F267" s="45">
        <v>8</v>
      </c>
      <c r="G267" s="45">
        <v>31.67</v>
      </c>
      <c r="H267" s="39">
        <f t="shared" si="17"/>
        <v>7.47</v>
      </c>
      <c r="I267" s="40">
        <f t="shared" si="16"/>
        <v>39.14</v>
      </c>
      <c r="J267" s="197"/>
    </row>
    <row r="268" spans="1:10" s="27" customFormat="1" ht="23.25" customHeight="1">
      <c r="A268" s="41">
        <f t="shared" si="18"/>
        <v>262</v>
      </c>
      <c r="B268" s="90" t="s">
        <v>81</v>
      </c>
      <c r="C268" s="90" t="s">
        <v>38</v>
      </c>
      <c r="D268" s="44">
        <v>1362</v>
      </c>
      <c r="E268" s="139">
        <f t="shared" si="13"/>
        <v>8.1890000000000001</v>
      </c>
      <c r="F268" s="45">
        <v>8</v>
      </c>
      <c r="G268" s="45">
        <v>32.76</v>
      </c>
      <c r="H268" s="39">
        <f t="shared" si="17"/>
        <v>7.73</v>
      </c>
      <c r="I268" s="40">
        <f t="shared" si="16"/>
        <v>40.489999999999995</v>
      </c>
      <c r="J268" s="197"/>
    </row>
    <row r="269" spans="1:10" s="27" customFormat="1" ht="23.25" customHeight="1">
      <c r="A269" s="41">
        <f t="shared" si="18"/>
        <v>263</v>
      </c>
      <c r="B269" s="90" t="s">
        <v>81</v>
      </c>
      <c r="C269" s="90" t="s">
        <v>40</v>
      </c>
      <c r="D269" s="44">
        <v>1443</v>
      </c>
      <c r="E269" s="139">
        <f t="shared" si="13"/>
        <v>8.6760000000000002</v>
      </c>
      <c r="F269" s="45">
        <v>8</v>
      </c>
      <c r="G269" s="45">
        <v>34.700000000000003</v>
      </c>
      <c r="H269" s="39">
        <f t="shared" si="17"/>
        <v>8.19</v>
      </c>
      <c r="I269" s="40">
        <f t="shared" si="16"/>
        <v>42.89</v>
      </c>
      <c r="J269" s="197"/>
    </row>
    <row r="270" spans="1:10" s="27" customFormat="1" ht="23.25" customHeight="1">
      <c r="A270" s="41">
        <f t="shared" si="18"/>
        <v>264</v>
      </c>
      <c r="B270" s="90" t="s">
        <v>81</v>
      </c>
      <c r="C270" s="90" t="s">
        <v>38</v>
      </c>
      <c r="D270" s="44">
        <v>1277</v>
      </c>
      <c r="E270" s="139">
        <f t="shared" si="13"/>
        <v>7.6779999999999999</v>
      </c>
      <c r="F270" s="45">
        <v>8</v>
      </c>
      <c r="G270" s="45">
        <v>30.71</v>
      </c>
      <c r="H270" s="39">
        <f t="shared" si="17"/>
        <v>7.24</v>
      </c>
      <c r="I270" s="40">
        <f t="shared" si="16"/>
        <v>37.950000000000003</v>
      </c>
      <c r="J270" s="197"/>
    </row>
    <row r="271" spans="1:10" s="27" customFormat="1">
      <c r="A271" s="41">
        <f t="shared" si="18"/>
        <v>265</v>
      </c>
      <c r="B271" s="90" t="s">
        <v>81</v>
      </c>
      <c r="C271" s="90" t="s">
        <v>40</v>
      </c>
      <c r="D271" s="44">
        <v>1295</v>
      </c>
      <c r="E271" s="139">
        <f t="shared" si="13"/>
        <v>7.7859999999999996</v>
      </c>
      <c r="F271" s="45">
        <v>16</v>
      </c>
      <c r="G271" s="45">
        <v>62.29</v>
      </c>
      <c r="H271" s="39">
        <f t="shared" si="17"/>
        <v>14.69</v>
      </c>
      <c r="I271" s="40">
        <f t="shared" si="16"/>
        <v>76.98</v>
      </c>
      <c r="J271" s="197"/>
    </row>
    <row r="272" spans="1:10" s="27" customFormat="1">
      <c r="A272" s="38">
        <v>266</v>
      </c>
      <c r="B272" s="90" t="s">
        <v>194</v>
      </c>
      <c r="C272" s="90" t="s">
        <v>51</v>
      </c>
      <c r="D272" s="44">
        <v>1303</v>
      </c>
      <c r="E272" s="139">
        <f t="shared" si="13"/>
        <v>7.8339999999999996</v>
      </c>
      <c r="F272" s="45">
        <v>48</v>
      </c>
      <c r="G272" s="45">
        <v>188.02</v>
      </c>
      <c r="H272" s="40">
        <f t="shared" ref="H272:H334" si="19">ROUND(G272*0.2359,2)</f>
        <v>44.35</v>
      </c>
      <c r="I272" s="40">
        <f t="shared" ref="I272:I307" si="20">G272+H272</f>
        <v>232.37</v>
      </c>
      <c r="J272" s="197"/>
    </row>
    <row r="273" spans="1:10" s="27" customFormat="1">
      <c r="A273" s="38">
        <f>A272+1</f>
        <v>267</v>
      </c>
      <c r="B273" s="90" t="s">
        <v>194</v>
      </c>
      <c r="C273" s="90" t="s">
        <v>51</v>
      </c>
      <c r="D273" s="44">
        <v>1303</v>
      </c>
      <c r="E273" s="139">
        <f t="shared" si="13"/>
        <v>7.8339999999999996</v>
      </c>
      <c r="F273" s="45">
        <v>50</v>
      </c>
      <c r="G273" s="45">
        <v>195.85</v>
      </c>
      <c r="H273" s="40">
        <f t="shared" si="19"/>
        <v>46.2</v>
      </c>
      <c r="I273" s="40">
        <f t="shared" si="20"/>
        <v>242.05</v>
      </c>
      <c r="J273" s="197"/>
    </row>
    <row r="274" spans="1:10" s="27" customFormat="1">
      <c r="A274" s="38">
        <f t="shared" ref="A274:A310" si="21">A273+1</f>
        <v>268</v>
      </c>
      <c r="B274" s="90" t="s">
        <v>194</v>
      </c>
      <c r="C274" s="90" t="s">
        <v>51</v>
      </c>
      <c r="D274" s="44">
        <v>1263</v>
      </c>
      <c r="E274" s="139">
        <f t="shared" si="13"/>
        <v>7.593</v>
      </c>
      <c r="F274" s="45">
        <v>48</v>
      </c>
      <c r="G274" s="45">
        <v>182.23</v>
      </c>
      <c r="H274" s="40">
        <f t="shared" si="19"/>
        <v>42.99</v>
      </c>
      <c r="I274" s="40">
        <f t="shared" si="20"/>
        <v>225.22</v>
      </c>
      <c r="J274" s="197"/>
    </row>
    <row r="275" spans="1:10" s="27" customFormat="1">
      <c r="A275" s="38">
        <f t="shared" si="21"/>
        <v>269</v>
      </c>
      <c r="B275" s="90" t="s">
        <v>194</v>
      </c>
      <c r="C275" s="90" t="s">
        <v>139</v>
      </c>
      <c r="D275" s="44">
        <v>1728</v>
      </c>
      <c r="E275" s="139">
        <f t="shared" si="13"/>
        <v>10.388999999999999</v>
      </c>
      <c r="F275" s="45">
        <v>48</v>
      </c>
      <c r="G275" s="45">
        <v>249.34</v>
      </c>
      <c r="H275" s="40">
        <f t="shared" si="19"/>
        <v>58.82</v>
      </c>
      <c r="I275" s="40">
        <f t="shared" si="20"/>
        <v>308.16000000000003</v>
      </c>
      <c r="J275" s="197"/>
    </row>
    <row r="276" spans="1:10" s="27" customFormat="1">
      <c r="A276" s="38">
        <f t="shared" si="21"/>
        <v>270</v>
      </c>
      <c r="B276" s="90" t="s">
        <v>194</v>
      </c>
      <c r="C276" s="90" t="s">
        <v>51</v>
      </c>
      <c r="D276" s="44">
        <v>1263</v>
      </c>
      <c r="E276" s="139">
        <f t="shared" si="13"/>
        <v>7.593</v>
      </c>
      <c r="F276" s="45">
        <v>50</v>
      </c>
      <c r="G276" s="45">
        <v>189.83</v>
      </c>
      <c r="H276" s="40">
        <f t="shared" si="19"/>
        <v>44.78</v>
      </c>
      <c r="I276" s="40">
        <f t="shared" si="20"/>
        <v>234.61</v>
      </c>
      <c r="J276" s="197"/>
    </row>
    <row r="277" spans="1:10" s="27" customFormat="1">
      <c r="A277" s="38">
        <f t="shared" si="21"/>
        <v>271</v>
      </c>
      <c r="B277" s="90" t="s">
        <v>194</v>
      </c>
      <c r="C277" s="90" t="s">
        <v>152</v>
      </c>
      <c r="D277" s="44">
        <v>1416</v>
      </c>
      <c r="E277" s="139">
        <f t="shared" si="13"/>
        <v>8.5129999999999999</v>
      </c>
      <c r="F277" s="45">
        <v>48</v>
      </c>
      <c r="G277" s="45">
        <v>204.31</v>
      </c>
      <c r="H277" s="40">
        <f t="shared" si="19"/>
        <v>48.2</v>
      </c>
      <c r="I277" s="40">
        <f t="shared" si="20"/>
        <v>252.51</v>
      </c>
      <c r="J277" s="197"/>
    </row>
    <row r="278" spans="1:10" s="27" customFormat="1">
      <c r="A278" s="38">
        <f t="shared" si="21"/>
        <v>272</v>
      </c>
      <c r="B278" s="90" t="s">
        <v>194</v>
      </c>
      <c r="C278" s="90" t="s">
        <v>51</v>
      </c>
      <c r="D278" s="44">
        <v>1303</v>
      </c>
      <c r="E278" s="139">
        <f t="shared" si="13"/>
        <v>7.8339999999999996</v>
      </c>
      <c r="F278" s="45">
        <v>48</v>
      </c>
      <c r="G278" s="45">
        <v>188.02</v>
      </c>
      <c r="H278" s="40">
        <f t="shared" si="19"/>
        <v>44.35</v>
      </c>
      <c r="I278" s="40">
        <f t="shared" si="20"/>
        <v>232.37</v>
      </c>
      <c r="J278" s="197"/>
    </row>
    <row r="279" spans="1:10" s="27" customFormat="1">
      <c r="A279" s="38">
        <f t="shared" si="21"/>
        <v>273</v>
      </c>
      <c r="B279" s="90" t="s">
        <v>194</v>
      </c>
      <c r="C279" s="90" t="s">
        <v>51</v>
      </c>
      <c r="D279" s="44">
        <v>1303</v>
      </c>
      <c r="E279" s="139">
        <f t="shared" si="13"/>
        <v>7.8339999999999996</v>
      </c>
      <c r="F279" s="45">
        <v>50</v>
      </c>
      <c r="G279" s="45">
        <v>195.85</v>
      </c>
      <c r="H279" s="40">
        <f t="shared" si="19"/>
        <v>46.2</v>
      </c>
      <c r="I279" s="40">
        <f t="shared" si="20"/>
        <v>242.05</v>
      </c>
      <c r="J279" s="197"/>
    </row>
    <row r="280" spans="1:10" s="27" customFormat="1">
      <c r="A280" s="38">
        <f t="shared" si="21"/>
        <v>274</v>
      </c>
      <c r="B280" s="90" t="s">
        <v>194</v>
      </c>
      <c r="C280" s="90" t="s">
        <v>51</v>
      </c>
      <c r="D280" s="44">
        <v>1243</v>
      </c>
      <c r="E280" s="139">
        <f t="shared" si="13"/>
        <v>7.4729999999999999</v>
      </c>
      <c r="F280" s="45">
        <v>48</v>
      </c>
      <c r="G280" s="45">
        <v>179.35</v>
      </c>
      <c r="H280" s="40">
        <f t="shared" si="19"/>
        <v>42.31</v>
      </c>
      <c r="I280" s="40">
        <f t="shared" si="20"/>
        <v>221.66</v>
      </c>
      <c r="J280" s="197"/>
    </row>
    <row r="281" spans="1:10" s="27" customFormat="1">
      <c r="A281" s="38">
        <f t="shared" si="21"/>
        <v>275</v>
      </c>
      <c r="B281" s="90" t="s">
        <v>194</v>
      </c>
      <c r="C281" s="90" t="s">
        <v>51</v>
      </c>
      <c r="D281" s="44">
        <v>1243</v>
      </c>
      <c r="E281" s="139">
        <f t="shared" si="13"/>
        <v>7.4729999999999999</v>
      </c>
      <c r="F281" s="45">
        <v>48</v>
      </c>
      <c r="G281" s="45">
        <v>179.35</v>
      </c>
      <c r="H281" s="40">
        <f t="shared" si="19"/>
        <v>42.31</v>
      </c>
      <c r="I281" s="40">
        <f t="shared" si="20"/>
        <v>221.66</v>
      </c>
      <c r="J281" s="197"/>
    </row>
    <row r="282" spans="1:10" s="27" customFormat="1">
      <c r="A282" s="38">
        <f t="shared" si="21"/>
        <v>276</v>
      </c>
      <c r="B282" s="90" t="s">
        <v>194</v>
      </c>
      <c r="C282" s="90" t="s">
        <v>51</v>
      </c>
      <c r="D282" s="44">
        <v>1243</v>
      </c>
      <c r="E282" s="139">
        <f t="shared" si="13"/>
        <v>7.4729999999999999</v>
      </c>
      <c r="F282" s="45">
        <v>48</v>
      </c>
      <c r="G282" s="45">
        <v>179.35</v>
      </c>
      <c r="H282" s="40">
        <f t="shared" si="19"/>
        <v>42.31</v>
      </c>
      <c r="I282" s="40">
        <f t="shared" si="20"/>
        <v>221.66</v>
      </c>
      <c r="J282" s="197"/>
    </row>
    <row r="283" spans="1:10" s="27" customFormat="1">
      <c r="A283" s="38">
        <f t="shared" si="21"/>
        <v>277</v>
      </c>
      <c r="B283" s="90" t="s">
        <v>194</v>
      </c>
      <c r="C283" s="90" t="s">
        <v>51</v>
      </c>
      <c r="D283" s="44">
        <v>1223</v>
      </c>
      <c r="E283" s="139">
        <f t="shared" si="13"/>
        <v>7.3529999999999998</v>
      </c>
      <c r="F283" s="45">
        <v>48</v>
      </c>
      <c r="G283" s="45">
        <v>176.47</v>
      </c>
      <c r="H283" s="40">
        <f t="shared" si="19"/>
        <v>41.63</v>
      </c>
      <c r="I283" s="40">
        <f t="shared" si="20"/>
        <v>218.1</v>
      </c>
      <c r="J283" s="197"/>
    </row>
    <row r="284" spans="1:10" s="27" customFormat="1">
      <c r="A284" s="38">
        <f t="shared" si="21"/>
        <v>278</v>
      </c>
      <c r="B284" s="90" t="s">
        <v>196</v>
      </c>
      <c r="C284" s="90" t="s">
        <v>51</v>
      </c>
      <c r="D284" s="44">
        <v>1225</v>
      </c>
      <c r="E284" s="139">
        <f t="shared" si="13"/>
        <v>7.3650000000000002</v>
      </c>
      <c r="F284" s="45">
        <v>42</v>
      </c>
      <c r="G284" s="45">
        <v>154.66999999999999</v>
      </c>
      <c r="H284" s="40">
        <f t="shared" si="19"/>
        <v>36.49</v>
      </c>
      <c r="I284" s="40">
        <f t="shared" si="20"/>
        <v>191.16</v>
      </c>
      <c r="J284" s="197"/>
    </row>
    <row r="285" spans="1:10" s="27" customFormat="1">
      <c r="A285" s="38">
        <f t="shared" si="21"/>
        <v>279</v>
      </c>
      <c r="B285" s="90" t="s">
        <v>196</v>
      </c>
      <c r="C285" s="90" t="s">
        <v>96</v>
      </c>
      <c r="D285" s="44">
        <v>1475</v>
      </c>
      <c r="E285" s="139">
        <f t="shared" si="13"/>
        <v>8.8680000000000003</v>
      </c>
      <c r="F285" s="45">
        <v>40</v>
      </c>
      <c r="G285" s="45">
        <v>177.36</v>
      </c>
      <c r="H285" s="40">
        <f t="shared" si="19"/>
        <v>41.84</v>
      </c>
      <c r="I285" s="40">
        <f t="shared" si="20"/>
        <v>219.20000000000002</v>
      </c>
      <c r="J285" s="197"/>
    </row>
    <row r="286" spans="1:10" s="27" customFormat="1">
      <c r="A286" s="38">
        <f t="shared" si="21"/>
        <v>280</v>
      </c>
      <c r="B286" s="90" t="s">
        <v>196</v>
      </c>
      <c r="C286" s="90" t="s">
        <v>51</v>
      </c>
      <c r="D286" s="44">
        <v>1245</v>
      </c>
      <c r="E286" s="139">
        <f t="shared" si="13"/>
        <v>7.4850000000000003</v>
      </c>
      <c r="F286" s="45">
        <v>40</v>
      </c>
      <c r="G286" s="45">
        <v>149.69999999999999</v>
      </c>
      <c r="H286" s="40">
        <f t="shared" si="19"/>
        <v>35.31</v>
      </c>
      <c r="I286" s="40">
        <f t="shared" si="20"/>
        <v>185.01</v>
      </c>
      <c r="J286" s="197"/>
    </row>
    <row r="287" spans="1:10" s="27" customFormat="1">
      <c r="A287" s="38">
        <f t="shared" si="21"/>
        <v>281</v>
      </c>
      <c r="B287" s="90" t="s">
        <v>196</v>
      </c>
      <c r="C287" s="90" t="s">
        <v>51</v>
      </c>
      <c r="D287" s="44">
        <v>1245</v>
      </c>
      <c r="E287" s="139">
        <f t="shared" si="13"/>
        <v>7.4850000000000003</v>
      </c>
      <c r="F287" s="45">
        <v>40</v>
      </c>
      <c r="G287" s="45">
        <v>149.69999999999999</v>
      </c>
      <c r="H287" s="40">
        <f t="shared" si="19"/>
        <v>35.31</v>
      </c>
      <c r="I287" s="40">
        <f t="shared" si="20"/>
        <v>185.01</v>
      </c>
      <c r="J287" s="197"/>
    </row>
    <row r="288" spans="1:10" s="27" customFormat="1">
      <c r="A288" s="38">
        <f t="shared" si="21"/>
        <v>282</v>
      </c>
      <c r="B288" s="90" t="s">
        <v>196</v>
      </c>
      <c r="C288" s="90" t="s">
        <v>51</v>
      </c>
      <c r="D288" s="44">
        <v>1205</v>
      </c>
      <c r="E288" s="139">
        <f t="shared" si="13"/>
        <v>7.2450000000000001</v>
      </c>
      <c r="F288" s="45">
        <v>42</v>
      </c>
      <c r="G288" s="45">
        <v>152.15</v>
      </c>
      <c r="H288" s="40">
        <f t="shared" si="19"/>
        <v>35.89</v>
      </c>
      <c r="I288" s="40">
        <f t="shared" si="20"/>
        <v>188.04000000000002</v>
      </c>
      <c r="J288" s="197"/>
    </row>
    <row r="289" spans="1:10" s="27" customFormat="1">
      <c r="A289" s="38">
        <f t="shared" si="21"/>
        <v>283</v>
      </c>
      <c r="B289" s="90" t="s">
        <v>196</v>
      </c>
      <c r="C289" s="90" t="s">
        <v>51</v>
      </c>
      <c r="D289" s="44">
        <v>1205</v>
      </c>
      <c r="E289" s="139">
        <f t="shared" si="13"/>
        <v>7.2450000000000001</v>
      </c>
      <c r="F289" s="45">
        <v>40</v>
      </c>
      <c r="G289" s="45">
        <v>144.9</v>
      </c>
      <c r="H289" s="40">
        <f t="shared" si="19"/>
        <v>34.18</v>
      </c>
      <c r="I289" s="40">
        <f t="shared" si="20"/>
        <v>179.08</v>
      </c>
      <c r="J289" s="197"/>
    </row>
    <row r="290" spans="1:10" s="27" customFormat="1">
      <c r="A290" s="38">
        <f t="shared" si="21"/>
        <v>284</v>
      </c>
      <c r="B290" s="90" t="s">
        <v>196</v>
      </c>
      <c r="C290" s="90" t="s">
        <v>51</v>
      </c>
      <c r="D290" s="44">
        <v>1205</v>
      </c>
      <c r="E290" s="139">
        <f t="shared" si="13"/>
        <v>7.2450000000000001</v>
      </c>
      <c r="F290" s="45">
        <v>42</v>
      </c>
      <c r="G290" s="45">
        <v>152.15</v>
      </c>
      <c r="H290" s="40">
        <f t="shared" si="19"/>
        <v>35.89</v>
      </c>
      <c r="I290" s="40">
        <f t="shared" si="20"/>
        <v>188.04000000000002</v>
      </c>
      <c r="J290" s="197"/>
    </row>
    <row r="291" spans="1:10" s="27" customFormat="1">
      <c r="A291" s="38">
        <f t="shared" si="21"/>
        <v>285</v>
      </c>
      <c r="B291" s="90" t="s">
        <v>196</v>
      </c>
      <c r="C291" s="90" t="s">
        <v>51</v>
      </c>
      <c r="D291" s="44">
        <v>1245</v>
      </c>
      <c r="E291" s="139">
        <f t="shared" si="13"/>
        <v>7.4850000000000003</v>
      </c>
      <c r="F291" s="45">
        <v>40</v>
      </c>
      <c r="G291" s="45">
        <v>149.69999999999999</v>
      </c>
      <c r="H291" s="40">
        <f t="shared" si="19"/>
        <v>35.31</v>
      </c>
      <c r="I291" s="40">
        <f t="shared" si="20"/>
        <v>185.01</v>
      </c>
      <c r="J291" s="197"/>
    </row>
    <row r="292" spans="1:10" s="27" customFormat="1">
      <c r="A292" s="38">
        <f t="shared" si="21"/>
        <v>286</v>
      </c>
      <c r="B292" s="90" t="s">
        <v>196</v>
      </c>
      <c r="C292" s="90" t="s">
        <v>51</v>
      </c>
      <c r="D292" s="44">
        <v>1205</v>
      </c>
      <c r="E292" s="139">
        <f t="shared" si="13"/>
        <v>7.2450000000000001</v>
      </c>
      <c r="F292" s="45">
        <v>42</v>
      </c>
      <c r="G292" s="45">
        <v>152.15</v>
      </c>
      <c r="H292" s="40">
        <f t="shared" si="19"/>
        <v>35.89</v>
      </c>
      <c r="I292" s="40">
        <f t="shared" si="20"/>
        <v>188.04000000000002</v>
      </c>
      <c r="J292" s="197"/>
    </row>
    <row r="293" spans="1:10" s="27" customFormat="1">
      <c r="A293" s="38">
        <f t="shared" si="21"/>
        <v>287</v>
      </c>
      <c r="B293" s="90" t="s">
        <v>196</v>
      </c>
      <c r="C293" s="90" t="s">
        <v>51</v>
      </c>
      <c r="D293" s="44">
        <v>1185</v>
      </c>
      <c r="E293" s="139">
        <f t="shared" si="13"/>
        <v>7.1239999999999997</v>
      </c>
      <c r="F293" s="45">
        <v>40</v>
      </c>
      <c r="G293" s="45">
        <v>142.47999999999999</v>
      </c>
      <c r="H293" s="40">
        <f t="shared" si="19"/>
        <v>33.61</v>
      </c>
      <c r="I293" s="40">
        <f t="shared" si="20"/>
        <v>176.08999999999997</v>
      </c>
      <c r="J293" s="197"/>
    </row>
    <row r="294" spans="1:10" s="27" customFormat="1">
      <c r="A294" s="38">
        <f t="shared" si="21"/>
        <v>288</v>
      </c>
      <c r="B294" s="90" t="s">
        <v>196</v>
      </c>
      <c r="C294" s="90" t="s">
        <v>51</v>
      </c>
      <c r="D294" s="44">
        <v>1185</v>
      </c>
      <c r="E294" s="139">
        <f t="shared" si="13"/>
        <v>7.1239999999999997</v>
      </c>
      <c r="F294" s="45">
        <v>40</v>
      </c>
      <c r="G294" s="45">
        <v>142.47999999999999</v>
      </c>
      <c r="H294" s="40">
        <f t="shared" si="19"/>
        <v>33.61</v>
      </c>
      <c r="I294" s="40">
        <f t="shared" si="20"/>
        <v>176.08999999999997</v>
      </c>
      <c r="J294" s="197"/>
    </row>
    <row r="295" spans="1:10" s="27" customFormat="1">
      <c r="A295" s="38">
        <f t="shared" si="21"/>
        <v>289</v>
      </c>
      <c r="B295" s="90" t="s">
        <v>196</v>
      </c>
      <c r="C295" s="90" t="s">
        <v>51</v>
      </c>
      <c r="D295" s="44">
        <v>1245</v>
      </c>
      <c r="E295" s="139">
        <f t="shared" si="13"/>
        <v>7.4850000000000003</v>
      </c>
      <c r="F295" s="45">
        <v>40</v>
      </c>
      <c r="G295" s="45">
        <v>149.69999999999999</v>
      </c>
      <c r="H295" s="40">
        <f>ROUND(G295*0.2359,2)-2.47</f>
        <v>32.840000000000003</v>
      </c>
      <c r="I295" s="40">
        <f t="shared" si="20"/>
        <v>182.54</v>
      </c>
      <c r="J295" s="197" t="s">
        <v>131</v>
      </c>
    </row>
    <row r="296" spans="1:10" s="27" customFormat="1">
      <c r="A296" s="38">
        <f t="shared" si="21"/>
        <v>290</v>
      </c>
      <c r="B296" s="90" t="s">
        <v>196</v>
      </c>
      <c r="C296" s="90" t="s">
        <v>51</v>
      </c>
      <c r="D296" s="44">
        <v>1185</v>
      </c>
      <c r="E296" s="139">
        <f t="shared" si="13"/>
        <v>7.1239999999999997</v>
      </c>
      <c r="F296" s="45">
        <v>8</v>
      </c>
      <c r="G296" s="45">
        <v>28.5</v>
      </c>
      <c r="H296" s="40">
        <f t="shared" si="19"/>
        <v>6.72</v>
      </c>
      <c r="I296" s="40">
        <f t="shared" si="20"/>
        <v>35.22</v>
      </c>
      <c r="J296" s="197"/>
    </row>
    <row r="297" spans="1:10" s="27" customFormat="1">
      <c r="A297" s="38">
        <f t="shared" si="21"/>
        <v>291</v>
      </c>
      <c r="B297" s="90" t="s">
        <v>195</v>
      </c>
      <c r="C297" s="90" t="s">
        <v>96</v>
      </c>
      <c r="D297" s="44">
        <v>1449</v>
      </c>
      <c r="E297" s="139">
        <f t="shared" si="13"/>
        <v>8.7119999999999997</v>
      </c>
      <c r="F297" s="45">
        <v>32</v>
      </c>
      <c r="G297" s="45">
        <v>139.38999999999999</v>
      </c>
      <c r="H297" s="40">
        <f t="shared" si="19"/>
        <v>32.880000000000003</v>
      </c>
      <c r="I297" s="40">
        <f t="shared" si="20"/>
        <v>172.26999999999998</v>
      </c>
      <c r="J297" s="197"/>
    </row>
    <row r="298" spans="1:10" s="27" customFormat="1">
      <c r="A298" s="38">
        <f t="shared" si="21"/>
        <v>292</v>
      </c>
      <c r="B298" s="90" t="s">
        <v>195</v>
      </c>
      <c r="C298" s="90" t="s">
        <v>51</v>
      </c>
      <c r="D298" s="44">
        <v>1323</v>
      </c>
      <c r="E298" s="139">
        <f t="shared" si="13"/>
        <v>7.9539999999999997</v>
      </c>
      <c r="F298" s="45">
        <v>32</v>
      </c>
      <c r="G298" s="45">
        <v>127.26</v>
      </c>
      <c r="H298" s="40">
        <f t="shared" si="19"/>
        <v>30.02</v>
      </c>
      <c r="I298" s="40">
        <f t="shared" si="20"/>
        <v>157.28</v>
      </c>
      <c r="J298" s="197"/>
    </row>
    <row r="299" spans="1:10" s="27" customFormat="1">
      <c r="A299" s="38">
        <f t="shared" si="21"/>
        <v>293</v>
      </c>
      <c r="B299" s="90" t="s">
        <v>195</v>
      </c>
      <c r="C299" s="90" t="s">
        <v>139</v>
      </c>
      <c r="D299" s="44">
        <v>1539</v>
      </c>
      <c r="E299" s="139">
        <f t="shared" si="13"/>
        <v>9.2530000000000001</v>
      </c>
      <c r="F299" s="45">
        <v>30</v>
      </c>
      <c r="G299" s="45">
        <v>138.80000000000001</v>
      </c>
      <c r="H299" s="40">
        <f t="shared" si="19"/>
        <v>32.74</v>
      </c>
      <c r="I299" s="40">
        <f t="shared" si="20"/>
        <v>171.54000000000002</v>
      </c>
      <c r="J299" s="197"/>
    </row>
    <row r="300" spans="1:10" s="27" customFormat="1">
      <c r="A300" s="38">
        <f t="shared" si="21"/>
        <v>294</v>
      </c>
      <c r="B300" s="90" t="s">
        <v>195</v>
      </c>
      <c r="C300" s="90" t="s">
        <v>51</v>
      </c>
      <c r="D300" s="44">
        <v>1225</v>
      </c>
      <c r="E300" s="139">
        <f t="shared" si="13"/>
        <v>7.3650000000000002</v>
      </c>
      <c r="F300" s="45">
        <v>32</v>
      </c>
      <c r="G300" s="45">
        <v>117.84</v>
      </c>
      <c r="H300" s="40">
        <f t="shared" si="19"/>
        <v>27.8</v>
      </c>
      <c r="I300" s="40">
        <f t="shared" si="20"/>
        <v>145.64000000000001</v>
      </c>
      <c r="J300" s="197"/>
    </row>
    <row r="301" spans="1:10" s="27" customFormat="1">
      <c r="A301" s="38">
        <f t="shared" si="21"/>
        <v>295</v>
      </c>
      <c r="B301" s="90" t="s">
        <v>195</v>
      </c>
      <c r="C301" s="90" t="s">
        <v>51</v>
      </c>
      <c r="D301" s="44">
        <v>1205</v>
      </c>
      <c r="E301" s="139">
        <f t="shared" si="13"/>
        <v>7.2450000000000001</v>
      </c>
      <c r="F301" s="45">
        <v>32</v>
      </c>
      <c r="G301" s="45">
        <v>115.92</v>
      </c>
      <c r="H301" s="40">
        <f t="shared" si="19"/>
        <v>27.35</v>
      </c>
      <c r="I301" s="40">
        <f t="shared" si="20"/>
        <v>143.27000000000001</v>
      </c>
      <c r="J301" s="197"/>
    </row>
    <row r="302" spans="1:10" s="27" customFormat="1">
      <c r="A302" s="38">
        <f t="shared" si="21"/>
        <v>296</v>
      </c>
      <c r="B302" s="90" t="s">
        <v>195</v>
      </c>
      <c r="C302" s="90" t="s">
        <v>51</v>
      </c>
      <c r="D302" s="44">
        <v>1185</v>
      </c>
      <c r="E302" s="139">
        <f t="shared" si="13"/>
        <v>7.1239999999999997</v>
      </c>
      <c r="F302" s="45">
        <v>32</v>
      </c>
      <c r="G302" s="45">
        <v>113.98</v>
      </c>
      <c r="H302" s="40">
        <f t="shared" si="19"/>
        <v>26.89</v>
      </c>
      <c r="I302" s="40">
        <f t="shared" si="20"/>
        <v>140.87</v>
      </c>
      <c r="J302" s="197"/>
    </row>
    <row r="303" spans="1:10" s="27" customFormat="1">
      <c r="A303" s="38">
        <f t="shared" si="21"/>
        <v>297</v>
      </c>
      <c r="B303" s="90" t="s">
        <v>195</v>
      </c>
      <c r="C303" s="90" t="s">
        <v>51</v>
      </c>
      <c r="D303" s="44">
        <v>1185</v>
      </c>
      <c r="E303" s="139">
        <f t="shared" si="13"/>
        <v>7.1239999999999997</v>
      </c>
      <c r="F303" s="45">
        <v>30</v>
      </c>
      <c r="G303" s="45">
        <v>106.86</v>
      </c>
      <c r="H303" s="40">
        <f t="shared" si="19"/>
        <v>25.21</v>
      </c>
      <c r="I303" s="40">
        <f t="shared" si="20"/>
        <v>132.07</v>
      </c>
      <c r="J303" s="197"/>
    </row>
    <row r="304" spans="1:10" s="27" customFormat="1">
      <c r="A304" s="38">
        <f t="shared" si="21"/>
        <v>298</v>
      </c>
      <c r="B304" s="90" t="s">
        <v>195</v>
      </c>
      <c r="C304" s="90" t="s">
        <v>51</v>
      </c>
      <c r="D304" s="44">
        <v>1185</v>
      </c>
      <c r="E304" s="139">
        <f t="shared" si="13"/>
        <v>7.1239999999999997</v>
      </c>
      <c r="F304" s="45">
        <v>30</v>
      </c>
      <c r="G304" s="45">
        <v>106.86</v>
      </c>
      <c r="H304" s="40">
        <f t="shared" si="19"/>
        <v>25.21</v>
      </c>
      <c r="I304" s="40">
        <f t="shared" si="20"/>
        <v>132.07</v>
      </c>
      <c r="J304" s="197"/>
    </row>
    <row r="305" spans="1:11" s="27" customFormat="1">
      <c r="A305" s="38">
        <f t="shared" si="21"/>
        <v>299</v>
      </c>
      <c r="B305" s="90" t="s">
        <v>195</v>
      </c>
      <c r="C305" s="90" t="s">
        <v>51</v>
      </c>
      <c r="D305" s="44">
        <v>1185</v>
      </c>
      <c r="E305" s="139">
        <f t="shared" si="13"/>
        <v>7.1239999999999997</v>
      </c>
      <c r="F305" s="45">
        <v>30</v>
      </c>
      <c r="G305" s="45">
        <v>106.86</v>
      </c>
      <c r="H305" s="40">
        <f t="shared" si="19"/>
        <v>25.21</v>
      </c>
      <c r="I305" s="40">
        <f t="shared" si="20"/>
        <v>132.07</v>
      </c>
      <c r="J305" s="197"/>
    </row>
    <row r="306" spans="1:11" s="27" customFormat="1">
      <c r="A306" s="38">
        <f t="shared" si="21"/>
        <v>300</v>
      </c>
      <c r="B306" s="90" t="s">
        <v>195</v>
      </c>
      <c r="C306" s="152" t="s">
        <v>51</v>
      </c>
      <c r="D306" s="38">
        <v>1185</v>
      </c>
      <c r="E306" s="139">
        <f t="shared" si="13"/>
        <v>7.1239999999999997</v>
      </c>
      <c r="F306" s="45">
        <v>30</v>
      </c>
      <c r="G306" s="45">
        <v>106.86</v>
      </c>
      <c r="H306" s="40">
        <f t="shared" si="19"/>
        <v>25.21</v>
      </c>
      <c r="I306" s="40">
        <f t="shared" si="20"/>
        <v>132.07</v>
      </c>
      <c r="J306" s="197"/>
    </row>
    <row r="307" spans="1:11" s="27" customFormat="1">
      <c r="A307" s="38">
        <f t="shared" si="21"/>
        <v>301</v>
      </c>
      <c r="B307" s="90" t="s">
        <v>195</v>
      </c>
      <c r="C307" s="152" t="s">
        <v>51</v>
      </c>
      <c r="D307" s="38">
        <v>1165</v>
      </c>
      <c r="E307" s="139">
        <f t="shared" si="13"/>
        <v>7.0039999999999996</v>
      </c>
      <c r="F307" s="45">
        <v>32</v>
      </c>
      <c r="G307" s="45">
        <v>112.06</v>
      </c>
      <c r="H307" s="40">
        <f t="shared" si="19"/>
        <v>26.43</v>
      </c>
      <c r="I307" s="40">
        <f t="shared" si="20"/>
        <v>138.49</v>
      </c>
      <c r="J307" s="197"/>
    </row>
    <row r="308" spans="1:11">
      <c r="A308" s="38">
        <f t="shared" si="21"/>
        <v>302</v>
      </c>
      <c r="B308" s="90" t="s">
        <v>195</v>
      </c>
      <c r="C308" s="152" t="s">
        <v>51</v>
      </c>
      <c r="D308" s="38">
        <v>1165</v>
      </c>
      <c r="E308" s="139">
        <f t="shared" ref="E308:E310" si="22">ROUND(D308/$E$4,3)</f>
        <v>7.0039999999999996</v>
      </c>
      <c r="F308" s="45">
        <v>32</v>
      </c>
      <c r="G308" s="45">
        <v>112.06</v>
      </c>
      <c r="H308" s="40">
        <f t="shared" si="19"/>
        <v>26.43</v>
      </c>
      <c r="I308" s="40">
        <f t="shared" ref="I308:I360" si="23">G308+H308</f>
        <v>138.49</v>
      </c>
      <c r="J308" s="197"/>
      <c r="K308" s="27"/>
    </row>
    <row r="309" spans="1:11" ht="15.75" customHeight="1">
      <c r="A309" s="38">
        <f t="shared" si="21"/>
        <v>303</v>
      </c>
      <c r="B309" s="90" t="s">
        <v>195</v>
      </c>
      <c r="C309" s="152" t="s">
        <v>51</v>
      </c>
      <c r="D309" s="38">
        <v>1165</v>
      </c>
      <c r="E309" s="139">
        <f t="shared" si="22"/>
        <v>7.0039999999999996</v>
      </c>
      <c r="F309" s="45">
        <v>30</v>
      </c>
      <c r="G309" s="45">
        <v>105.06</v>
      </c>
      <c r="H309" s="40">
        <f t="shared" si="19"/>
        <v>24.78</v>
      </c>
      <c r="I309" s="40">
        <f t="shared" si="23"/>
        <v>129.84</v>
      </c>
      <c r="J309" s="197"/>
      <c r="K309" s="27"/>
    </row>
    <row r="310" spans="1:11" ht="26.4">
      <c r="A310" s="38">
        <f t="shared" si="21"/>
        <v>304</v>
      </c>
      <c r="B310" s="152" t="s">
        <v>207</v>
      </c>
      <c r="C310" s="152" t="s">
        <v>38</v>
      </c>
      <c r="D310" s="38">
        <v>1482</v>
      </c>
      <c r="E310" s="139">
        <f t="shared" si="22"/>
        <v>8.91</v>
      </c>
      <c r="F310" s="45">
        <v>50</v>
      </c>
      <c r="G310" s="45">
        <v>222.75</v>
      </c>
      <c r="H310" s="40">
        <f t="shared" si="19"/>
        <v>52.55</v>
      </c>
      <c r="I310" s="40">
        <f t="shared" si="23"/>
        <v>275.3</v>
      </c>
      <c r="J310" s="197"/>
      <c r="K310" s="27"/>
    </row>
    <row r="311" spans="1:11" ht="26.4">
      <c r="A311" s="38">
        <v>305</v>
      </c>
      <c r="B311" s="152" t="s">
        <v>153</v>
      </c>
      <c r="C311" s="152" t="s">
        <v>40</v>
      </c>
      <c r="D311" s="38">
        <v>1490</v>
      </c>
      <c r="E311" s="139">
        <f t="shared" ref="E311:E373" si="24">ROUND(D311/$E$4,3)</f>
        <v>8.9580000000000002</v>
      </c>
      <c r="F311" s="45">
        <v>8</v>
      </c>
      <c r="G311" s="45">
        <v>35.83</v>
      </c>
      <c r="H311" s="40">
        <f t="shared" si="19"/>
        <v>8.4499999999999993</v>
      </c>
      <c r="I311" s="40">
        <f t="shared" si="23"/>
        <v>44.28</v>
      </c>
      <c r="J311" s="197"/>
      <c r="K311" s="27"/>
    </row>
    <row r="312" spans="1:11" ht="26.4">
      <c r="A312" s="38">
        <f>A311+1</f>
        <v>306</v>
      </c>
      <c r="B312" s="152" t="s">
        <v>153</v>
      </c>
      <c r="C312" s="152" t="s">
        <v>38</v>
      </c>
      <c r="D312" s="38">
        <v>1423</v>
      </c>
      <c r="E312" s="139">
        <f t="shared" si="24"/>
        <v>8.5549999999999997</v>
      </c>
      <c r="F312" s="45">
        <v>8</v>
      </c>
      <c r="G312" s="45">
        <v>34.22</v>
      </c>
      <c r="H312" s="40">
        <f t="shared" si="19"/>
        <v>8.07</v>
      </c>
      <c r="I312" s="40">
        <f t="shared" si="23"/>
        <v>42.29</v>
      </c>
      <c r="J312" s="197"/>
      <c r="K312" s="27"/>
    </row>
    <row r="313" spans="1:11" ht="26.4">
      <c r="A313" s="38">
        <f t="shared" ref="A313:A376" si="25">A312+1</f>
        <v>307</v>
      </c>
      <c r="B313" s="152" t="s">
        <v>154</v>
      </c>
      <c r="C313" s="152" t="s">
        <v>38</v>
      </c>
      <c r="D313" s="38">
        <v>1357</v>
      </c>
      <c r="E313" s="139">
        <f t="shared" si="24"/>
        <v>8.1579999999999995</v>
      </c>
      <c r="F313" s="45">
        <v>8</v>
      </c>
      <c r="G313" s="45">
        <v>32.630000000000003</v>
      </c>
      <c r="H313" s="40">
        <f t="shared" si="19"/>
        <v>7.7</v>
      </c>
      <c r="I313" s="40">
        <f t="shared" si="23"/>
        <v>40.330000000000005</v>
      </c>
      <c r="J313" s="197"/>
      <c r="K313" s="27"/>
    </row>
    <row r="314" spans="1:11" ht="26.4">
      <c r="A314" s="38">
        <f t="shared" si="25"/>
        <v>308</v>
      </c>
      <c r="B314" s="152" t="s">
        <v>155</v>
      </c>
      <c r="C314" s="152" t="s">
        <v>38</v>
      </c>
      <c r="D314" s="38">
        <v>1443</v>
      </c>
      <c r="E314" s="139">
        <f t="shared" si="24"/>
        <v>8.6760000000000002</v>
      </c>
      <c r="F314" s="45">
        <v>8</v>
      </c>
      <c r="G314" s="45">
        <v>34.700000000000003</v>
      </c>
      <c r="H314" s="40">
        <f t="shared" si="19"/>
        <v>8.19</v>
      </c>
      <c r="I314" s="40">
        <f t="shared" si="23"/>
        <v>42.89</v>
      </c>
      <c r="J314" s="197"/>
      <c r="K314" s="27"/>
    </row>
    <row r="315" spans="1:11" ht="26.4">
      <c r="A315" s="38">
        <f t="shared" si="25"/>
        <v>309</v>
      </c>
      <c r="B315" s="152" t="s">
        <v>156</v>
      </c>
      <c r="C315" s="152" t="s">
        <v>40</v>
      </c>
      <c r="D315" s="38">
        <v>1335</v>
      </c>
      <c r="E315" s="139">
        <f t="shared" si="24"/>
        <v>8.0259999999999998</v>
      </c>
      <c r="F315" s="45">
        <v>8</v>
      </c>
      <c r="G315" s="45">
        <v>32.1</v>
      </c>
      <c r="H315" s="40">
        <f t="shared" si="19"/>
        <v>7.57</v>
      </c>
      <c r="I315" s="40">
        <f t="shared" si="23"/>
        <v>39.67</v>
      </c>
      <c r="J315" s="197"/>
      <c r="K315" s="27"/>
    </row>
    <row r="316" spans="1:11" ht="26.4">
      <c r="A316" s="38">
        <f t="shared" si="25"/>
        <v>310</v>
      </c>
      <c r="B316" s="152" t="s">
        <v>156</v>
      </c>
      <c r="C316" s="152" t="s">
        <v>38</v>
      </c>
      <c r="D316" s="38">
        <v>1277</v>
      </c>
      <c r="E316" s="139">
        <f t="shared" si="24"/>
        <v>7.6779999999999999</v>
      </c>
      <c r="F316" s="45">
        <v>8</v>
      </c>
      <c r="G316" s="45">
        <v>30.71</v>
      </c>
      <c r="H316" s="40">
        <f t="shared" si="19"/>
        <v>7.24</v>
      </c>
      <c r="I316" s="40">
        <f t="shared" si="23"/>
        <v>37.950000000000003</v>
      </c>
      <c r="J316" s="197"/>
      <c r="K316" s="27"/>
    </row>
    <row r="317" spans="1:11" ht="26.4">
      <c r="A317" s="38">
        <f t="shared" si="25"/>
        <v>311</v>
      </c>
      <c r="B317" s="152" t="s">
        <v>157</v>
      </c>
      <c r="C317" s="152" t="s">
        <v>42</v>
      </c>
      <c r="D317" s="38">
        <v>1355</v>
      </c>
      <c r="E317" s="139">
        <f t="shared" si="24"/>
        <v>8.1460000000000008</v>
      </c>
      <c r="F317" s="45">
        <v>8</v>
      </c>
      <c r="G317" s="45">
        <v>32.58</v>
      </c>
      <c r="H317" s="40">
        <f t="shared" si="19"/>
        <v>7.69</v>
      </c>
      <c r="I317" s="40">
        <f t="shared" si="23"/>
        <v>40.269999999999996</v>
      </c>
      <c r="J317" s="197"/>
      <c r="K317" s="27"/>
    </row>
    <row r="318" spans="1:11" ht="26.4">
      <c r="A318" s="38">
        <f t="shared" si="25"/>
        <v>312</v>
      </c>
      <c r="B318" s="152" t="s">
        <v>157</v>
      </c>
      <c r="C318" s="152" t="s">
        <v>40</v>
      </c>
      <c r="D318" s="38">
        <v>1295</v>
      </c>
      <c r="E318" s="139">
        <f t="shared" si="24"/>
        <v>7.7859999999999996</v>
      </c>
      <c r="F318" s="45">
        <v>8</v>
      </c>
      <c r="G318" s="45">
        <v>31.14</v>
      </c>
      <c r="H318" s="40">
        <f t="shared" si="19"/>
        <v>7.35</v>
      </c>
      <c r="I318" s="40">
        <f t="shared" si="23"/>
        <v>38.49</v>
      </c>
      <c r="J318" s="197"/>
      <c r="K318" s="27"/>
    </row>
    <row r="319" spans="1:11" ht="26.4">
      <c r="A319" s="38">
        <f t="shared" si="25"/>
        <v>313</v>
      </c>
      <c r="B319" s="152" t="s">
        <v>157</v>
      </c>
      <c r="C319" s="151" t="s">
        <v>38</v>
      </c>
      <c r="D319" s="38">
        <v>1257</v>
      </c>
      <c r="E319" s="139">
        <f t="shared" si="24"/>
        <v>7.5570000000000004</v>
      </c>
      <c r="F319" s="45">
        <v>8</v>
      </c>
      <c r="G319" s="45">
        <v>30.23</v>
      </c>
      <c r="H319" s="40">
        <f t="shared" si="19"/>
        <v>7.13</v>
      </c>
      <c r="I319" s="40">
        <f t="shared" si="23"/>
        <v>37.36</v>
      </c>
      <c r="J319" s="197"/>
      <c r="K319" s="27"/>
    </row>
    <row r="320" spans="1:11">
      <c r="A320" s="38">
        <f t="shared" si="25"/>
        <v>314</v>
      </c>
      <c r="B320" s="152" t="s">
        <v>158</v>
      </c>
      <c r="C320" s="151" t="s">
        <v>40</v>
      </c>
      <c r="D320" s="38">
        <v>1335</v>
      </c>
      <c r="E320" s="139">
        <f t="shared" si="24"/>
        <v>8.0259999999999998</v>
      </c>
      <c r="F320" s="45">
        <v>8</v>
      </c>
      <c r="G320" s="45">
        <v>32.1</v>
      </c>
      <c r="H320" s="40">
        <f t="shared" si="19"/>
        <v>7.57</v>
      </c>
      <c r="I320" s="40">
        <f t="shared" si="23"/>
        <v>39.67</v>
      </c>
      <c r="J320" s="197"/>
      <c r="K320" s="27"/>
    </row>
    <row r="321" spans="1:11">
      <c r="A321" s="38">
        <f t="shared" si="25"/>
        <v>315</v>
      </c>
      <c r="B321" s="152" t="s">
        <v>158</v>
      </c>
      <c r="C321" s="151" t="s">
        <v>38</v>
      </c>
      <c r="D321" s="38">
        <v>1342</v>
      </c>
      <c r="E321" s="139">
        <f t="shared" si="24"/>
        <v>8.0679999999999996</v>
      </c>
      <c r="F321" s="45">
        <v>8</v>
      </c>
      <c r="G321" s="45">
        <v>32.270000000000003</v>
      </c>
      <c r="H321" s="40">
        <f t="shared" si="19"/>
        <v>7.61</v>
      </c>
      <c r="I321" s="40">
        <f t="shared" si="23"/>
        <v>39.880000000000003</v>
      </c>
      <c r="J321" s="197"/>
      <c r="K321" s="27"/>
    </row>
    <row r="322" spans="1:11">
      <c r="A322" s="38">
        <f t="shared" si="25"/>
        <v>316</v>
      </c>
      <c r="B322" s="152" t="s">
        <v>158</v>
      </c>
      <c r="C322" s="151" t="s">
        <v>40</v>
      </c>
      <c r="D322" s="38">
        <v>1335</v>
      </c>
      <c r="E322" s="139">
        <f t="shared" si="24"/>
        <v>8.0259999999999998</v>
      </c>
      <c r="F322" s="45">
        <v>16</v>
      </c>
      <c r="G322" s="45">
        <v>64.209999999999994</v>
      </c>
      <c r="H322" s="40">
        <f t="shared" si="19"/>
        <v>15.15</v>
      </c>
      <c r="I322" s="40">
        <f t="shared" si="23"/>
        <v>79.36</v>
      </c>
      <c r="J322" s="197"/>
      <c r="K322" s="27"/>
    </row>
    <row r="323" spans="1:11">
      <c r="A323" s="38">
        <f t="shared" si="25"/>
        <v>317</v>
      </c>
      <c r="B323" s="217" t="s">
        <v>158</v>
      </c>
      <c r="C323" s="153" t="s">
        <v>42</v>
      </c>
      <c r="D323" s="41">
        <v>1341</v>
      </c>
      <c r="E323" s="139">
        <f t="shared" si="24"/>
        <v>8.0619999999999994</v>
      </c>
      <c r="F323" s="43">
        <v>8</v>
      </c>
      <c r="G323" s="218">
        <v>32.25</v>
      </c>
      <c r="H323" s="40">
        <f t="shared" si="19"/>
        <v>7.61</v>
      </c>
      <c r="I323" s="40">
        <f t="shared" si="23"/>
        <v>39.86</v>
      </c>
      <c r="K323" s="27"/>
    </row>
    <row r="324" spans="1:11" ht="26.4">
      <c r="A324" s="38">
        <f t="shared" si="25"/>
        <v>318</v>
      </c>
      <c r="B324" s="153" t="s">
        <v>159</v>
      </c>
      <c r="C324" s="153" t="s">
        <v>42</v>
      </c>
      <c r="D324" s="41">
        <v>1421</v>
      </c>
      <c r="E324" s="139">
        <f t="shared" si="24"/>
        <v>8.5429999999999993</v>
      </c>
      <c r="F324" s="43">
        <v>8</v>
      </c>
      <c r="G324" s="218">
        <v>34.17</v>
      </c>
      <c r="H324" s="40">
        <f t="shared" si="19"/>
        <v>8.06</v>
      </c>
      <c r="I324" s="40">
        <f t="shared" si="23"/>
        <v>42.230000000000004</v>
      </c>
      <c r="K324" s="27"/>
    </row>
    <row r="325" spans="1:11" ht="26.4">
      <c r="A325" s="38">
        <f t="shared" si="25"/>
        <v>319</v>
      </c>
      <c r="B325" s="153" t="s">
        <v>159</v>
      </c>
      <c r="C325" s="153" t="s">
        <v>40</v>
      </c>
      <c r="D325" s="41">
        <v>1355</v>
      </c>
      <c r="E325" s="139">
        <f t="shared" si="24"/>
        <v>8.1460000000000008</v>
      </c>
      <c r="F325" s="43">
        <v>10</v>
      </c>
      <c r="G325" s="218">
        <v>40.729999999999997</v>
      </c>
      <c r="H325" s="40">
        <f t="shared" si="19"/>
        <v>9.61</v>
      </c>
      <c r="I325" s="40">
        <f t="shared" si="23"/>
        <v>50.339999999999996</v>
      </c>
      <c r="K325" s="27"/>
    </row>
    <row r="326" spans="1:11" ht="26.4">
      <c r="A326" s="38">
        <f t="shared" si="25"/>
        <v>320</v>
      </c>
      <c r="B326" s="153" t="s">
        <v>159</v>
      </c>
      <c r="C326" s="153" t="s">
        <v>38</v>
      </c>
      <c r="D326" s="41">
        <v>1277</v>
      </c>
      <c r="E326" s="139">
        <f t="shared" si="24"/>
        <v>7.6779999999999999</v>
      </c>
      <c r="F326" s="43">
        <v>8</v>
      </c>
      <c r="G326" s="218">
        <v>30.71</v>
      </c>
      <c r="H326" s="40">
        <f t="shared" si="19"/>
        <v>7.24</v>
      </c>
      <c r="I326" s="40">
        <f t="shared" si="23"/>
        <v>37.950000000000003</v>
      </c>
      <c r="K326" s="27"/>
    </row>
    <row r="327" spans="1:11" ht="26.4">
      <c r="A327" s="38">
        <f t="shared" si="25"/>
        <v>321</v>
      </c>
      <c r="B327" s="153" t="s">
        <v>159</v>
      </c>
      <c r="C327" s="153" t="s">
        <v>38</v>
      </c>
      <c r="D327" s="41">
        <v>1257</v>
      </c>
      <c r="E327" s="139">
        <f t="shared" si="24"/>
        <v>7.5570000000000004</v>
      </c>
      <c r="F327" s="43">
        <v>8</v>
      </c>
      <c r="G327" s="218">
        <v>30.23</v>
      </c>
      <c r="H327" s="40">
        <f t="shared" si="19"/>
        <v>7.13</v>
      </c>
      <c r="I327" s="40">
        <f t="shared" si="23"/>
        <v>37.36</v>
      </c>
      <c r="K327" s="27"/>
    </row>
    <row r="328" spans="1:11" ht="26.4">
      <c r="A328" s="38">
        <f t="shared" si="25"/>
        <v>322</v>
      </c>
      <c r="B328" s="153" t="s">
        <v>160</v>
      </c>
      <c r="C328" s="153" t="s">
        <v>38</v>
      </c>
      <c r="D328" s="41">
        <v>1317</v>
      </c>
      <c r="E328" s="139">
        <f t="shared" si="24"/>
        <v>7.9180000000000001</v>
      </c>
      <c r="F328" s="43">
        <v>8</v>
      </c>
      <c r="G328" s="218">
        <v>31.67</v>
      </c>
      <c r="H328" s="40">
        <f t="shared" si="19"/>
        <v>7.47</v>
      </c>
      <c r="I328" s="40">
        <f t="shared" si="23"/>
        <v>39.14</v>
      </c>
      <c r="K328" s="27"/>
    </row>
    <row r="329" spans="1:11" ht="26.4">
      <c r="A329" s="38">
        <f t="shared" si="25"/>
        <v>323</v>
      </c>
      <c r="B329" s="153" t="s">
        <v>160</v>
      </c>
      <c r="C329" s="153" t="s">
        <v>40</v>
      </c>
      <c r="D329" s="41">
        <v>1335</v>
      </c>
      <c r="E329" s="139">
        <f t="shared" si="24"/>
        <v>8.0259999999999998</v>
      </c>
      <c r="F329" s="43">
        <v>8</v>
      </c>
      <c r="G329" s="218">
        <v>32.1</v>
      </c>
      <c r="H329" s="40">
        <f t="shared" si="19"/>
        <v>7.57</v>
      </c>
      <c r="I329" s="40">
        <f t="shared" si="23"/>
        <v>39.67</v>
      </c>
      <c r="K329" s="27"/>
    </row>
    <row r="330" spans="1:11" ht="26.4">
      <c r="A330" s="38">
        <f t="shared" si="25"/>
        <v>324</v>
      </c>
      <c r="B330" s="153" t="s">
        <v>160</v>
      </c>
      <c r="C330" s="153" t="s">
        <v>51</v>
      </c>
      <c r="D330" s="41">
        <v>1080</v>
      </c>
      <c r="E330" s="139">
        <f t="shared" si="24"/>
        <v>6.4930000000000003</v>
      </c>
      <c r="F330" s="43">
        <v>8</v>
      </c>
      <c r="G330" s="218">
        <v>25.97</v>
      </c>
      <c r="H330" s="40">
        <f t="shared" si="19"/>
        <v>6.13</v>
      </c>
      <c r="I330" s="40">
        <f t="shared" si="23"/>
        <v>32.1</v>
      </c>
      <c r="K330" s="27"/>
    </row>
    <row r="331" spans="1:11" ht="26.4">
      <c r="A331" s="38">
        <f t="shared" si="25"/>
        <v>325</v>
      </c>
      <c r="B331" s="153" t="s">
        <v>161</v>
      </c>
      <c r="C331" s="153" t="s">
        <v>42</v>
      </c>
      <c r="D331" s="41">
        <v>1401</v>
      </c>
      <c r="E331" s="139">
        <f t="shared" si="24"/>
        <v>8.423</v>
      </c>
      <c r="F331" s="43">
        <v>16</v>
      </c>
      <c r="G331" s="218">
        <v>67.38</v>
      </c>
      <c r="H331" s="40">
        <f t="shared" si="19"/>
        <v>15.89</v>
      </c>
      <c r="I331" s="40">
        <f t="shared" si="23"/>
        <v>83.27</v>
      </c>
      <c r="K331" s="27"/>
    </row>
    <row r="332" spans="1:11" ht="26.4">
      <c r="A332" s="38">
        <f t="shared" si="25"/>
        <v>326</v>
      </c>
      <c r="B332" s="153" t="s">
        <v>161</v>
      </c>
      <c r="C332" s="153" t="s">
        <v>38</v>
      </c>
      <c r="D332" s="41">
        <v>1297</v>
      </c>
      <c r="E332" s="139">
        <f t="shared" si="24"/>
        <v>7.798</v>
      </c>
      <c r="F332" s="43">
        <v>8</v>
      </c>
      <c r="G332" s="218">
        <v>31.19</v>
      </c>
      <c r="H332" s="40">
        <f t="shared" si="19"/>
        <v>7.36</v>
      </c>
      <c r="I332" s="40">
        <f t="shared" si="23"/>
        <v>38.550000000000004</v>
      </c>
      <c r="K332" s="27"/>
    </row>
    <row r="333" spans="1:11" ht="26.4">
      <c r="A333" s="38">
        <f t="shared" si="25"/>
        <v>327</v>
      </c>
      <c r="B333" s="153" t="s">
        <v>162</v>
      </c>
      <c r="C333" s="153" t="s">
        <v>40</v>
      </c>
      <c r="D333" s="41">
        <v>1335</v>
      </c>
      <c r="E333" s="139">
        <f t="shared" si="24"/>
        <v>8.0259999999999998</v>
      </c>
      <c r="F333" s="43">
        <v>2</v>
      </c>
      <c r="G333" s="218">
        <v>8.0299999999999994</v>
      </c>
      <c r="H333" s="40">
        <f t="shared" si="19"/>
        <v>1.89</v>
      </c>
      <c r="I333" s="40">
        <f t="shared" si="23"/>
        <v>9.92</v>
      </c>
      <c r="K333" s="27"/>
    </row>
    <row r="334" spans="1:11" ht="26.4">
      <c r="A334" s="38">
        <f t="shared" si="25"/>
        <v>328</v>
      </c>
      <c r="B334" s="153" t="s">
        <v>162</v>
      </c>
      <c r="C334" s="153" t="s">
        <v>38</v>
      </c>
      <c r="D334" s="41">
        <v>1337</v>
      </c>
      <c r="E334" s="139">
        <f t="shared" si="24"/>
        <v>8.0380000000000003</v>
      </c>
      <c r="F334" s="43">
        <v>8</v>
      </c>
      <c r="G334" s="218">
        <v>32.15</v>
      </c>
      <c r="H334" s="40">
        <f t="shared" si="19"/>
        <v>7.58</v>
      </c>
      <c r="I334" s="40">
        <f t="shared" si="23"/>
        <v>39.729999999999997</v>
      </c>
      <c r="K334" s="27"/>
    </row>
    <row r="335" spans="1:11" ht="26.4">
      <c r="A335" s="38">
        <f t="shared" si="25"/>
        <v>329</v>
      </c>
      <c r="B335" s="153" t="s">
        <v>162</v>
      </c>
      <c r="C335" s="153" t="s">
        <v>38</v>
      </c>
      <c r="D335" s="41">
        <v>1277</v>
      </c>
      <c r="E335" s="139">
        <f t="shared" si="24"/>
        <v>7.6779999999999999</v>
      </c>
      <c r="F335" s="43">
        <v>8</v>
      </c>
      <c r="G335" s="218">
        <v>30.71</v>
      </c>
      <c r="H335" s="40">
        <f t="shared" ref="H335:H360" si="26">ROUND(G335*0.2359,2)</f>
        <v>7.24</v>
      </c>
      <c r="I335" s="40">
        <f t="shared" si="23"/>
        <v>37.950000000000003</v>
      </c>
      <c r="K335" s="27"/>
    </row>
    <row r="336" spans="1:11">
      <c r="A336" s="38">
        <f t="shared" si="25"/>
        <v>330</v>
      </c>
      <c r="B336" s="153" t="s">
        <v>163</v>
      </c>
      <c r="C336" s="153" t="s">
        <v>130</v>
      </c>
      <c r="D336" s="41">
        <v>1499</v>
      </c>
      <c r="E336" s="139">
        <f t="shared" si="24"/>
        <v>9.0120000000000005</v>
      </c>
      <c r="F336" s="43">
        <v>8</v>
      </c>
      <c r="G336" s="218">
        <v>36.049999999999997</v>
      </c>
      <c r="H336" s="40">
        <f t="shared" si="26"/>
        <v>8.5</v>
      </c>
      <c r="I336" s="40">
        <f t="shared" si="23"/>
        <v>44.55</v>
      </c>
      <c r="K336" s="27"/>
    </row>
    <row r="337" spans="1:11">
      <c r="A337" s="38">
        <f t="shared" si="25"/>
        <v>331</v>
      </c>
      <c r="B337" s="153" t="s">
        <v>163</v>
      </c>
      <c r="C337" s="153" t="s">
        <v>38</v>
      </c>
      <c r="D337" s="41">
        <v>1180</v>
      </c>
      <c r="E337" s="139">
        <f t="shared" si="24"/>
        <v>7.0940000000000003</v>
      </c>
      <c r="F337" s="43">
        <v>8</v>
      </c>
      <c r="G337" s="218">
        <v>28.38</v>
      </c>
      <c r="H337" s="40">
        <f t="shared" si="26"/>
        <v>6.69</v>
      </c>
      <c r="I337" s="40">
        <f t="shared" si="23"/>
        <v>35.07</v>
      </c>
      <c r="K337" s="27"/>
    </row>
    <row r="338" spans="1:11">
      <c r="A338" s="38">
        <f t="shared" si="25"/>
        <v>332</v>
      </c>
      <c r="B338" s="153" t="s">
        <v>164</v>
      </c>
      <c r="C338" s="153" t="s">
        <v>51</v>
      </c>
      <c r="D338" s="41">
        <v>1210</v>
      </c>
      <c r="E338" s="139">
        <f t="shared" si="24"/>
        <v>7.2750000000000004</v>
      </c>
      <c r="F338" s="43">
        <v>8</v>
      </c>
      <c r="G338" s="218">
        <v>29.1</v>
      </c>
      <c r="H338" s="40">
        <f t="shared" si="26"/>
        <v>6.86</v>
      </c>
      <c r="I338" s="40">
        <f t="shared" si="23"/>
        <v>35.96</v>
      </c>
      <c r="K338" s="27"/>
    </row>
    <row r="339" spans="1:11">
      <c r="A339" s="38">
        <f t="shared" si="25"/>
        <v>333</v>
      </c>
      <c r="B339" s="153" t="s">
        <v>164</v>
      </c>
      <c r="C339" s="153" t="s">
        <v>51</v>
      </c>
      <c r="D339" s="41">
        <v>1188</v>
      </c>
      <c r="E339" s="139">
        <f t="shared" si="24"/>
        <v>7.1420000000000003</v>
      </c>
      <c r="F339" s="43">
        <v>8</v>
      </c>
      <c r="G339" s="218">
        <v>28.57</v>
      </c>
      <c r="H339" s="40">
        <f t="shared" si="26"/>
        <v>6.74</v>
      </c>
      <c r="I339" s="40">
        <f t="shared" si="23"/>
        <v>35.31</v>
      </c>
      <c r="K339" s="27"/>
    </row>
    <row r="340" spans="1:11" ht="26.4">
      <c r="A340" s="38">
        <f t="shared" si="25"/>
        <v>334</v>
      </c>
      <c r="B340" s="153" t="s">
        <v>165</v>
      </c>
      <c r="C340" s="153" t="s">
        <v>38</v>
      </c>
      <c r="D340" s="41">
        <v>1423</v>
      </c>
      <c r="E340" s="139">
        <f t="shared" si="24"/>
        <v>8.5549999999999997</v>
      </c>
      <c r="F340" s="43">
        <v>8</v>
      </c>
      <c r="G340" s="218">
        <v>34.22</v>
      </c>
      <c r="H340" s="40">
        <f t="shared" si="26"/>
        <v>8.07</v>
      </c>
      <c r="I340" s="40">
        <f t="shared" si="23"/>
        <v>42.29</v>
      </c>
      <c r="K340" s="27"/>
    </row>
    <row r="341" spans="1:11" ht="26.4">
      <c r="A341" s="38">
        <f t="shared" si="25"/>
        <v>335</v>
      </c>
      <c r="B341" s="153" t="s">
        <v>166</v>
      </c>
      <c r="C341" s="153" t="s">
        <v>38</v>
      </c>
      <c r="D341" s="41">
        <v>1423</v>
      </c>
      <c r="E341" s="139">
        <f t="shared" si="24"/>
        <v>8.5549999999999997</v>
      </c>
      <c r="F341" s="43">
        <v>8</v>
      </c>
      <c r="G341" s="218">
        <v>34.22</v>
      </c>
      <c r="H341" s="40">
        <f t="shared" si="26"/>
        <v>8.07</v>
      </c>
      <c r="I341" s="40">
        <f t="shared" si="23"/>
        <v>42.29</v>
      </c>
      <c r="K341" s="27"/>
    </row>
    <row r="342" spans="1:11">
      <c r="A342" s="38">
        <f t="shared" si="25"/>
        <v>336</v>
      </c>
      <c r="B342" s="153" t="s">
        <v>167</v>
      </c>
      <c r="C342" s="153" t="s">
        <v>40</v>
      </c>
      <c r="D342" s="41">
        <v>1381</v>
      </c>
      <c r="E342" s="139">
        <f t="shared" si="24"/>
        <v>8.3030000000000008</v>
      </c>
      <c r="F342" s="43">
        <v>8</v>
      </c>
      <c r="G342" s="218">
        <v>33.21</v>
      </c>
      <c r="H342" s="40">
        <f t="shared" si="26"/>
        <v>7.83</v>
      </c>
      <c r="I342" s="40">
        <f t="shared" si="23"/>
        <v>41.04</v>
      </c>
      <c r="K342" s="27"/>
    </row>
    <row r="343" spans="1:11">
      <c r="A343" s="38">
        <f t="shared" si="25"/>
        <v>337</v>
      </c>
      <c r="B343" s="153" t="s">
        <v>168</v>
      </c>
      <c r="C343" s="153" t="s">
        <v>42</v>
      </c>
      <c r="D343" s="41">
        <v>1421</v>
      </c>
      <c r="E343" s="139">
        <f t="shared" si="24"/>
        <v>8.5429999999999993</v>
      </c>
      <c r="F343" s="43">
        <v>8</v>
      </c>
      <c r="G343" s="218">
        <v>34.17</v>
      </c>
      <c r="H343" s="40">
        <f t="shared" si="26"/>
        <v>8.06</v>
      </c>
      <c r="I343" s="40">
        <f t="shared" si="23"/>
        <v>42.230000000000004</v>
      </c>
      <c r="K343" s="27"/>
    </row>
    <row r="344" spans="1:11">
      <c r="A344" s="38">
        <f t="shared" si="25"/>
        <v>338</v>
      </c>
      <c r="B344" s="153" t="s">
        <v>168</v>
      </c>
      <c r="C344" s="153" t="s">
        <v>38</v>
      </c>
      <c r="D344" s="41">
        <v>1317</v>
      </c>
      <c r="E344" s="139">
        <f t="shared" si="24"/>
        <v>7.9180000000000001</v>
      </c>
      <c r="F344" s="43">
        <v>16</v>
      </c>
      <c r="G344" s="218">
        <v>63.34</v>
      </c>
      <c r="H344" s="40">
        <f t="shared" si="26"/>
        <v>14.94</v>
      </c>
      <c r="I344" s="40">
        <f t="shared" si="23"/>
        <v>78.28</v>
      </c>
      <c r="K344" s="27"/>
    </row>
    <row r="345" spans="1:11">
      <c r="A345" s="38">
        <f t="shared" si="25"/>
        <v>339</v>
      </c>
      <c r="B345" s="153" t="s">
        <v>168</v>
      </c>
      <c r="C345" s="153" t="s">
        <v>51</v>
      </c>
      <c r="D345" s="41">
        <v>1100</v>
      </c>
      <c r="E345" s="139">
        <f t="shared" si="24"/>
        <v>6.6130000000000004</v>
      </c>
      <c r="F345" s="43">
        <v>8</v>
      </c>
      <c r="G345" s="218">
        <v>26.45</v>
      </c>
      <c r="H345" s="40">
        <f t="shared" si="26"/>
        <v>6.24</v>
      </c>
      <c r="I345" s="40">
        <f t="shared" si="23"/>
        <v>32.69</v>
      </c>
      <c r="K345" s="27"/>
    </row>
    <row r="346" spans="1:11">
      <c r="A346" s="38">
        <f t="shared" si="25"/>
        <v>340</v>
      </c>
      <c r="B346" s="153" t="s">
        <v>168</v>
      </c>
      <c r="C346" s="153" t="s">
        <v>51</v>
      </c>
      <c r="D346" s="41">
        <v>1060</v>
      </c>
      <c r="E346" s="139">
        <f t="shared" si="24"/>
        <v>6.3730000000000002</v>
      </c>
      <c r="F346" s="43">
        <v>8</v>
      </c>
      <c r="G346" s="218">
        <v>25.49</v>
      </c>
      <c r="H346" s="40">
        <f t="shared" si="26"/>
        <v>6.01</v>
      </c>
      <c r="I346" s="40">
        <f t="shared" si="23"/>
        <v>31.5</v>
      </c>
      <c r="K346" s="27"/>
    </row>
    <row r="347" spans="1:11">
      <c r="A347" s="38">
        <f t="shared" si="25"/>
        <v>341</v>
      </c>
      <c r="B347" s="153" t="s">
        <v>169</v>
      </c>
      <c r="C347" s="153" t="s">
        <v>42</v>
      </c>
      <c r="D347" s="41">
        <v>1401</v>
      </c>
      <c r="E347" s="139">
        <f t="shared" si="24"/>
        <v>8.423</v>
      </c>
      <c r="F347" s="43">
        <v>8</v>
      </c>
      <c r="G347" s="218">
        <v>33.69</v>
      </c>
      <c r="H347" s="40">
        <f t="shared" si="26"/>
        <v>7.95</v>
      </c>
      <c r="I347" s="40">
        <f t="shared" si="23"/>
        <v>41.64</v>
      </c>
      <c r="K347" s="27"/>
    </row>
    <row r="348" spans="1:11">
      <c r="A348" s="38">
        <f t="shared" si="25"/>
        <v>342</v>
      </c>
      <c r="B348" s="153" t="s">
        <v>169</v>
      </c>
      <c r="C348" s="153" t="s">
        <v>40</v>
      </c>
      <c r="D348" s="41">
        <v>1335</v>
      </c>
      <c r="E348" s="139">
        <f t="shared" si="24"/>
        <v>8.0259999999999998</v>
      </c>
      <c r="F348" s="43">
        <v>8</v>
      </c>
      <c r="G348" s="218">
        <v>32.1</v>
      </c>
      <c r="H348" s="40">
        <f t="shared" si="26"/>
        <v>7.57</v>
      </c>
      <c r="I348" s="40">
        <f t="shared" si="23"/>
        <v>39.67</v>
      </c>
      <c r="K348" s="27"/>
    </row>
    <row r="349" spans="1:11">
      <c r="A349" s="38">
        <f t="shared" si="25"/>
        <v>343</v>
      </c>
      <c r="B349" s="153" t="s">
        <v>169</v>
      </c>
      <c r="C349" s="153" t="s">
        <v>38</v>
      </c>
      <c r="D349" s="41">
        <v>1337</v>
      </c>
      <c r="E349" s="139">
        <f t="shared" si="24"/>
        <v>8.0380000000000003</v>
      </c>
      <c r="F349" s="43">
        <v>8</v>
      </c>
      <c r="G349" s="218">
        <v>32.15</v>
      </c>
      <c r="H349" s="40">
        <f t="shared" si="26"/>
        <v>7.58</v>
      </c>
      <c r="I349" s="40">
        <f t="shared" si="23"/>
        <v>39.729999999999997</v>
      </c>
      <c r="K349" s="27"/>
    </row>
    <row r="350" spans="1:11">
      <c r="A350" s="38">
        <f t="shared" si="25"/>
        <v>344</v>
      </c>
      <c r="B350" s="153" t="s">
        <v>169</v>
      </c>
      <c r="C350" s="153" t="s">
        <v>51</v>
      </c>
      <c r="D350" s="41">
        <v>1120</v>
      </c>
      <c r="E350" s="139">
        <f t="shared" si="24"/>
        <v>6.734</v>
      </c>
      <c r="F350" s="43">
        <v>8</v>
      </c>
      <c r="G350" s="218">
        <v>26.94</v>
      </c>
      <c r="H350" s="40">
        <f t="shared" si="26"/>
        <v>6.36</v>
      </c>
      <c r="I350" s="40">
        <f t="shared" si="23"/>
        <v>33.300000000000004</v>
      </c>
      <c r="K350" s="27"/>
    </row>
    <row r="351" spans="1:11">
      <c r="A351" s="38">
        <f t="shared" si="25"/>
        <v>345</v>
      </c>
      <c r="B351" s="153" t="s">
        <v>169</v>
      </c>
      <c r="C351" s="153" t="s">
        <v>38</v>
      </c>
      <c r="D351" s="41">
        <v>1297</v>
      </c>
      <c r="E351" s="139">
        <f t="shared" si="24"/>
        <v>7.798</v>
      </c>
      <c r="F351" s="43">
        <v>8</v>
      </c>
      <c r="G351" s="218">
        <v>31.19</v>
      </c>
      <c r="H351" s="40">
        <f t="shared" si="26"/>
        <v>7.36</v>
      </c>
      <c r="I351" s="40">
        <f t="shared" si="23"/>
        <v>38.550000000000004</v>
      </c>
      <c r="K351" s="27"/>
    </row>
    <row r="352" spans="1:11">
      <c r="A352" s="38">
        <f t="shared" si="25"/>
        <v>346</v>
      </c>
      <c r="B352" s="153" t="s">
        <v>170</v>
      </c>
      <c r="C352" s="153" t="s">
        <v>51</v>
      </c>
      <c r="D352" s="41">
        <v>1060</v>
      </c>
      <c r="E352" s="139">
        <f t="shared" si="24"/>
        <v>6.3730000000000002</v>
      </c>
      <c r="F352" s="43">
        <v>8</v>
      </c>
      <c r="G352" s="218">
        <v>25.49</v>
      </c>
      <c r="H352" s="40">
        <f t="shared" si="26"/>
        <v>6.01</v>
      </c>
      <c r="I352" s="40">
        <f t="shared" si="23"/>
        <v>31.5</v>
      </c>
      <c r="K352" s="27"/>
    </row>
    <row r="353" spans="1:11">
      <c r="A353" s="38">
        <f t="shared" si="25"/>
        <v>347</v>
      </c>
      <c r="B353" s="153" t="s">
        <v>170</v>
      </c>
      <c r="C353" s="153" t="s">
        <v>38</v>
      </c>
      <c r="D353" s="41">
        <v>1257</v>
      </c>
      <c r="E353" s="139">
        <f t="shared" si="24"/>
        <v>7.5570000000000004</v>
      </c>
      <c r="F353" s="43">
        <v>8</v>
      </c>
      <c r="G353" s="218">
        <v>30.23</v>
      </c>
      <c r="H353" s="40">
        <f t="shared" si="26"/>
        <v>7.13</v>
      </c>
      <c r="I353" s="40">
        <f t="shared" si="23"/>
        <v>37.36</v>
      </c>
      <c r="K353" s="27"/>
    </row>
    <row r="354" spans="1:11">
      <c r="A354" s="38">
        <f t="shared" si="25"/>
        <v>348</v>
      </c>
      <c r="B354" s="153" t="s">
        <v>171</v>
      </c>
      <c r="C354" s="153" t="s">
        <v>40</v>
      </c>
      <c r="D354" s="41">
        <v>1355</v>
      </c>
      <c r="E354" s="139">
        <f t="shared" si="24"/>
        <v>8.1460000000000008</v>
      </c>
      <c r="F354" s="43">
        <v>8</v>
      </c>
      <c r="G354" s="218">
        <v>32.58</v>
      </c>
      <c r="H354" s="40">
        <f t="shared" si="26"/>
        <v>7.69</v>
      </c>
      <c r="I354" s="40">
        <f t="shared" si="23"/>
        <v>40.269999999999996</v>
      </c>
      <c r="K354" s="27"/>
    </row>
    <row r="355" spans="1:11">
      <c r="A355" s="38">
        <f t="shared" si="25"/>
        <v>349</v>
      </c>
      <c r="B355" s="153" t="s">
        <v>171</v>
      </c>
      <c r="C355" s="153" t="s">
        <v>40</v>
      </c>
      <c r="D355" s="41">
        <v>1443</v>
      </c>
      <c r="E355" s="139">
        <f t="shared" si="24"/>
        <v>8.6760000000000002</v>
      </c>
      <c r="F355" s="43">
        <v>8</v>
      </c>
      <c r="G355" s="218">
        <v>34.700000000000003</v>
      </c>
      <c r="H355" s="40">
        <f t="shared" si="26"/>
        <v>8.19</v>
      </c>
      <c r="I355" s="40">
        <f t="shared" si="23"/>
        <v>42.89</v>
      </c>
      <c r="K355" s="27"/>
    </row>
    <row r="356" spans="1:11">
      <c r="A356" s="38">
        <f t="shared" si="25"/>
        <v>350</v>
      </c>
      <c r="B356" s="153" t="s">
        <v>171</v>
      </c>
      <c r="C356" s="153" t="s">
        <v>38</v>
      </c>
      <c r="D356" s="41">
        <v>1297</v>
      </c>
      <c r="E356" s="139">
        <f t="shared" si="24"/>
        <v>7.798</v>
      </c>
      <c r="F356" s="43">
        <v>8</v>
      </c>
      <c r="G356" s="218">
        <v>31.19</v>
      </c>
      <c r="H356" s="40">
        <f t="shared" si="26"/>
        <v>7.36</v>
      </c>
      <c r="I356" s="40">
        <f t="shared" si="23"/>
        <v>38.550000000000004</v>
      </c>
      <c r="K356" s="27"/>
    </row>
    <row r="357" spans="1:11">
      <c r="A357" s="38">
        <f t="shared" si="25"/>
        <v>351</v>
      </c>
      <c r="B357" s="153" t="s">
        <v>171</v>
      </c>
      <c r="C357" s="153" t="s">
        <v>38</v>
      </c>
      <c r="D357" s="41">
        <v>1317</v>
      </c>
      <c r="E357" s="139">
        <f t="shared" si="24"/>
        <v>7.9180000000000001</v>
      </c>
      <c r="F357" s="43">
        <v>16</v>
      </c>
      <c r="G357" s="218">
        <v>63.34</v>
      </c>
      <c r="H357" s="40">
        <f t="shared" si="26"/>
        <v>14.94</v>
      </c>
      <c r="I357" s="40">
        <f t="shared" si="23"/>
        <v>78.28</v>
      </c>
      <c r="K357" s="27"/>
    </row>
    <row r="358" spans="1:11">
      <c r="A358" s="38">
        <f t="shared" si="25"/>
        <v>352</v>
      </c>
      <c r="B358" s="153" t="s">
        <v>171</v>
      </c>
      <c r="C358" s="153" t="s">
        <v>51</v>
      </c>
      <c r="D358" s="41">
        <v>1080</v>
      </c>
      <c r="E358" s="139">
        <f t="shared" si="24"/>
        <v>6.4930000000000003</v>
      </c>
      <c r="F358" s="43">
        <v>8</v>
      </c>
      <c r="G358" s="218">
        <v>25.97</v>
      </c>
      <c r="H358" s="40">
        <f t="shared" si="26"/>
        <v>6.13</v>
      </c>
      <c r="I358" s="40">
        <f t="shared" si="23"/>
        <v>32.1</v>
      </c>
      <c r="K358" s="27"/>
    </row>
    <row r="359" spans="1:11">
      <c r="A359" s="38">
        <f t="shared" si="25"/>
        <v>353</v>
      </c>
      <c r="B359" s="153" t="s">
        <v>172</v>
      </c>
      <c r="C359" s="153" t="s">
        <v>38</v>
      </c>
      <c r="D359" s="41">
        <v>1257</v>
      </c>
      <c r="E359" s="139">
        <f t="shared" si="24"/>
        <v>7.5570000000000004</v>
      </c>
      <c r="F359" s="43">
        <v>8</v>
      </c>
      <c r="G359" s="218">
        <v>30.23</v>
      </c>
      <c r="H359" s="40">
        <f t="shared" si="26"/>
        <v>7.13</v>
      </c>
      <c r="I359" s="40">
        <f t="shared" si="23"/>
        <v>37.36</v>
      </c>
      <c r="K359" s="27"/>
    </row>
    <row r="360" spans="1:11">
      <c r="A360" s="38">
        <f t="shared" si="25"/>
        <v>354</v>
      </c>
      <c r="B360" s="153" t="s">
        <v>172</v>
      </c>
      <c r="C360" s="153" t="s">
        <v>38</v>
      </c>
      <c r="D360" s="41">
        <v>1257</v>
      </c>
      <c r="E360" s="139">
        <f t="shared" si="24"/>
        <v>7.5570000000000004</v>
      </c>
      <c r="F360" s="43">
        <v>8</v>
      </c>
      <c r="G360" s="218">
        <v>30.23</v>
      </c>
      <c r="H360" s="40">
        <f t="shared" si="26"/>
        <v>7.13</v>
      </c>
      <c r="I360" s="40">
        <f t="shared" si="23"/>
        <v>37.36</v>
      </c>
      <c r="K360" s="27"/>
    </row>
    <row r="361" spans="1:11" ht="27.75" customHeight="1">
      <c r="A361" s="38">
        <f>A360+1</f>
        <v>355</v>
      </c>
      <c r="B361" s="153" t="s">
        <v>173</v>
      </c>
      <c r="C361" s="154" t="s">
        <v>38</v>
      </c>
      <c r="D361" s="41">
        <v>1397</v>
      </c>
      <c r="E361" s="43">
        <f t="shared" si="24"/>
        <v>8.3989999999999991</v>
      </c>
      <c r="F361" s="43">
        <v>8</v>
      </c>
      <c r="G361" s="43">
        <v>33.6</v>
      </c>
      <c r="H361" s="43">
        <f t="shared" ref="H361:H389" si="27">ROUND(G361*0.2359,2)</f>
        <v>7.93</v>
      </c>
      <c r="I361" s="43">
        <f t="shared" ref="I361:I389" si="28">G361+H361</f>
        <v>41.53</v>
      </c>
      <c r="K361" s="27"/>
    </row>
    <row r="362" spans="1:11" ht="26.4">
      <c r="A362" s="38">
        <f t="shared" si="25"/>
        <v>356</v>
      </c>
      <c r="B362" s="153" t="s">
        <v>173</v>
      </c>
      <c r="C362" s="154" t="s">
        <v>38</v>
      </c>
      <c r="D362" s="41">
        <v>1403</v>
      </c>
      <c r="E362" s="43">
        <f t="shared" si="24"/>
        <v>8.4350000000000005</v>
      </c>
      <c r="F362" s="43">
        <v>8</v>
      </c>
      <c r="G362" s="218">
        <v>33.74</v>
      </c>
      <c r="H362" s="43">
        <f t="shared" si="27"/>
        <v>7.96</v>
      </c>
      <c r="I362" s="43">
        <f t="shared" si="28"/>
        <v>41.7</v>
      </c>
      <c r="K362" s="27"/>
    </row>
    <row r="363" spans="1:11" ht="26.4">
      <c r="A363" s="38">
        <f t="shared" si="25"/>
        <v>357</v>
      </c>
      <c r="B363" s="153" t="s">
        <v>174</v>
      </c>
      <c r="C363" s="154" t="s">
        <v>38</v>
      </c>
      <c r="D363" s="41">
        <v>1403</v>
      </c>
      <c r="E363" s="43">
        <f t="shared" si="24"/>
        <v>8.4350000000000005</v>
      </c>
      <c r="F363" s="43">
        <v>8</v>
      </c>
      <c r="G363" s="218">
        <v>33.74</v>
      </c>
      <c r="H363" s="43">
        <f t="shared" si="27"/>
        <v>7.96</v>
      </c>
      <c r="I363" s="43">
        <f t="shared" si="28"/>
        <v>41.7</v>
      </c>
      <c r="K363" s="27"/>
    </row>
    <row r="364" spans="1:11" ht="26.4">
      <c r="A364" s="38">
        <f t="shared" si="25"/>
        <v>358</v>
      </c>
      <c r="B364" s="153" t="s">
        <v>174</v>
      </c>
      <c r="C364" s="154" t="s">
        <v>38</v>
      </c>
      <c r="D364" s="41">
        <v>1377</v>
      </c>
      <c r="E364" s="43">
        <f t="shared" si="24"/>
        <v>8.2789999999999999</v>
      </c>
      <c r="F364" s="43">
        <v>8</v>
      </c>
      <c r="G364" s="218">
        <v>33.119999999999997</v>
      </c>
      <c r="H364" s="43">
        <f t="shared" si="27"/>
        <v>7.81</v>
      </c>
      <c r="I364" s="43">
        <f t="shared" si="28"/>
        <v>40.93</v>
      </c>
      <c r="K364" s="27"/>
    </row>
    <row r="365" spans="1:11" ht="26.4">
      <c r="A365" s="38">
        <f t="shared" si="25"/>
        <v>359</v>
      </c>
      <c r="B365" s="153" t="s">
        <v>175</v>
      </c>
      <c r="C365" s="154" t="s">
        <v>40</v>
      </c>
      <c r="D365" s="41">
        <v>1517</v>
      </c>
      <c r="E365" s="43">
        <f t="shared" si="24"/>
        <v>9.1199999999999992</v>
      </c>
      <c r="F365" s="43">
        <v>8</v>
      </c>
      <c r="G365" s="218">
        <v>36.479999999999997</v>
      </c>
      <c r="H365" s="43">
        <f t="shared" si="27"/>
        <v>8.61</v>
      </c>
      <c r="I365" s="43">
        <f t="shared" si="28"/>
        <v>45.089999999999996</v>
      </c>
      <c r="K365" s="27"/>
    </row>
    <row r="366" spans="1:11" ht="26.4">
      <c r="A366" s="38">
        <f t="shared" si="25"/>
        <v>360</v>
      </c>
      <c r="B366" s="153" t="s">
        <v>175</v>
      </c>
      <c r="C366" s="154" t="s">
        <v>40</v>
      </c>
      <c r="D366" s="41">
        <v>1470</v>
      </c>
      <c r="E366" s="43">
        <f t="shared" si="24"/>
        <v>8.8379999999999992</v>
      </c>
      <c r="F366" s="43">
        <v>8</v>
      </c>
      <c r="G366" s="218">
        <v>35.35</v>
      </c>
      <c r="H366" s="43">
        <f t="shared" si="27"/>
        <v>8.34</v>
      </c>
      <c r="I366" s="43">
        <f t="shared" si="28"/>
        <v>43.69</v>
      </c>
      <c r="K366" s="27"/>
    </row>
    <row r="367" spans="1:11" ht="26.4">
      <c r="A367" s="38">
        <f t="shared" si="25"/>
        <v>361</v>
      </c>
      <c r="B367" s="153" t="s">
        <v>175</v>
      </c>
      <c r="C367" s="154" t="s">
        <v>40</v>
      </c>
      <c r="D367" s="41">
        <v>1794</v>
      </c>
      <c r="E367" s="43">
        <f t="shared" si="24"/>
        <v>10.786</v>
      </c>
      <c r="F367" s="43">
        <v>8</v>
      </c>
      <c r="G367" s="218">
        <v>43.14</v>
      </c>
      <c r="H367" s="43">
        <f t="shared" si="27"/>
        <v>10.18</v>
      </c>
      <c r="I367" s="43">
        <f t="shared" si="28"/>
        <v>53.32</v>
      </c>
      <c r="K367" s="27"/>
    </row>
    <row r="368" spans="1:11" ht="26.4">
      <c r="A368" s="38">
        <f t="shared" si="25"/>
        <v>362</v>
      </c>
      <c r="B368" s="153" t="s">
        <v>175</v>
      </c>
      <c r="C368" s="154" t="s">
        <v>38</v>
      </c>
      <c r="D368" s="41">
        <v>1443</v>
      </c>
      <c r="E368" s="43">
        <f t="shared" si="24"/>
        <v>8.6760000000000002</v>
      </c>
      <c r="F368" s="43">
        <v>8</v>
      </c>
      <c r="G368" s="218">
        <v>34.700000000000003</v>
      </c>
      <c r="H368" s="43">
        <f t="shared" si="27"/>
        <v>8.19</v>
      </c>
      <c r="I368" s="43">
        <f t="shared" si="28"/>
        <v>42.89</v>
      </c>
      <c r="K368" s="27"/>
    </row>
    <row r="369" spans="1:11" ht="26.4">
      <c r="A369" s="38">
        <f t="shared" si="25"/>
        <v>363</v>
      </c>
      <c r="B369" s="153" t="s">
        <v>175</v>
      </c>
      <c r="C369" s="154" t="s">
        <v>38</v>
      </c>
      <c r="D369" s="41">
        <v>1443</v>
      </c>
      <c r="E369" s="43">
        <f t="shared" si="24"/>
        <v>8.6760000000000002</v>
      </c>
      <c r="F369" s="43">
        <v>8</v>
      </c>
      <c r="G369" s="218">
        <v>34.700000000000003</v>
      </c>
      <c r="H369" s="43">
        <f t="shared" si="27"/>
        <v>8.19</v>
      </c>
      <c r="I369" s="43">
        <f t="shared" si="28"/>
        <v>42.89</v>
      </c>
      <c r="K369" s="27"/>
    </row>
    <row r="370" spans="1:11" ht="26.4">
      <c r="A370" s="38">
        <f t="shared" si="25"/>
        <v>364</v>
      </c>
      <c r="B370" s="153" t="s">
        <v>176</v>
      </c>
      <c r="C370" s="154" t="s">
        <v>40</v>
      </c>
      <c r="D370" s="41">
        <v>1335</v>
      </c>
      <c r="E370" s="43">
        <f t="shared" si="24"/>
        <v>8.0259999999999998</v>
      </c>
      <c r="F370" s="43">
        <v>8</v>
      </c>
      <c r="G370" s="218">
        <v>32.1</v>
      </c>
      <c r="H370" s="43">
        <f t="shared" si="27"/>
        <v>7.57</v>
      </c>
      <c r="I370" s="43">
        <f t="shared" si="28"/>
        <v>39.67</v>
      </c>
      <c r="K370" s="27"/>
    </row>
    <row r="371" spans="1:11" ht="17.25" customHeight="1">
      <c r="A371" s="38">
        <f t="shared" si="25"/>
        <v>365</v>
      </c>
      <c r="B371" s="153" t="s">
        <v>177</v>
      </c>
      <c r="C371" s="154" t="s">
        <v>42</v>
      </c>
      <c r="D371" s="41">
        <v>1501</v>
      </c>
      <c r="E371" s="43">
        <f t="shared" si="24"/>
        <v>9.0239999999999991</v>
      </c>
      <c r="F371" s="43">
        <v>10</v>
      </c>
      <c r="G371" s="218">
        <v>45.12</v>
      </c>
      <c r="H371" s="43">
        <f t="shared" si="27"/>
        <v>10.64</v>
      </c>
      <c r="I371" s="43">
        <f t="shared" si="28"/>
        <v>55.76</v>
      </c>
      <c r="K371" s="27"/>
    </row>
    <row r="372" spans="1:11" ht="26.4">
      <c r="A372" s="38">
        <f t="shared" si="25"/>
        <v>366</v>
      </c>
      <c r="B372" s="153" t="s">
        <v>178</v>
      </c>
      <c r="C372" s="154" t="s">
        <v>51</v>
      </c>
      <c r="D372" s="41">
        <v>1120</v>
      </c>
      <c r="E372" s="43">
        <f t="shared" si="24"/>
        <v>6.734</v>
      </c>
      <c r="F372" s="43">
        <v>8</v>
      </c>
      <c r="G372" s="218">
        <v>26.94</v>
      </c>
      <c r="H372" s="43">
        <f t="shared" si="27"/>
        <v>6.36</v>
      </c>
      <c r="I372" s="43">
        <f t="shared" si="28"/>
        <v>33.300000000000004</v>
      </c>
      <c r="K372" s="27"/>
    </row>
    <row r="373" spans="1:11" ht="26.4">
      <c r="A373" s="38">
        <f t="shared" si="25"/>
        <v>367</v>
      </c>
      <c r="B373" s="153" t="s">
        <v>178</v>
      </c>
      <c r="C373" s="154" t="s">
        <v>42</v>
      </c>
      <c r="D373" s="41">
        <v>1421</v>
      </c>
      <c r="E373" s="43">
        <f t="shared" si="24"/>
        <v>8.5429999999999993</v>
      </c>
      <c r="F373" s="43">
        <v>8</v>
      </c>
      <c r="G373" s="218">
        <v>34.17</v>
      </c>
      <c r="H373" s="43">
        <f t="shared" si="27"/>
        <v>8.06</v>
      </c>
      <c r="I373" s="43">
        <f t="shared" si="28"/>
        <v>42.230000000000004</v>
      </c>
      <c r="K373" s="27"/>
    </row>
    <row r="374" spans="1:11" ht="26.4">
      <c r="A374" s="38">
        <f t="shared" si="25"/>
        <v>368</v>
      </c>
      <c r="B374" s="153" t="s">
        <v>178</v>
      </c>
      <c r="C374" s="154" t="s">
        <v>51</v>
      </c>
      <c r="D374" s="41">
        <v>1232</v>
      </c>
      <c r="E374" s="43">
        <f t="shared" ref="E374:E389" si="29">ROUND(D374/$E$4,3)</f>
        <v>7.407</v>
      </c>
      <c r="F374" s="43">
        <v>8</v>
      </c>
      <c r="G374" s="218">
        <v>29.63</v>
      </c>
      <c r="H374" s="43">
        <f t="shared" si="27"/>
        <v>6.99</v>
      </c>
      <c r="I374" s="43">
        <f t="shared" si="28"/>
        <v>36.619999999999997</v>
      </c>
      <c r="K374" s="27"/>
    </row>
    <row r="375" spans="1:11" ht="26.4">
      <c r="A375" s="38">
        <f t="shared" si="25"/>
        <v>369</v>
      </c>
      <c r="B375" s="153" t="s">
        <v>178</v>
      </c>
      <c r="C375" s="154" t="s">
        <v>38</v>
      </c>
      <c r="D375" s="41">
        <v>1417</v>
      </c>
      <c r="E375" s="43">
        <f t="shared" si="29"/>
        <v>8.5190000000000001</v>
      </c>
      <c r="F375" s="43">
        <v>8</v>
      </c>
      <c r="G375" s="218">
        <v>34.08</v>
      </c>
      <c r="H375" s="43">
        <f t="shared" si="27"/>
        <v>8.0399999999999991</v>
      </c>
      <c r="I375" s="43">
        <f t="shared" si="28"/>
        <v>42.12</v>
      </c>
      <c r="K375" s="27"/>
    </row>
    <row r="376" spans="1:11" ht="26.4">
      <c r="A376" s="38">
        <f t="shared" si="25"/>
        <v>370</v>
      </c>
      <c r="B376" s="153" t="s">
        <v>178</v>
      </c>
      <c r="C376" s="154" t="s">
        <v>38</v>
      </c>
      <c r="D376" s="41">
        <v>1297</v>
      </c>
      <c r="E376" s="43">
        <f t="shared" si="29"/>
        <v>7.798</v>
      </c>
      <c r="F376" s="43">
        <v>8</v>
      </c>
      <c r="G376" s="218">
        <v>31.19</v>
      </c>
      <c r="H376" s="43">
        <f t="shared" si="27"/>
        <v>7.36</v>
      </c>
      <c r="I376" s="43">
        <f t="shared" si="28"/>
        <v>38.550000000000004</v>
      </c>
      <c r="K376" s="27"/>
    </row>
    <row r="377" spans="1:11" ht="26.4">
      <c r="A377" s="38">
        <f t="shared" ref="A377:A389" si="30">A376+1</f>
        <v>371</v>
      </c>
      <c r="B377" s="153" t="s">
        <v>178</v>
      </c>
      <c r="C377" s="154" t="s">
        <v>38</v>
      </c>
      <c r="D377" s="41">
        <v>1257</v>
      </c>
      <c r="E377" s="43">
        <f t="shared" si="29"/>
        <v>7.5570000000000004</v>
      </c>
      <c r="F377" s="43">
        <v>8</v>
      </c>
      <c r="G377" s="218">
        <v>30.23</v>
      </c>
      <c r="H377" s="43">
        <f t="shared" si="27"/>
        <v>7.13</v>
      </c>
      <c r="I377" s="43">
        <f t="shared" si="28"/>
        <v>37.36</v>
      </c>
      <c r="K377" s="27"/>
    </row>
    <row r="378" spans="1:11" ht="26.4">
      <c r="A378" s="38">
        <f t="shared" si="30"/>
        <v>372</v>
      </c>
      <c r="B378" s="153" t="s">
        <v>179</v>
      </c>
      <c r="C378" s="154" t="s">
        <v>51</v>
      </c>
      <c r="D378" s="41">
        <v>1254</v>
      </c>
      <c r="E378" s="43">
        <f t="shared" si="29"/>
        <v>7.5389999999999997</v>
      </c>
      <c r="F378" s="43">
        <v>8</v>
      </c>
      <c r="G378" s="218">
        <v>30.16</v>
      </c>
      <c r="H378" s="43">
        <f t="shared" si="27"/>
        <v>7.11</v>
      </c>
      <c r="I378" s="43">
        <f t="shared" si="28"/>
        <v>37.270000000000003</v>
      </c>
      <c r="K378" s="27"/>
    </row>
    <row r="379" spans="1:11" ht="26.4">
      <c r="A379" s="38">
        <f t="shared" si="30"/>
        <v>373</v>
      </c>
      <c r="B379" s="153" t="s">
        <v>179</v>
      </c>
      <c r="C379" s="154" t="s">
        <v>40</v>
      </c>
      <c r="D379" s="41">
        <v>1315</v>
      </c>
      <c r="E379" s="43">
        <f t="shared" si="29"/>
        <v>7.9059999999999997</v>
      </c>
      <c r="F379" s="43">
        <v>8</v>
      </c>
      <c r="G379" s="218">
        <v>31.62</v>
      </c>
      <c r="H379" s="43">
        <f t="shared" si="27"/>
        <v>7.46</v>
      </c>
      <c r="I379" s="43">
        <f t="shared" si="28"/>
        <v>39.08</v>
      </c>
      <c r="K379" s="27"/>
    </row>
    <row r="380" spans="1:11" ht="26.4">
      <c r="A380" s="38">
        <f t="shared" si="30"/>
        <v>374</v>
      </c>
      <c r="B380" s="153" t="s">
        <v>179</v>
      </c>
      <c r="C380" s="154" t="s">
        <v>40</v>
      </c>
      <c r="D380" s="41">
        <v>1381</v>
      </c>
      <c r="E380" s="43">
        <f t="shared" si="29"/>
        <v>8.3030000000000008</v>
      </c>
      <c r="F380" s="43">
        <v>8</v>
      </c>
      <c r="G380" s="218">
        <v>33.21</v>
      </c>
      <c r="H380" s="43">
        <f t="shared" si="27"/>
        <v>7.83</v>
      </c>
      <c r="I380" s="43">
        <f t="shared" si="28"/>
        <v>41.04</v>
      </c>
      <c r="K380" s="27"/>
    </row>
    <row r="381" spans="1:11" ht="26.4">
      <c r="A381" s="38">
        <f t="shared" si="30"/>
        <v>375</v>
      </c>
      <c r="B381" s="153" t="s">
        <v>179</v>
      </c>
      <c r="C381" s="154" t="s">
        <v>38</v>
      </c>
      <c r="D381" s="41">
        <v>1397</v>
      </c>
      <c r="E381" s="43">
        <f t="shared" si="29"/>
        <v>8.3989999999999991</v>
      </c>
      <c r="F381" s="43">
        <v>8</v>
      </c>
      <c r="G381" s="218">
        <v>33.6</v>
      </c>
      <c r="H381" s="43">
        <f t="shared" si="27"/>
        <v>7.93</v>
      </c>
      <c r="I381" s="43">
        <f t="shared" si="28"/>
        <v>41.53</v>
      </c>
      <c r="K381" s="27"/>
    </row>
    <row r="382" spans="1:11" ht="26.4">
      <c r="A382" s="38">
        <f t="shared" si="30"/>
        <v>376</v>
      </c>
      <c r="B382" s="153" t="s">
        <v>179</v>
      </c>
      <c r="C382" s="154" t="s">
        <v>51</v>
      </c>
      <c r="D382" s="41">
        <v>1060</v>
      </c>
      <c r="E382" s="43">
        <f t="shared" si="29"/>
        <v>6.3730000000000002</v>
      </c>
      <c r="F382" s="43">
        <v>8</v>
      </c>
      <c r="G382" s="218">
        <v>25.49</v>
      </c>
      <c r="H382" s="43">
        <f t="shared" si="27"/>
        <v>6.01</v>
      </c>
      <c r="I382" s="43">
        <f t="shared" si="28"/>
        <v>31.5</v>
      </c>
      <c r="K382" s="27"/>
    </row>
    <row r="383" spans="1:11" ht="26.4">
      <c r="A383" s="38">
        <f t="shared" si="30"/>
        <v>377</v>
      </c>
      <c r="B383" s="153" t="s">
        <v>179</v>
      </c>
      <c r="C383" s="154" t="s">
        <v>51</v>
      </c>
      <c r="D383" s="41">
        <v>1060</v>
      </c>
      <c r="E383" s="43">
        <f t="shared" si="29"/>
        <v>6.3730000000000002</v>
      </c>
      <c r="F383" s="43">
        <v>2</v>
      </c>
      <c r="G383" s="218">
        <v>6.37</v>
      </c>
      <c r="H383" s="43">
        <f t="shared" si="27"/>
        <v>1.5</v>
      </c>
      <c r="I383" s="43">
        <f t="shared" si="28"/>
        <v>7.87</v>
      </c>
      <c r="K383" s="27"/>
    </row>
    <row r="384" spans="1:11" ht="26.4">
      <c r="A384" s="38">
        <f t="shared" si="30"/>
        <v>378</v>
      </c>
      <c r="B384" s="153" t="s">
        <v>180</v>
      </c>
      <c r="C384" s="154" t="s">
        <v>38</v>
      </c>
      <c r="D384" s="41">
        <v>1337</v>
      </c>
      <c r="E384" s="43">
        <f t="shared" si="29"/>
        <v>8.0380000000000003</v>
      </c>
      <c r="F384" s="43">
        <v>8</v>
      </c>
      <c r="G384" s="218">
        <v>32.15</v>
      </c>
      <c r="H384" s="43">
        <f t="shared" si="27"/>
        <v>7.58</v>
      </c>
      <c r="I384" s="43">
        <f t="shared" si="28"/>
        <v>39.729999999999997</v>
      </c>
      <c r="K384" s="27"/>
    </row>
    <row r="385" spans="1:11" ht="26.4">
      <c r="A385" s="38">
        <f t="shared" si="30"/>
        <v>379</v>
      </c>
      <c r="B385" s="153" t="s">
        <v>180</v>
      </c>
      <c r="C385" s="154" t="s">
        <v>38</v>
      </c>
      <c r="D385" s="41">
        <v>1317</v>
      </c>
      <c r="E385" s="43">
        <f t="shared" si="29"/>
        <v>7.9180000000000001</v>
      </c>
      <c r="F385" s="43">
        <v>8</v>
      </c>
      <c r="G385" s="218">
        <v>31.67</v>
      </c>
      <c r="H385" s="43">
        <f t="shared" si="27"/>
        <v>7.47</v>
      </c>
      <c r="I385" s="43">
        <f t="shared" si="28"/>
        <v>39.14</v>
      </c>
      <c r="K385" s="27"/>
    </row>
    <row r="386" spans="1:11" ht="26.4">
      <c r="A386" s="38">
        <f t="shared" si="30"/>
        <v>380</v>
      </c>
      <c r="B386" s="153" t="s">
        <v>180</v>
      </c>
      <c r="C386" s="154" t="s">
        <v>38</v>
      </c>
      <c r="D386" s="41">
        <v>1277</v>
      </c>
      <c r="E386" s="43">
        <f t="shared" si="29"/>
        <v>7.6779999999999999</v>
      </c>
      <c r="F386" s="43">
        <v>8</v>
      </c>
      <c r="G386" s="218">
        <v>30.71</v>
      </c>
      <c r="H386" s="43">
        <f t="shared" si="27"/>
        <v>7.24</v>
      </c>
      <c r="I386" s="43">
        <f t="shared" si="28"/>
        <v>37.950000000000003</v>
      </c>
      <c r="K386" s="27"/>
    </row>
    <row r="387" spans="1:11" ht="26.4">
      <c r="A387" s="38">
        <f t="shared" si="30"/>
        <v>381</v>
      </c>
      <c r="B387" s="153" t="s">
        <v>181</v>
      </c>
      <c r="C387" s="154" t="s">
        <v>51</v>
      </c>
      <c r="D387" s="41">
        <v>1120</v>
      </c>
      <c r="E387" s="43">
        <f t="shared" si="29"/>
        <v>6.734</v>
      </c>
      <c r="F387" s="43">
        <v>8</v>
      </c>
      <c r="G387" s="218">
        <v>26.94</v>
      </c>
      <c r="H387" s="43">
        <f t="shared" si="27"/>
        <v>6.36</v>
      </c>
      <c r="I387" s="43">
        <f t="shared" si="28"/>
        <v>33.300000000000004</v>
      </c>
      <c r="K387" s="27"/>
    </row>
    <row r="388" spans="1:11" ht="26.4">
      <c r="A388" s="38">
        <f t="shared" si="30"/>
        <v>382</v>
      </c>
      <c r="B388" s="153" t="s">
        <v>181</v>
      </c>
      <c r="C388" s="154" t="s">
        <v>51</v>
      </c>
      <c r="D388" s="41">
        <v>1120</v>
      </c>
      <c r="E388" s="43">
        <f t="shared" si="29"/>
        <v>6.734</v>
      </c>
      <c r="F388" s="43">
        <v>8</v>
      </c>
      <c r="G388" s="218">
        <v>26.94</v>
      </c>
      <c r="H388" s="43">
        <f t="shared" si="27"/>
        <v>6.36</v>
      </c>
      <c r="I388" s="43">
        <f t="shared" si="28"/>
        <v>33.300000000000004</v>
      </c>
      <c r="K388" s="27"/>
    </row>
    <row r="389" spans="1:11" ht="26.4">
      <c r="A389" s="38">
        <f t="shared" si="30"/>
        <v>383</v>
      </c>
      <c r="B389" s="153" t="s">
        <v>181</v>
      </c>
      <c r="C389" s="154" t="s">
        <v>42</v>
      </c>
      <c r="D389" s="41">
        <v>1401</v>
      </c>
      <c r="E389" s="43">
        <f t="shared" si="29"/>
        <v>8.423</v>
      </c>
      <c r="F389" s="43">
        <v>8</v>
      </c>
      <c r="G389" s="218">
        <v>33.69</v>
      </c>
      <c r="H389" s="43">
        <f t="shared" si="27"/>
        <v>7.95</v>
      </c>
      <c r="I389" s="43">
        <f t="shared" si="28"/>
        <v>41.64</v>
      </c>
      <c r="K389" s="27"/>
    </row>
    <row r="390" spans="1:11">
      <c r="K390" s="27"/>
    </row>
    <row r="391" spans="1:11">
      <c r="B391" s="20" t="s">
        <v>133</v>
      </c>
      <c r="K391" s="27"/>
    </row>
    <row r="392" spans="1:11">
      <c r="K392" s="27"/>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586"/>
  <sheetViews>
    <sheetView zoomScaleNormal="100" zoomScaleSheetLayoutView="90" workbookViewId="0">
      <selection activeCell="E9" sqref="E9"/>
    </sheetView>
  </sheetViews>
  <sheetFormatPr defaultColWidth="9.109375" defaultRowHeight="13.2"/>
  <cols>
    <col min="1" max="1" width="6" style="46" customWidth="1"/>
    <col min="2" max="2" width="66.6640625" style="47" customWidth="1"/>
    <col min="3" max="3" width="22.5546875" style="220" customWidth="1"/>
    <col min="4" max="4" width="13" style="46" customWidth="1"/>
    <col min="5" max="5" width="10.109375" style="46" customWidth="1"/>
    <col min="6" max="6" width="11.109375" style="46" customWidth="1"/>
    <col min="7" max="7" width="12.6640625" style="48" customWidth="1"/>
    <col min="8" max="8" width="14.33203125" style="46" customWidth="1"/>
    <col min="9" max="9" width="13.6640625" style="46" customWidth="1"/>
    <col min="10" max="10" width="9.109375" style="157"/>
    <col min="11" max="11" width="10.6640625" style="165" customWidth="1"/>
    <col min="12" max="12" width="10.5546875" style="165" customWidth="1"/>
    <col min="13" max="16384" width="9.109375" style="157"/>
  </cols>
  <sheetData>
    <row r="1" spans="1:12" ht="13.8">
      <c r="I1" s="156" t="s">
        <v>218</v>
      </c>
    </row>
    <row r="2" spans="1:12" ht="17.399999999999999">
      <c r="A2" s="158" t="s">
        <v>121</v>
      </c>
      <c r="F2" s="198"/>
      <c r="G2" s="198"/>
      <c r="H2" s="198"/>
      <c r="I2" s="198"/>
    </row>
    <row r="3" spans="1:12" ht="48" customHeight="1">
      <c r="A3" s="297" t="s">
        <v>226</v>
      </c>
      <c r="B3" s="297"/>
      <c r="C3" s="297"/>
      <c r="D3" s="297"/>
      <c r="E3" s="297"/>
      <c r="F3" s="297"/>
      <c r="G3" s="297"/>
      <c r="H3" s="297"/>
      <c r="I3" s="297"/>
    </row>
    <row r="4" spans="1:12" ht="22.5" customHeight="1">
      <c r="A4" s="199"/>
      <c r="B4" s="199"/>
      <c r="C4" s="221"/>
      <c r="D4" s="199"/>
      <c r="E4" s="200">
        <v>166.33</v>
      </c>
      <c r="F4" s="201"/>
      <c r="G4" s="201"/>
      <c r="H4" s="201"/>
      <c r="I4" s="201"/>
    </row>
    <row r="5" spans="1:12" s="165" customFormat="1" ht="61.5" customHeight="1">
      <c r="A5" s="112" t="s">
        <v>26</v>
      </c>
      <c r="B5" s="202" t="s">
        <v>27</v>
      </c>
      <c r="C5" s="147" t="s">
        <v>28</v>
      </c>
      <c r="D5" s="202" t="s">
        <v>29</v>
      </c>
      <c r="E5" s="202" t="s">
        <v>30</v>
      </c>
      <c r="F5" s="202" t="s">
        <v>31</v>
      </c>
      <c r="G5" s="113" t="s">
        <v>145</v>
      </c>
      <c r="H5" s="114" t="s">
        <v>33</v>
      </c>
      <c r="I5" s="203" t="s">
        <v>3</v>
      </c>
    </row>
    <row r="6" spans="1:12" s="167" customFormat="1" ht="18.75" customHeight="1">
      <c r="A6" s="298" t="s">
        <v>34</v>
      </c>
      <c r="B6" s="298"/>
      <c r="C6" s="298"/>
      <c r="D6" s="298"/>
      <c r="E6" s="298"/>
      <c r="F6" s="115">
        <f>SUM(F7:F584)</f>
        <v>61750.25</v>
      </c>
      <c r="G6" s="115">
        <f>SUM(G7:G584)</f>
        <v>1010055.3799999984</v>
      </c>
      <c r="H6" s="115">
        <f>SUM(H7:H584)</f>
        <v>238158.21999999962</v>
      </c>
      <c r="I6" s="115">
        <f>SUM(I7:I584)</f>
        <v>1248213.600000002</v>
      </c>
      <c r="K6" s="222"/>
      <c r="L6" s="222"/>
    </row>
    <row r="7" spans="1:12" ht="17.25" customHeight="1">
      <c r="A7" s="120">
        <v>1</v>
      </c>
      <c r="B7" s="142" t="s">
        <v>208</v>
      </c>
      <c r="C7" s="147" t="s">
        <v>40</v>
      </c>
      <c r="D7" s="120">
        <v>1327</v>
      </c>
      <c r="E7" s="120">
        <f t="shared" ref="E7:E8" si="0">ROUND(D7/$E$4,3)</f>
        <v>7.9779999999999998</v>
      </c>
      <c r="F7" s="146">
        <v>182</v>
      </c>
      <c r="G7" s="209">
        <v>2903.99</v>
      </c>
      <c r="H7" s="146">
        <f t="shared" ref="H7:H8" si="1">ROUND(G7*0.2359,2)</f>
        <v>685.05</v>
      </c>
      <c r="I7" s="120">
        <f t="shared" ref="I7:I8" si="2">G7+H7</f>
        <v>3589.04</v>
      </c>
    </row>
    <row r="8" spans="1:12" ht="18" customHeight="1">
      <c r="A8" s="120">
        <v>2</v>
      </c>
      <c r="B8" s="142" t="s">
        <v>208</v>
      </c>
      <c r="C8" s="147" t="s">
        <v>51</v>
      </c>
      <c r="D8" s="120">
        <v>1073</v>
      </c>
      <c r="E8" s="120">
        <f t="shared" si="0"/>
        <v>6.4509999999999996</v>
      </c>
      <c r="F8" s="146">
        <v>90</v>
      </c>
      <c r="G8" s="209">
        <v>1161.18</v>
      </c>
      <c r="H8" s="146">
        <f t="shared" si="1"/>
        <v>273.92</v>
      </c>
      <c r="I8" s="146">
        <f t="shared" si="2"/>
        <v>1435.1000000000001</v>
      </c>
    </row>
    <row r="9" spans="1:12" s="119" customFormat="1" ht="27" customHeight="1">
      <c r="A9" s="204">
        <v>3</v>
      </c>
      <c r="B9" s="117" t="s">
        <v>92</v>
      </c>
      <c r="C9" s="117" t="s">
        <v>42</v>
      </c>
      <c r="D9" s="205">
        <v>1565</v>
      </c>
      <c r="E9" s="206">
        <f>ROUND(D9/$E$4,3)</f>
        <v>9.4090000000000007</v>
      </c>
      <c r="F9" s="223">
        <v>105</v>
      </c>
      <c r="G9" s="207">
        <v>1975.89</v>
      </c>
      <c r="H9" s="208">
        <f>ROUND(G9*0.2359,2)</f>
        <v>466.11</v>
      </c>
      <c r="I9" s="207">
        <f t="shared" ref="I9:I10" si="3">G9+H9</f>
        <v>2442</v>
      </c>
      <c r="K9" s="46"/>
      <c r="L9" s="198"/>
    </row>
    <row r="10" spans="1:12" s="119" customFormat="1" ht="27" customHeight="1">
      <c r="A10" s="120">
        <f>A9+1</f>
        <v>4</v>
      </c>
      <c r="B10" s="121" t="s">
        <v>92</v>
      </c>
      <c r="C10" s="121" t="s">
        <v>40</v>
      </c>
      <c r="D10" s="209">
        <v>1470</v>
      </c>
      <c r="E10" s="210">
        <f t="shared" ref="E10" si="4">ROUND(D10/$E$4,3)</f>
        <v>8.8379999999999992</v>
      </c>
      <c r="F10" s="224">
        <v>30</v>
      </c>
      <c r="G10" s="122">
        <v>530.28</v>
      </c>
      <c r="H10" s="211">
        <f>ROUND(G10*0.2359,2)</f>
        <v>125.09</v>
      </c>
      <c r="I10" s="122">
        <f t="shared" si="3"/>
        <v>655.37</v>
      </c>
      <c r="K10" s="46"/>
      <c r="L10" s="198"/>
    </row>
    <row r="11" spans="1:12" ht="26.4">
      <c r="A11" s="120">
        <f t="shared" ref="A11:A74" si="5">A10+1</f>
        <v>5</v>
      </c>
      <c r="B11" s="121" t="s">
        <v>92</v>
      </c>
      <c r="C11" s="121" t="s">
        <v>40</v>
      </c>
      <c r="D11" s="209">
        <v>1517</v>
      </c>
      <c r="E11" s="210">
        <f t="shared" ref="E11:E74" si="6">ROUND(D11/$E$4,3)</f>
        <v>9.1199999999999992</v>
      </c>
      <c r="F11" s="224">
        <v>151</v>
      </c>
      <c r="G11" s="122">
        <v>2754.24</v>
      </c>
      <c r="H11" s="211">
        <f t="shared" ref="H11:H74" si="7">ROUND(G11*0.2359,2)</f>
        <v>649.73</v>
      </c>
      <c r="I11" s="122">
        <f t="shared" ref="I11:I49" si="8">G11+H11</f>
        <v>3403.97</v>
      </c>
      <c r="L11" s="198"/>
    </row>
    <row r="12" spans="1:12" ht="39.6">
      <c r="A12" s="120">
        <f t="shared" si="5"/>
        <v>6</v>
      </c>
      <c r="B12" s="121" t="s">
        <v>86</v>
      </c>
      <c r="C12" s="121" t="s">
        <v>87</v>
      </c>
      <c r="D12" s="209">
        <v>2040</v>
      </c>
      <c r="E12" s="210">
        <f t="shared" si="6"/>
        <v>12.265000000000001</v>
      </c>
      <c r="F12" s="224">
        <v>112</v>
      </c>
      <c r="G12" s="122">
        <v>2747.36</v>
      </c>
      <c r="H12" s="211">
        <f t="shared" si="7"/>
        <v>648.1</v>
      </c>
      <c r="I12" s="122">
        <f t="shared" si="8"/>
        <v>3395.46</v>
      </c>
      <c r="L12" s="198"/>
    </row>
    <row r="13" spans="1:12" ht="39.6">
      <c r="A13" s="120">
        <f t="shared" si="5"/>
        <v>7</v>
      </c>
      <c r="B13" s="121" t="s">
        <v>86</v>
      </c>
      <c r="C13" s="121" t="s">
        <v>36</v>
      </c>
      <c r="D13" s="209">
        <v>1984</v>
      </c>
      <c r="E13" s="210">
        <f t="shared" si="6"/>
        <v>11.928000000000001</v>
      </c>
      <c r="F13" s="224">
        <v>154.5</v>
      </c>
      <c r="G13" s="122">
        <v>3685.75</v>
      </c>
      <c r="H13" s="211">
        <f t="shared" si="7"/>
        <v>869.47</v>
      </c>
      <c r="I13" s="122">
        <f t="shared" si="8"/>
        <v>4555.22</v>
      </c>
      <c r="L13" s="198"/>
    </row>
    <row r="14" spans="1:12" ht="19.5" customHeight="1">
      <c r="A14" s="120">
        <f t="shared" si="5"/>
        <v>8</v>
      </c>
      <c r="B14" s="121" t="s">
        <v>86</v>
      </c>
      <c r="C14" s="121" t="s">
        <v>89</v>
      </c>
      <c r="D14" s="209">
        <v>2200</v>
      </c>
      <c r="E14" s="210">
        <f t="shared" si="6"/>
        <v>13.227</v>
      </c>
      <c r="F14" s="224">
        <v>69</v>
      </c>
      <c r="G14" s="122">
        <v>1825.33</v>
      </c>
      <c r="H14" s="211">
        <f t="shared" si="7"/>
        <v>430.6</v>
      </c>
      <c r="I14" s="122">
        <f t="shared" si="8"/>
        <v>2255.9299999999998</v>
      </c>
      <c r="L14" s="198"/>
    </row>
    <row r="15" spans="1:12" ht="26.4">
      <c r="A15" s="120">
        <f t="shared" si="5"/>
        <v>9</v>
      </c>
      <c r="B15" s="121" t="s">
        <v>53</v>
      </c>
      <c r="C15" s="121" t="s">
        <v>42</v>
      </c>
      <c r="D15" s="209">
        <v>1872</v>
      </c>
      <c r="E15" s="210">
        <f t="shared" si="6"/>
        <v>11.255000000000001</v>
      </c>
      <c r="F15" s="224">
        <v>113</v>
      </c>
      <c r="G15" s="122">
        <v>2543.63</v>
      </c>
      <c r="H15" s="211">
        <f t="shared" si="7"/>
        <v>600.04</v>
      </c>
      <c r="I15" s="122">
        <f t="shared" si="8"/>
        <v>3143.67</v>
      </c>
      <c r="L15" s="198"/>
    </row>
    <row r="16" spans="1:12" ht="26.4">
      <c r="A16" s="120">
        <f t="shared" si="5"/>
        <v>10</v>
      </c>
      <c r="B16" s="121" t="s">
        <v>53</v>
      </c>
      <c r="C16" s="121" t="s">
        <v>38</v>
      </c>
      <c r="D16" s="209">
        <v>1443</v>
      </c>
      <c r="E16" s="210">
        <f t="shared" si="6"/>
        <v>8.6760000000000002</v>
      </c>
      <c r="F16" s="224">
        <v>186</v>
      </c>
      <c r="G16" s="122">
        <v>3227.47</v>
      </c>
      <c r="H16" s="211">
        <f t="shared" si="7"/>
        <v>761.36</v>
      </c>
      <c r="I16" s="122">
        <f t="shared" si="8"/>
        <v>3988.83</v>
      </c>
      <c r="L16" s="198"/>
    </row>
    <row r="17" spans="1:12" ht="26.4">
      <c r="A17" s="120">
        <f t="shared" si="5"/>
        <v>11</v>
      </c>
      <c r="B17" s="121" t="s">
        <v>53</v>
      </c>
      <c r="C17" s="121" t="s">
        <v>38</v>
      </c>
      <c r="D17" s="209">
        <v>1443</v>
      </c>
      <c r="E17" s="210">
        <f t="shared" si="6"/>
        <v>8.6760000000000002</v>
      </c>
      <c r="F17" s="224">
        <v>139</v>
      </c>
      <c r="G17" s="122">
        <v>2411.9299999999998</v>
      </c>
      <c r="H17" s="211">
        <f t="shared" si="7"/>
        <v>568.97</v>
      </c>
      <c r="I17" s="122">
        <f t="shared" si="8"/>
        <v>2980.8999999999996</v>
      </c>
      <c r="L17" s="198"/>
    </row>
    <row r="18" spans="1:12" ht="26.4">
      <c r="A18" s="120">
        <f t="shared" si="5"/>
        <v>12</v>
      </c>
      <c r="B18" s="121" t="s">
        <v>53</v>
      </c>
      <c r="C18" s="121" t="s">
        <v>38</v>
      </c>
      <c r="D18" s="209">
        <v>1417</v>
      </c>
      <c r="E18" s="210">
        <f t="shared" si="6"/>
        <v>8.5190000000000001</v>
      </c>
      <c r="F18" s="224">
        <v>145</v>
      </c>
      <c r="G18" s="122">
        <v>2470.5100000000002</v>
      </c>
      <c r="H18" s="211">
        <f t="shared" si="7"/>
        <v>582.79</v>
      </c>
      <c r="I18" s="122">
        <f t="shared" si="8"/>
        <v>3053.3</v>
      </c>
      <c r="L18" s="198"/>
    </row>
    <row r="19" spans="1:12" ht="26.4">
      <c r="A19" s="120">
        <f t="shared" si="5"/>
        <v>13</v>
      </c>
      <c r="B19" s="121" t="s">
        <v>53</v>
      </c>
      <c r="C19" s="121" t="s">
        <v>40</v>
      </c>
      <c r="D19" s="209">
        <v>1490</v>
      </c>
      <c r="E19" s="210">
        <f t="shared" si="6"/>
        <v>8.9580000000000002</v>
      </c>
      <c r="F19" s="224">
        <v>160</v>
      </c>
      <c r="G19" s="122">
        <v>2866.56</v>
      </c>
      <c r="H19" s="211">
        <f t="shared" si="7"/>
        <v>676.22</v>
      </c>
      <c r="I19" s="122">
        <f t="shared" si="8"/>
        <v>3542.7799999999997</v>
      </c>
      <c r="L19" s="198"/>
    </row>
    <row r="20" spans="1:12" ht="26.4">
      <c r="A20" s="120">
        <f t="shared" si="5"/>
        <v>14</v>
      </c>
      <c r="B20" s="121" t="s">
        <v>53</v>
      </c>
      <c r="C20" s="121" t="s">
        <v>38</v>
      </c>
      <c r="D20" s="209">
        <v>1490</v>
      </c>
      <c r="E20" s="210">
        <f t="shared" si="6"/>
        <v>8.9580000000000002</v>
      </c>
      <c r="F20" s="224">
        <v>135</v>
      </c>
      <c r="G20" s="122">
        <v>2418.66</v>
      </c>
      <c r="H20" s="211">
        <f t="shared" si="7"/>
        <v>570.55999999999995</v>
      </c>
      <c r="I20" s="122">
        <f t="shared" si="8"/>
        <v>2989.22</v>
      </c>
      <c r="L20" s="198"/>
    </row>
    <row r="21" spans="1:12" ht="26.4">
      <c r="A21" s="120">
        <f t="shared" si="5"/>
        <v>15</v>
      </c>
      <c r="B21" s="121" t="s">
        <v>53</v>
      </c>
      <c r="C21" s="121" t="s">
        <v>40</v>
      </c>
      <c r="D21" s="209">
        <v>1470</v>
      </c>
      <c r="E21" s="210">
        <f t="shared" si="6"/>
        <v>8.8379999999999992</v>
      </c>
      <c r="F21" s="224">
        <v>101</v>
      </c>
      <c r="G21" s="122">
        <v>1785.28</v>
      </c>
      <c r="H21" s="211">
        <f t="shared" si="7"/>
        <v>421.15</v>
      </c>
      <c r="I21" s="122">
        <f t="shared" si="8"/>
        <v>2206.4299999999998</v>
      </c>
      <c r="L21" s="198"/>
    </row>
    <row r="22" spans="1:12" ht="26.4">
      <c r="A22" s="120">
        <f t="shared" si="5"/>
        <v>16</v>
      </c>
      <c r="B22" s="121" t="s">
        <v>53</v>
      </c>
      <c r="C22" s="121" t="s">
        <v>38</v>
      </c>
      <c r="D22" s="209">
        <v>1383</v>
      </c>
      <c r="E22" s="210">
        <f t="shared" si="6"/>
        <v>8.3149999999999995</v>
      </c>
      <c r="F22" s="224">
        <v>99</v>
      </c>
      <c r="G22" s="122">
        <v>1646.37</v>
      </c>
      <c r="H22" s="211">
        <f t="shared" si="7"/>
        <v>388.38</v>
      </c>
      <c r="I22" s="122">
        <f t="shared" si="8"/>
        <v>2034.75</v>
      </c>
      <c r="L22" s="198"/>
    </row>
    <row r="23" spans="1:12" ht="26.4">
      <c r="A23" s="120">
        <f t="shared" si="5"/>
        <v>17</v>
      </c>
      <c r="B23" s="121" t="s">
        <v>79</v>
      </c>
      <c r="C23" s="121" t="s">
        <v>42</v>
      </c>
      <c r="D23" s="209">
        <v>1525</v>
      </c>
      <c r="E23" s="210">
        <f t="shared" si="6"/>
        <v>9.1690000000000005</v>
      </c>
      <c r="F23" s="224">
        <v>201</v>
      </c>
      <c r="G23" s="122">
        <v>3685.94</v>
      </c>
      <c r="H23" s="211">
        <f t="shared" si="7"/>
        <v>869.51</v>
      </c>
      <c r="I23" s="122">
        <f t="shared" si="8"/>
        <v>4555.45</v>
      </c>
      <c r="L23" s="198"/>
    </row>
    <row r="24" spans="1:12" ht="26.4">
      <c r="A24" s="120">
        <f t="shared" si="5"/>
        <v>18</v>
      </c>
      <c r="B24" s="121" t="s">
        <v>79</v>
      </c>
      <c r="C24" s="121" t="s">
        <v>38</v>
      </c>
      <c r="D24" s="209">
        <v>1463</v>
      </c>
      <c r="E24" s="210">
        <f t="shared" si="6"/>
        <v>8.7959999999999994</v>
      </c>
      <c r="F24" s="224">
        <v>178</v>
      </c>
      <c r="G24" s="122">
        <v>3131.38</v>
      </c>
      <c r="H24" s="211">
        <f t="shared" si="7"/>
        <v>738.69</v>
      </c>
      <c r="I24" s="122">
        <f t="shared" si="8"/>
        <v>3870.07</v>
      </c>
      <c r="L24" s="198"/>
    </row>
    <row r="25" spans="1:12" ht="26.4">
      <c r="A25" s="120">
        <f t="shared" si="5"/>
        <v>19</v>
      </c>
      <c r="B25" s="121" t="s">
        <v>79</v>
      </c>
      <c r="C25" s="121" t="s">
        <v>38</v>
      </c>
      <c r="D25" s="209">
        <v>1463</v>
      </c>
      <c r="E25" s="210">
        <f t="shared" si="6"/>
        <v>8.7959999999999994</v>
      </c>
      <c r="F25" s="224">
        <v>67</v>
      </c>
      <c r="G25" s="122">
        <v>1178.6600000000001</v>
      </c>
      <c r="H25" s="211">
        <f t="shared" si="7"/>
        <v>278.05</v>
      </c>
      <c r="I25" s="122">
        <f t="shared" si="8"/>
        <v>1456.71</v>
      </c>
      <c r="L25" s="198"/>
    </row>
    <row r="26" spans="1:12" ht="26.4">
      <c r="A26" s="120">
        <f t="shared" si="5"/>
        <v>20</v>
      </c>
      <c r="B26" s="121" t="s">
        <v>79</v>
      </c>
      <c r="C26" s="121" t="s">
        <v>38</v>
      </c>
      <c r="D26" s="209">
        <v>1463</v>
      </c>
      <c r="E26" s="210">
        <f t="shared" si="6"/>
        <v>8.7959999999999994</v>
      </c>
      <c r="F26" s="224">
        <v>136</v>
      </c>
      <c r="G26" s="122">
        <v>2392.5100000000002</v>
      </c>
      <c r="H26" s="211">
        <f t="shared" si="7"/>
        <v>564.39</v>
      </c>
      <c r="I26" s="122">
        <f t="shared" si="8"/>
        <v>2956.9</v>
      </c>
      <c r="L26" s="198"/>
    </row>
    <row r="27" spans="1:12" ht="26.4">
      <c r="A27" s="120">
        <f t="shared" si="5"/>
        <v>21</v>
      </c>
      <c r="B27" s="121" t="s">
        <v>79</v>
      </c>
      <c r="C27" s="121" t="s">
        <v>38</v>
      </c>
      <c r="D27" s="209">
        <v>1470</v>
      </c>
      <c r="E27" s="210">
        <f t="shared" si="6"/>
        <v>8.8379999999999992</v>
      </c>
      <c r="F27" s="224">
        <v>124</v>
      </c>
      <c r="G27" s="122">
        <v>2191.8200000000002</v>
      </c>
      <c r="H27" s="211">
        <f t="shared" si="7"/>
        <v>517.04999999999995</v>
      </c>
      <c r="I27" s="122">
        <f t="shared" si="8"/>
        <v>2708.87</v>
      </c>
      <c r="L27" s="198"/>
    </row>
    <row r="28" spans="1:12" ht="26.4">
      <c r="A28" s="120">
        <f t="shared" si="5"/>
        <v>22</v>
      </c>
      <c r="B28" s="121" t="s">
        <v>79</v>
      </c>
      <c r="C28" s="121" t="s">
        <v>40</v>
      </c>
      <c r="D28" s="209">
        <v>1517</v>
      </c>
      <c r="E28" s="210">
        <f t="shared" si="6"/>
        <v>9.1199999999999992</v>
      </c>
      <c r="F28" s="224">
        <v>154</v>
      </c>
      <c r="G28" s="122">
        <v>2808.96</v>
      </c>
      <c r="H28" s="211">
        <f t="shared" si="7"/>
        <v>662.63</v>
      </c>
      <c r="I28" s="122">
        <f t="shared" si="8"/>
        <v>3471.59</v>
      </c>
      <c r="L28" s="198"/>
    </row>
    <row r="29" spans="1:12" ht="26.4">
      <c r="A29" s="120">
        <f t="shared" si="5"/>
        <v>23</v>
      </c>
      <c r="B29" s="121" t="s">
        <v>79</v>
      </c>
      <c r="C29" s="121" t="s">
        <v>38</v>
      </c>
      <c r="D29" s="209">
        <v>1443</v>
      </c>
      <c r="E29" s="210">
        <f t="shared" si="6"/>
        <v>8.6760000000000002</v>
      </c>
      <c r="F29" s="224">
        <v>112</v>
      </c>
      <c r="G29" s="122">
        <v>1943.42</v>
      </c>
      <c r="H29" s="211">
        <f t="shared" si="7"/>
        <v>458.45</v>
      </c>
      <c r="I29" s="122">
        <f t="shared" si="8"/>
        <v>2401.87</v>
      </c>
      <c r="L29" s="198"/>
    </row>
    <row r="30" spans="1:12" ht="26.4">
      <c r="A30" s="120">
        <f t="shared" si="5"/>
        <v>24</v>
      </c>
      <c r="B30" s="121" t="s">
        <v>79</v>
      </c>
      <c r="C30" s="121" t="s">
        <v>38</v>
      </c>
      <c r="D30" s="209">
        <v>1417</v>
      </c>
      <c r="E30" s="210">
        <f t="shared" si="6"/>
        <v>8.5190000000000001</v>
      </c>
      <c r="F30" s="224">
        <v>103</v>
      </c>
      <c r="G30" s="122">
        <v>1754.91</v>
      </c>
      <c r="H30" s="211">
        <f t="shared" si="7"/>
        <v>413.98</v>
      </c>
      <c r="I30" s="122">
        <f t="shared" si="8"/>
        <v>2168.8900000000003</v>
      </c>
      <c r="L30" s="198"/>
    </row>
    <row r="31" spans="1:12" ht="26.4">
      <c r="A31" s="120">
        <f t="shared" si="5"/>
        <v>25</v>
      </c>
      <c r="B31" s="121" t="s">
        <v>79</v>
      </c>
      <c r="C31" s="121" t="s">
        <v>40</v>
      </c>
      <c r="D31" s="209">
        <v>1497</v>
      </c>
      <c r="E31" s="210">
        <f t="shared" si="6"/>
        <v>9</v>
      </c>
      <c r="F31" s="224">
        <v>117</v>
      </c>
      <c r="G31" s="122">
        <v>2106</v>
      </c>
      <c r="H31" s="211">
        <f t="shared" si="7"/>
        <v>496.81</v>
      </c>
      <c r="I31" s="122">
        <f t="shared" si="8"/>
        <v>2602.81</v>
      </c>
      <c r="L31" s="198"/>
    </row>
    <row r="32" spans="1:12" ht="26.4">
      <c r="A32" s="120">
        <f t="shared" si="5"/>
        <v>26</v>
      </c>
      <c r="B32" s="121" t="s">
        <v>79</v>
      </c>
      <c r="C32" s="121" t="s">
        <v>40</v>
      </c>
      <c r="D32" s="209">
        <v>1430</v>
      </c>
      <c r="E32" s="210">
        <f t="shared" si="6"/>
        <v>8.5969999999999995</v>
      </c>
      <c r="F32" s="224">
        <v>141</v>
      </c>
      <c r="G32" s="122">
        <v>2424.35</v>
      </c>
      <c r="H32" s="211">
        <f t="shared" si="7"/>
        <v>571.9</v>
      </c>
      <c r="I32" s="122">
        <f t="shared" si="8"/>
        <v>2996.25</v>
      </c>
      <c r="L32" s="198"/>
    </row>
    <row r="33" spans="1:12" ht="26.4">
      <c r="A33" s="120">
        <f t="shared" si="5"/>
        <v>27</v>
      </c>
      <c r="B33" s="121" t="s">
        <v>82</v>
      </c>
      <c r="C33" s="121" t="s">
        <v>40</v>
      </c>
      <c r="D33" s="209">
        <v>1470</v>
      </c>
      <c r="E33" s="210">
        <f t="shared" si="6"/>
        <v>8.8379999999999992</v>
      </c>
      <c r="F33" s="224">
        <v>105</v>
      </c>
      <c r="G33" s="122">
        <v>1855.98</v>
      </c>
      <c r="H33" s="211">
        <f t="shared" si="7"/>
        <v>437.83</v>
      </c>
      <c r="I33" s="122">
        <f t="shared" si="8"/>
        <v>2293.81</v>
      </c>
      <c r="L33" s="198"/>
    </row>
    <row r="34" spans="1:12" ht="26.4">
      <c r="A34" s="120">
        <f t="shared" si="5"/>
        <v>28</v>
      </c>
      <c r="B34" s="121" t="s">
        <v>82</v>
      </c>
      <c r="C34" s="121" t="s">
        <v>38</v>
      </c>
      <c r="D34" s="209">
        <v>1377</v>
      </c>
      <c r="E34" s="210">
        <f t="shared" si="6"/>
        <v>8.2789999999999999</v>
      </c>
      <c r="F34" s="224">
        <v>102</v>
      </c>
      <c r="G34" s="122">
        <v>1688.92</v>
      </c>
      <c r="H34" s="211">
        <f t="shared" si="7"/>
        <v>398.42</v>
      </c>
      <c r="I34" s="122">
        <f t="shared" si="8"/>
        <v>2087.34</v>
      </c>
      <c r="L34" s="198"/>
    </row>
    <row r="35" spans="1:12" ht="26.4">
      <c r="A35" s="120">
        <f t="shared" si="5"/>
        <v>29</v>
      </c>
      <c r="B35" s="121" t="s">
        <v>82</v>
      </c>
      <c r="C35" s="121" t="s">
        <v>40</v>
      </c>
      <c r="D35" s="209">
        <v>1517</v>
      </c>
      <c r="E35" s="210">
        <f t="shared" si="6"/>
        <v>9.1199999999999992</v>
      </c>
      <c r="F35" s="224">
        <v>133</v>
      </c>
      <c r="G35" s="122">
        <v>2425.92</v>
      </c>
      <c r="H35" s="211">
        <f t="shared" si="7"/>
        <v>572.27</v>
      </c>
      <c r="I35" s="122">
        <f t="shared" si="8"/>
        <v>2998.19</v>
      </c>
      <c r="L35" s="198"/>
    </row>
    <row r="36" spans="1:12" ht="26.4">
      <c r="A36" s="120">
        <f t="shared" si="5"/>
        <v>30</v>
      </c>
      <c r="B36" s="121" t="s">
        <v>82</v>
      </c>
      <c r="C36" s="121" t="s">
        <v>38</v>
      </c>
      <c r="D36" s="209">
        <v>1443</v>
      </c>
      <c r="E36" s="210">
        <f t="shared" si="6"/>
        <v>8.6760000000000002</v>
      </c>
      <c r="F36" s="224">
        <v>43</v>
      </c>
      <c r="G36" s="122">
        <v>746.14</v>
      </c>
      <c r="H36" s="211">
        <f t="shared" si="7"/>
        <v>176.01</v>
      </c>
      <c r="I36" s="122">
        <f t="shared" si="8"/>
        <v>922.15</v>
      </c>
      <c r="L36" s="198"/>
    </row>
    <row r="37" spans="1:12" ht="26.4">
      <c r="A37" s="120">
        <f t="shared" si="5"/>
        <v>31</v>
      </c>
      <c r="B37" s="121" t="s">
        <v>82</v>
      </c>
      <c r="C37" s="121" t="s">
        <v>40</v>
      </c>
      <c r="D37" s="209">
        <v>1450</v>
      </c>
      <c r="E37" s="210">
        <f t="shared" si="6"/>
        <v>8.718</v>
      </c>
      <c r="F37" s="224">
        <v>118</v>
      </c>
      <c r="G37" s="122">
        <v>2057.4499999999998</v>
      </c>
      <c r="H37" s="211">
        <f t="shared" si="7"/>
        <v>485.35</v>
      </c>
      <c r="I37" s="122">
        <f t="shared" si="8"/>
        <v>2542.7999999999997</v>
      </c>
      <c r="L37" s="198"/>
    </row>
    <row r="38" spans="1:12" ht="26.4">
      <c r="A38" s="120">
        <f t="shared" si="5"/>
        <v>32</v>
      </c>
      <c r="B38" s="121" t="s">
        <v>82</v>
      </c>
      <c r="C38" s="121" t="s">
        <v>38</v>
      </c>
      <c r="D38" s="209">
        <v>1377</v>
      </c>
      <c r="E38" s="210">
        <f t="shared" si="6"/>
        <v>8.2789999999999999</v>
      </c>
      <c r="F38" s="224">
        <v>59</v>
      </c>
      <c r="G38" s="122">
        <v>976.92</v>
      </c>
      <c r="H38" s="211">
        <f t="shared" si="7"/>
        <v>230.46</v>
      </c>
      <c r="I38" s="122">
        <f t="shared" si="8"/>
        <v>1207.3799999999999</v>
      </c>
      <c r="L38" s="198"/>
    </row>
    <row r="39" spans="1:12" ht="26.4">
      <c r="A39" s="120">
        <f t="shared" si="5"/>
        <v>33</v>
      </c>
      <c r="B39" s="121" t="s">
        <v>82</v>
      </c>
      <c r="C39" s="121" t="s">
        <v>38</v>
      </c>
      <c r="D39" s="209">
        <v>1377</v>
      </c>
      <c r="E39" s="210">
        <f t="shared" si="6"/>
        <v>8.2789999999999999</v>
      </c>
      <c r="F39" s="224">
        <v>94</v>
      </c>
      <c r="G39" s="122">
        <v>1556.45</v>
      </c>
      <c r="H39" s="211">
        <f t="shared" si="7"/>
        <v>367.17</v>
      </c>
      <c r="I39" s="122">
        <f t="shared" si="8"/>
        <v>1923.6200000000001</v>
      </c>
      <c r="L39" s="198"/>
    </row>
    <row r="40" spans="1:12" ht="26.4">
      <c r="A40" s="120">
        <f t="shared" si="5"/>
        <v>34</v>
      </c>
      <c r="B40" s="121" t="s">
        <v>82</v>
      </c>
      <c r="C40" s="121" t="s">
        <v>38</v>
      </c>
      <c r="D40" s="209">
        <v>1383</v>
      </c>
      <c r="E40" s="210">
        <f t="shared" si="6"/>
        <v>8.3149999999999995</v>
      </c>
      <c r="F40" s="224">
        <v>135</v>
      </c>
      <c r="G40" s="122">
        <v>2245.0500000000002</v>
      </c>
      <c r="H40" s="211">
        <f t="shared" si="7"/>
        <v>529.61</v>
      </c>
      <c r="I40" s="122">
        <f t="shared" si="8"/>
        <v>2774.6600000000003</v>
      </c>
      <c r="L40" s="198"/>
    </row>
    <row r="41" spans="1:12" ht="26.4">
      <c r="A41" s="120">
        <f t="shared" si="5"/>
        <v>35</v>
      </c>
      <c r="B41" s="121" t="s">
        <v>82</v>
      </c>
      <c r="C41" s="121" t="s">
        <v>38</v>
      </c>
      <c r="D41" s="209">
        <v>1383</v>
      </c>
      <c r="E41" s="210">
        <f t="shared" si="6"/>
        <v>8.3149999999999995</v>
      </c>
      <c r="F41" s="224">
        <v>153</v>
      </c>
      <c r="G41" s="122">
        <v>2544.39</v>
      </c>
      <c r="H41" s="211">
        <f t="shared" si="7"/>
        <v>600.22</v>
      </c>
      <c r="I41" s="122">
        <f t="shared" si="8"/>
        <v>3144.6099999999997</v>
      </c>
      <c r="L41" s="198"/>
    </row>
    <row r="42" spans="1:12" ht="26.4">
      <c r="A42" s="120">
        <f t="shared" si="5"/>
        <v>36</v>
      </c>
      <c r="B42" s="121" t="s">
        <v>82</v>
      </c>
      <c r="C42" s="121" t="s">
        <v>38</v>
      </c>
      <c r="D42" s="209">
        <v>1383</v>
      </c>
      <c r="E42" s="210">
        <f t="shared" si="6"/>
        <v>8.3149999999999995</v>
      </c>
      <c r="F42" s="224">
        <v>120</v>
      </c>
      <c r="G42" s="122">
        <v>1995.6</v>
      </c>
      <c r="H42" s="211">
        <f t="shared" si="7"/>
        <v>470.76</v>
      </c>
      <c r="I42" s="122">
        <f t="shared" si="8"/>
        <v>2466.3599999999997</v>
      </c>
      <c r="L42" s="198"/>
    </row>
    <row r="43" spans="1:12" ht="26.4">
      <c r="A43" s="120">
        <f t="shared" si="5"/>
        <v>37</v>
      </c>
      <c r="B43" s="121" t="s">
        <v>88</v>
      </c>
      <c r="C43" s="121" t="s">
        <v>38</v>
      </c>
      <c r="D43" s="209">
        <v>1423</v>
      </c>
      <c r="E43" s="210">
        <f t="shared" si="6"/>
        <v>8.5549999999999997</v>
      </c>
      <c r="F43" s="224">
        <v>13</v>
      </c>
      <c r="G43" s="122">
        <v>222.43</v>
      </c>
      <c r="H43" s="211">
        <f t="shared" si="7"/>
        <v>52.47</v>
      </c>
      <c r="I43" s="122">
        <f t="shared" si="8"/>
        <v>274.89999999999998</v>
      </c>
      <c r="L43" s="198"/>
    </row>
    <row r="44" spans="1:12" ht="26.4">
      <c r="A44" s="120">
        <f t="shared" si="5"/>
        <v>38</v>
      </c>
      <c r="B44" s="121" t="s">
        <v>88</v>
      </c>
      <c r="C44" s="121" t="s">
        <v>40</v>
      </c>
      <c r="D44" s="209">
        <v>1470</v>
      </c>
      <c r="E44" s="210">
        <f t="shared" si="6"/>
        <v>8.8379999999999992</v>
      </c>
      <c r="F44" s="224">
        <v>75</v>
      </c>
      <c r="G44" s="122">
        <v>1325.7</v>
      </c>
      <c r="H44" s="211">
        <f t="shared" si="7"/>
        <v>312.73</v>
      </c>
      <c r="I44" s="122">
        <f t="shared" si="8"/>
        <v>1638.43</v>
      </c>
      <c r="L44" s="198"/>
    </row>
    <row r="45" spans="1:12" ht="26.4">
      <c r="A45" s="120">
        <f t="shared" si="5"/>
        <v>39</v>
      </c>
      <c r="B45" s="121" t="s">
        <v>88</v>
      </c>
      <c r="C45" s="121" t="s">
        <v>38</v>
      </c>
      <c r="D45" s="209">
        <v>1443</v>
      </c>
      <c r="E45" s="210">
        <f t="shared" si="6"/>
        <v>8.6760000000000002</v>
      </c>
      <c r="F45" s="224">
        <v>58</v>
      </c>
      <c r="G45" s="122">
        <v>1006.42</v>
      </c>
      <c r="H45" s="211">
        <f t="shared" si="7"/>
        <v>237.41</v>
      </c>
      <c r="I45" s="122">
        <f t="shared" si="8"/>
        <v>1243.83</v>
      </c>
      <c r="L45" s="198"/>
    </row>
    <row r="46" spans="1:12" ht="26.4">
      <c r="A46" s="120">
        <f t="shared" si="5"/>
        <v>40</v>
      </c>
      <c r="B46" s="121" t="s">
        <v>88</v>
      </c>
      <c r="C46" s="121" t="s">
        <v>40</v>
      </c>
      <c r="D46" s="209">
        <v>1637</v>
      </c>
      <c r="E46" s="210">
        <f t="shared" si="6"/>
        <v>9.8420000000000005</v>
      </c>
      <c r="F46" s="224">
        <v>97</v>
      </c>
      <c r="G46" s="122">
        <v>1909.35</v>
      </c>
      <c r="H46" s="211">
        <f>ROUND(G46*0.2359,2)-31.51</f>
        <v>418.91</v>
      </c>
      <c r="I46" s="122">
        <f t="shared" si="8"/>
        <v>2328.2599999999998</v>
      </c>
      <c r="J46" s="119" t="s">
        <v>131</v>
      </c>
      <c r="L46" s="198"/>
    </row>
    <row r="47" spans="1:12" ht="26.4">
      <c r="A47" s="120">
        <f t="shared" si="5"/>
        <v>41</v>
      </c>
      <c r="B47" s="121" t="s">
        <v>88</v>
      </c>
      <c r="C47" s="121" t="s">
        <v>40</v>
      </c>
      <c r="D47" s="209">
        <v>1470</v>
      </c>
      <c r="E47" s="210">
        <f t="shared" si="6"/>
        <v>8.8379999999999992</v>
      </c>
      <c r="F47" s="224">
        <v>183</v>
      </c>
      <c r="G47" s="122">
        <v>3234.71</v>
      </c>
      <c r="H47" s="211">
        <f t="shared" si="7"/>
        <v>763.07</v>
      </c>
      <c r="I47" s="122">
        <f t="shared" si="8"/>
        <v>3997.78</v>
      </c>
      <c r="L47" s="198"/>
    </row>
    <row r="48" spans="1:12" ht="26.4">
      <c r="A48" s="120">
        <f t="shared" si="5"/>
        <v>42</v>
      </c>
      <c r="B48" s="121" t="s">
        <v>88</v>
      </c>
      <c r="C48" s="121" t="s">
        <v>38</v>
      </c>
      <c r="D48" s="209">
        <v>1437</v>
      </c>
      <c r="E48" s="210">
        <f t="shared" si="6"/>
        <v>8.6389999999999993</v>
      </c>
      <c r="F48" s="224">
        <v>154</v>
      </c>
      <c r="G48" s="122">
        <v>2660.81</v>
      </c>
      <c r="H48" s="211">
        <f t="shared" si="7"/>
        <v>627.69000000000005</v>
      </c>
      <c r="I48" s="122">
        <f t="shared" si="8"/>
        <v>3288.5</v>
      </c>
      <c r="L48" s="198"/>
    </row>
    <row r="49" spans="1:12" ht="26.4">
      <c r="A49" s="120">
        <f t="shared" si="5"/>
        <v>43</v>
      </c>
      <c r="B49" s="121" t="s">
        <v>88</v>
      </c>
      <c r="C49" s="121" t="s">
        <v>38</v>
      </c>
      <c r="D49" s="209">
        <v>1423</v>
      </c>
      <c r="E49" s="210">
        <f t="shared" si="6"/>
        <v>8.5549999999999997</v>
      </c>
      <c r="F49" s="224">
        <v>153</v>
      </c>
      <c r="G49" s="122">
        <v>2617.83</v>
      </c>
      <c r="H49" s="211">
        <f t="shared" si="7"/>
        <v>617.54999999999995</v>
      </c>
      <c r="I49" s="122">
        <f t="shared" si="8"/>
        <v>3235.38</v>
      </c>
      <c r="L49" s="198"/>
    </row>
    <row r="50" spans="1:12" ht="26.4">
      <c r="A50" s="120">
        <f t="shared" si="5"/>
        <v>44</v>
      </c>
      <c r="B50" s="142" t="s">
        <v>88</v>
      </c>
      <c r="C50" s="147" t="s">
        <v>38</v>
      </c>
      <c r="D50" s="120">
        <v>1443</v>
      </c>
      <c r="E50" s="210">
        <f t="shared" si="6"/>
        <v>8.6760000000000002</v>
      </c>
      <c r="F50" s="146">
        <v>96</v>
      </c>
      <c r="G50" s="122">
        <v>1665.79</v>
      </c>
      <c r="H50" s="211">
        <f t="shared" si="7"/>
        <v>392.96</v>
      </c>
      <c r="I50" s="122">
        <f t="shared" ref="I50:I113" si="9">G50+H50</f>
        <v>2058.75</v>
      </c>
      <c r="L50" s="198"/>
    </row>
    <row r="51" spans="1:12" ht="26.4">
      <c r="A51" s="120">
        <f t="shared" si="5"/>
        <v>45</v>
      </c>
      <c r="B51" s="142" t="s">
        <v>84</v>
      </c>
      <c r="C51" s="147" t="s">
        <v>38</v>
      </c>
      <c r="D51" s="120">
        <v>1437</v>
      </c>
      <c r="E51" s="210">
        <f t="shared" si="6"/>
        <v>8.6389999999999993</v>
      </c>
      <c r="F51" s="146">
        <v>118</v>
      </c>
      <c r="G51" s="122">
        <v>2038.8</v>
      </c>
      <c r="H51" s="211">
        <f>ROUND(G51*0.2359,2)-0.01</f>
        <v>480.94</v>
      </c>
      <c r="I51" s="122">
        <f t="shared" si="9"/>
        <v>2519.7399999999998</v>
      </c>
      <c r="L51" s="198"/>
    </row>
    <row r="52" spans="1:12" ht="26.4">
      <c r="A52" s="120">
        <f t="shared" si="5"/>
        <v>46</v>
      </c>
      <c r="B52" s="142" t="s">
        <v>84</v>
      </c>
      <c r="C52" s="147" t="s">
        <v>38</v>
      </c>
      <c r="D52" s="120">
        <v>1443</v>
      </c>
      <c r="E52" s="210">
        <f t="shared" si="6"/>
        <v>8.6760000000000002</v>
      </c>
      <c r="F52" s="146">
        <v>81</v>
      </c>
      <c r="G52" s="122">
        <v>1405.51</v>
      </c>
      <c r="H52" s="211">
        <f t="shared" si="7"/>
        <v>331.56</v>
      </c>
      <c r="I52" s="122">
        <f t="shared" si="9"/>
        <v>1737.07</v>
      </c>
      <c r="L52" s="198"/>
    </row>
    <row r="53" spans="1:12" ht="26.4">
      <c r="A53" s="120">
        <f t="shared" si="5"/>
        <v>47</v>
      </c>
      <c r="B53" s="142" t="s">
        <v>84</v>
      </c>
      <c r="C53" s="147" t="s">
        <v>42</v>
      </c>
      <c r="D53" s="120">
        <v>1762</v>
      </c>
      <c r="E53" s="210">
        <f t="shared" si="6"/>
        <v>10.593</v>
      </c>
      <c r="F53" s="146">
        <v>96</v>
      </c>
      <c r="G53" s="122">
        <v>2033.86</v>
      </c>
      <c r="H53" s="211">
        <f t="shared" si="7"/>
        <v>479.79</v>
      </c>
      <c r="I53" s="122">
        <f t="shared" si="9"/>
        <v>2513.65</v>
      </c>
      <c r="L53" s="198"/>
    </row>
    <row r="54" spans="1:12" ht="26.4">
      <c r="A54" s="120">
        <f t="shared" si="5"/>
        <v>48</v>
      </c>
      <c r="B54" s="142" t="s">
        <v>84</v>
      </c>
      <c r="C54" s="147" t="s">
        <v>40</v>
      </c>
      <c r="D54" s="120">
        <v>1497</v>
      </c>
      <c r="E54" s="210">
        <f t="shared" si="6"/>
        <v>9</v>
      </c>
      <c r="F54" s="146">
        <v>134</v>
      </c>
      <c r="G54" s="122">
        <v>2412</v>
      </c>
      <c r="H54" s="211">
        <f t="shared" si="7"/>
        <v>568.99</v>
      </c>
      <c r="I54" s="122">
        <f t="shared" si="9"/>
        <v>2980.99</v>
      </c>
      <c r="L54" s="198"/>
    </row>
    <row r="55" spans="1:12" ht="26.4">
      <c r="A55" s="120">
        <f t="shared" si="5"/>
        <v>49</v>
      </c>
      <c r="B55" s="142" t="s">
        <v>84</v>
      </c>
      <c r="C55" s="147" t="s">
        <v>38</v>
      </c>
      <c r="D55" s="120">
        <v>1443</v>
      </c>
      <c r="E55" s="210">
        <f t="shared" si="6"/>
        <v>8.6760000000000002</v>
      </c>
      <c r="F55" s="146">
        <v>132.5</v>
      </c>
      <c r="G55" s="122">
        <v>2299.14</v>
      </c>
      <c r="H55" s="211">
        <f t="shared" si="7"/>
        <v>542.37</v>
      </c>
      <c r="I55" s="122">
        <f t="shared" si="9"/>
        <v>2841.5099999999998</v>
      </c>
      <c r="L55" s="198"/>
    </row>
    <row r="56" spans="1:12" ht="26.4">
      <c r="A56" s="120">
        <f t="shared" si="5"/>
        <v>50</v>
      </c>
      <c r="B56" s="142" t="s">
        <v>84</v>
      </c>
      <c r="C56" s="147" t="s">
        <v>40</v>
      </c>
      <c r="D56" s="120">
        <v>1517</v>
      </c>
      <c r="E56" s="210">
        <f t="shared" si="6"/>
        <v>9.1199999999999992</v>
      </c>
      <c r="F56" s="146">
        <v>113</v>
      </c>
      <c r="G56" s="122">
        <v>2061.12</v>
      </c>
      <c r="H56" s="211">
        <f t="shared" si="7"/>
        <v>486.22</v>
      </c>
      <c r="I56" s="122">
        <f t="shared" si="9"/>
        <v>2547.34</v>
      </c>
      <c r="L56" s="198"/>
    </row>
    <row r="57" spans="1:12" ht="26.4">
      <c r="A57" s="120">
        <f t="shared" si="5"/>
        <v>51</v>
      </c>
      <c r="B57" s="142" t="s">
        <v>84</v>
      </c>
      <c r="C57" s="147" t="s">
        <v>40</v>
      </c>
      <c r="D57" s="120">
        <v>1450</v>
      </c>
      <c r="E57" s="210">
        <f t="shared" si="6"/>
        <v>8.718</v>
      </c>
      <c r="F57" s="146">
        <v>55.5</v>
      </c>
      <c r="G57" s="122">
        <v>967.7</v>
      </c>
      <c r="H57" s="211">
        <f t="shared" si="7"/>
        <v>228.28</v>
      </c>
      <c r="I57" s="122">
        <f t="shared" si="9"/>
        <v>1195.98</v>
      </c>
      <c r="L57" s="198"/>
    </row>
    <row r="58" spans="1:12" ht="26.4">
      <c r="A58" s="120">
        <f t="shared" si="5"/>
        <v>52</v>
      </c>
      <c r="B58" s="142" t="s">
        <v>84</v>
      </c>
      <c r="C58" s="147" t="s">
        <v>40</v>
      </c>
      <c r="D58" s="120">
        <v>1430</v>
      </c>
      <c r="E58" s="210">
        <f t="shared" si="6"/>
        <v>8.5969999999999995</v>
      </c>
      <c r="F58" s="146">
        <v>127</v>
      </c>
      <c r="G58" s="122">
        <v>2183.64</v>
      </c>
      <c r="H58" s="211">
        <f t="shared" si="7"/>
        <v>515.12</v>
      </c>
      <c r="I58" s="122">
        <f t="shared" si="9"/>
        <v>2698.7599999999998</v>
      </c>
      <c r="L58" s="198"/>
    </row>
    <row r="59" spans="1:12" ht="26.4">
      <c r="A59" s="120">
        <f t="shared" si="5"/>
        <v>53</v>
      </c>
      <c r="B59" s="142" t="s">
        <v>84</v>
      </c>
      <c r="C59" s="147" t="s">
        <v>38</v>
      </c>
      <c r="D59" s="120">
        <v>1403</v>
      </c>
      <c r="E59" s="210">
        <f t="shared" si="6"/>
        <v>8.4350000000000005</v>
      </c>
      <c r="F59" s="146">
        <v>113</v>
      </c>
      <c r="G59" s="122">
        <v>1906.31</v>
      </c>
      <c r="H59" s="211">
        <f t="shared" si="7"/>
        <v>449.7</v>
      </c>
      <c r="I59" s="122">
        <f t="shared" si="9"/>
        <v>2356.0099999999998</v>
      </c>
      <c r="L59" s="198"/>
    </row>
    <row r="60" spans="1:12" ht="26.4">
      <c r="A60" s="120">
        <f t="shared" si="5"/>
        <v>54</v>
      </c>
      <c r="B60" s="142" t="s">
        <v>84</v>
      </c>
      <c r="C60" s="147" t="s">
        <v>38</v>
      </c>
      <c r="D60" s="120">
        <v>1403</v>
      </c>
      <c r="E60" s="210">
        <f t="shared" si="6"/>
        <v>8.4350000000000005</v>
      </c>
      <c r="F60" s="146">
        <v>95</v>
      </c>
      <c r="G60" s="122">
        <v>1602.65</v>
      </c>
      <c r="H60" s="211">
        <f t="shared" si="7"/>
        <v>378.07</v>
      </c>
      <c r="I60" s="122">
        <f t="shared" si="9"/>
        <v>1980.72</v>
      </c>
      <c r="L60" s="198"/>
    </row>
    <row r="61" spans="1:12" ht="26.4">
      <c r="A61" s="120">
        <f t="shared" si="5"/>
        <v>55</v>
      </c>
      <c r="B61" s="142" t="s">
        <v>84</v>
      </c>
      <c r="C61" s="147" t="s">
        <v>38</v>
      </c>
      <c r="D61" s="120">
        <v>1363</v>
      </c>
      <c r="E61" s="210">
        <f t="shared" si="6"/>
        <v>8.1950000000000003</v>
      </c>
      <c r="F61" s="146">
        <v>131</v>
      </c>
      <c r="G61" s="122">
        <v>2147.09</v>
      </c>
      <c r="H61" s="211">
        <f t="shared" si="7"/>
        <v>506.5</v>
      </c>
      <c r="I61" s="122">
        <f t="shared" si="9"/>
        <v>2653.59</v>
      </c>
      <c r="L61" s="198"/>
    </row>
    <row r="62" spans="1:12" ht="26.4">
      <c r="A62" s="120">
        <f t="shared" si="5"/>
        <v>56</v>
      </c>
      <c r="B62" s="142" t="s">
        <v>54</v>
      </c>
      <c r="C62" s="147" t="s">
        <v>42</v>
      </c>
      <c r="D62" s="120">
        <v>1448</v>
      </c>
      <c r="E62" s="210">
        <f t="shared" si="6"/>
        <v>8.7059999999999995</v>
      </c>
      <c r="F62" s="146">
        <v>119</v>
      </c>
      <c r="G62" s="122">
        <v>2072.0300000000002</v>
      </c>
      <c r="H62" s="211">
        <f t="shared" si="7"/>
        <v>488.79</v>
      </c>
      <c r="I62" s="122">
        <f t="shared" si="9"/>
        <v>2560.8200000000002</v>
      </c>
      <c r="L62" s="198"/>
    </row>
    <row r="63" spans="1:12" ht="26.4">
      <c r="A63" s="120">
        <f t="shared" si="5"/>
        <v>57</v>
      </c>
      <c r="B63" s="142" t="s">
        <v>54</v>
      </c>
      <c r="C63" s="147" t="s">
        <v>40</v>
      </c>
      <c r="D63" s="120">
        <v>1361</v>
      </c>
      <c r="E63" s="210">
        <f t="shared" si="6"/>
        <v>8.1829999999999998</v>
      </c>
      <c r="F63" s="146">
        <v>77</v>
      </c>
      <c r="G63" s="122">
        <v>1260.18</v>
      </c>
      <c r="H63" s="211">
        <f t="shared" si="7"/>
        <v>297.27999999999997</v>
      </c>
      <c r="I63" s="122">
        <f t="shared" si="9"/>
        <v>1557.46</v>
      </c>
      <c r="L63" s="198"/>
    </row>
    <row r="64" spans="1:12" ht="26.4">
      <c r="A64" s="120">
        <f t="shared" si="5"/>
        <v>58</v>
      </c>
      <c r="B64" s="142" t="s">
        <v>54</v>
      </c>
      <c r="C64" s="147" t="s">
        <v>38</v>
      </c>
      <c r="D64" s="120">
        <v>1337</v>
      </c>
      <c r="E64" s="210">
        <f t="shared" si="6"/>
        <v>8.0380000000000003</v>
      </c>
      <c r="F64" s="146">
        <v>72</v>
      </c>
      <c r="G64" s="122">
        <v>1157.47</v>
      </c>
      <c r="H64" s="211">
        <f t="shared" si="7"/>
        <v>273.05</v>
      </c>
      <c r="I64" s="122">
        <f t="shared" si="9"/>
        <v>1430.52</v>
      </c>
      <c r="L64" s="198"/>
    </row>
    <row r="65" spans="1:12" ht="26.4">
      <c r="A65" s="120">
        <f t="shared" si="5"/>
        <v>59</v>
      </c>
      <c r="B65" s="142" t="s">
        <v>54</v>
      </c>
      <c r="C65" s="147" t="s">
        <v>38</v>
      </c>
      <c r="D65" s="120">
        <v>1342</v>
      </c>
      <c r="E65" s="210">
        <f t="shared" si="6"/>
        <v>8.0679999999999996</v>
      </c>
      <c r="F65" s="146">
        <v>56</v>
      </c>
      <c r="G65" s="122">
        <v>903.62</v>
      </c>
      <c r="H65" s="211">
        <f t="shared" si="7"/>
        <v>213.16</v>
      </c>
      <c r="I65" s="122">
        <f t="shared" si="9"/>
        <v>1116.78</v>
      </c>
      <c r="L65" s="198"/>
    </row>
    <row r="66" spans="1:12" ht="26.4">
      <c r="A66" s="120">
        <f t="shared" si="5"/>
        <v>60</v>
      </c>
      <c r="B66" s="142" t="s">
        <v>54</v>
      </c>
      <c r="C66" s="147" t="s">
        <v>38</v>
      </c>
      <c r="D66" s="120">
        <v>1362</v>
      </c>
      <c r="E66" s="210">
        <f t="shared" si="6"/>
        <v>8.1890000000000001</v>
      </c>
      <c r="F66" s="146">
        <v>40</v>
      </c>
      <c r="G66" s="122">
        <v>655.12</v>
      </c>
      <c r="H66" s="211">
        <f t="shared" si="7"/>
        <v>154.54</v>
      </c>
      <c r="I66" s="122">
        <f t="shared" si="9"/>
        <v>809.66</v>
      </c>
      <c r="L66" s="198"/>
    </row>
    <row r="67" spans="1:12" ht="26.4">
      <c r="A67" s="120">
        <f t="shared" si="5"/>
        <v>61</v>
      </c>
      <c r="B67" s="142" t="s">
        <v>54</v>
      </c>
      <c r="C67" s="147" t="s">
        <v>40</v>
      </c>
      <c r="D67" s="120">
        <v>1355</v>
      </c>
      <c r="E67" s="210">
        <f t="shared" si="6"/>
        <v>8.1460000000000008</v>
      </c>
      <c r="F67" s="146">
        <v>143</v>
      </c>
      <c r="G67" s="122">
        <v>2329.7600000000002</v>
      </c>
      <c r="H67" s="211">
        <f t="shared" si="7"/>
        <v>549.59</v>
      </c>
      <c r="I67" s="122">
        <f t="shared" si="9"/>
        <v>2879.3500000000004</v>
      </c>
      <c r="L67" s="198"/>
    </row>
    <row r="68" spans="1:12" ht="26.4">
      <c r="A68" s="120">
        <f t="shared" si="5"/>
        <v>62</v>
      </c>
      <c r="B68" s="142" t="s">
        <v>54</v>
      </c>
      <c r="C68" s="147" t="s">
        <v>38</v>
      </c>
      <c r="D68" s="120">
        <v>1342</v>
      </c>
      <c r="E68" s="210">
        <f t="shared" si="6"/>
        <v>8.0679999999999996</v>
      </c>
      <c r="F68" s="146">
        <v>108</v>
      </c>
      <c r="G68" s="122">
        <v>1742.69</v>
      </c>
      <c r="H68" s="211">
        <f t="shared" si="7"/>
        <v>411.1</v>
      </c>
      <c r="I68" s="122">
        <f t="shared" si="9"/>
        <v>2153.79</v>
      </c>
      <c r="L68" s="198"/>
    </row>
    <row r="69" spans="1:12" ht="26.4">
      <c r="A69" s="120">
        <f t="shared" si="5"/>
        <v>63</v>
      </c>
      <c r="B69" s="142" t="s">
        <v>54</v>
      </c>
      <c r="C69" s="147" t="s">
        <v>40</v>
      </c>
      <c r="D69" s="120">
        <v>1381</v>
      </c>
      <c r="E69" s="210">
        <f t="shared" si="6"/>
        <v>8.3030000000000008</v>
      </c>
      <c r="F69" s="146">
        <v>94</v>
      </c>
      <c r="G69" s="122">
        <v>1560.96</v>
      </c>
      <c r="H69" s="211">
        <f t="shared" si="7"/>
        <v>368.23</v>
      </c>
      <c r="I69" s="122">
        <f t="shared" si="9"/>
        <v>1929.19</v>
      </c>
      <c r="L69" s="198"/>
    </row>
    <row r="70" spans="1:12" ht="26.4">
      <c r="A70" s="120">
        <f t="shared" si="5"/>
        <v>64</v>
      </c>
      <c r="B70" s="142" t="s">
        <v>54</v>
      </c>
      <c r="C70" s="147" t="s">
        <v>38</v>
      </c>
      <c r="D70" s="120">
        <v>1337</v>
      </c>
      <c r="E70" s="210">
        <f t="shared" si="6"/>
        <v>8.0380000000000003</v>
      </c>
      <c r="F70" s="146">
        <v>92</v>
      </c>
      <c r="G70" s="122">
        <v>1478.99</v>
      </c>
      <c r="H70" s="211">
        <f t="shared" si="7"/>
        <v>348.89</v>
      </c>
      <c r="I70" s="122">
        <f t="shared" si="9"/>
        <v>1827.88</v>
      </c>
      <c r="L70" s="198"/>
    </row>
    <row r="71" spans="1:12" ht="26.4">
      <c r="A71" s="120">
        <f t="shared" si="5"/>
        <v>65</v>
      </c>
      <c r="B71" s="142" t="s">
        <v>54</v>
      </c>
      <c r="C71" s="147" t="s">
        <v>40</v>
      </c>
      <c r="D71" s="120">
        <v>1335</v>
      </c>
      <c r="E71" s="210">
        <f t="shared" si="6"/>
        <v>8.0259999999999998</v>
      </c>
      <c r="F71" s="146">
        <v>140</v>
      </c>
      <c r="G71" s="122">
        <v>2247.2800000000002</v>
      </c>
      <c r="H71" s="211">
        <f t="shared" si="7"/>
        <v>530.13</v>
      </c>
      <c r="I71" s="122">
        <f t="shared" si="9"/>
        <v>2777.4100000000003</v>
      </c>
      <c r="L71" s="198"/>
    </row>
    <row r="72" spans="1:12" ht="26.4">
      <c r="A72" s="120">
        <f t="shared" si="5"/>
        <v>66</v>
      </c>
      <c r="B72" s="142" t="s">
        <v>54</v>
      </c>
      <c r="C72" s="147" t="s">
        <v>38</v>
      </c>
      <c r="D72" s="120">
        <v>1322</v>
      </c>
      <c r="E72" s="210">
        <f t="shared" si="6"/>
        <v>7.9480000000000004</v>
      </c>
      <c r="F72" s="146">
        <v>142</v>
      </c>
      <c r="G72" s="122">
        <v>2257.23</v>
      </c>
      <c r="H72" s="211">
        <f t="shared" si="7"/>
        <v>532.48</v>
      </c>
      <c r="I72" s="122">
        <f t="shared" si="9"/>
        <v>2789.71</v>
      </c>
      <c r="L72" s="198"/>
    </row>
    <row r="73" spans="1:12" ht="26.4">
      <c r="A73" s="120">
        <f t="shared" si="5"/>
        <v>67</v>
      </c>
      <c r="B73" s="142" t="s">
        <v>54</v>
      </c>
      <c r="C73" s="147" t="s">
        <v>38</v>
      </c>
      <c r="D73" s="120">
        <v>1277</v>
      </c>
      <c r="E73" s="210">
        <f t="shared" si="6"/>
        <v>7.6779999999999999</v>
      </c>
      <c r="F73" s="146">
        <v>85</v>
      </c>
      <c r="G73" s="122">
        <v>1305.26</v>
      </c>
      <c r="H73" s="211">
        <f t="shared" si="7"/>
        <v>307.91000000000003</v>
      </c>
      <c r="I73" s="122">
        <f t="shared" si="9"/>
        <v>1613.17</v>
      </c>
      <c r="L73" s="198"/>
    </row>
    <row r="74" spans="1:12" ht="26.4">
      <c r="A74" s="120">
        <f t="shared" si="5"/>
        <v>68</v>
      </c>
      <c r="B74" s="142" t="s">
        <v>54</v>
      </c>
      <c r="C74" s="147" t="s">
        <v>38</v>
      </c>
      <c r="D74" s="120">
        <v>1237</v>
      </c>
      <c r="E74" s="210">
        <f t="shared" si="6"/>
        <v>7.4370000000000003</v>
      </c>
      <c r="F74" s="146">
        <v>68</v>
      </c>
      <c r="G74" s="122">
        <v>1011.43</v>
      </c>
      <c r="H74" s="211">
        <f t="shared" si="7"/>
        <v>238.6</v>
      </c>
      <c r="I74" s="122">
        <f t="shared" si="9"/>
        <v>1250.03</v>
      </c>
      <c r="L74" s="198"/>
    </row>
    <row r="75" spans="1:12" ht="26.4">
      <c r="A75" s="120">
        <f t="shared" ref="A75:A138" si="10">A74+1</f>
        <v>69</v>
      </c>
      <c r="B75" s="142" t="s">
        <v>54</v>
      </c>
      <c r="C75" s="147" t="s">
        <v>38</v>
      </c>
      <c r="D75" s="120">
        <v>1237</v>
      </c>
      <c r="E75" s="210">
        <f t="shared" ref="E75:E138" si="11">ROUND(D75/$E$4,3)</f>
        <v>7.4370000000000003</v>
      </c>
      <c r="F75" s="146">
        <v>83</v>
      </c>
      <c r="G75" s="122">
        <v>1234.54</v>
      </c>
      <c r="H75" s="211">
        <f t="shared" ref="H75:H138" si="12">ROUND(G75*0.2359,2)</f>
        <v>291.23</v>
      </c>
      <c r="I75" s="122">
        <f t="shared" si="9"/>
        <v>1525.77</v>
      </c>
      <c r="L75" s="198"/>
    </row>
    <row r="76" spans="1:12" ht="26.4">
      <c r="A76" s="120">
        <f t="shared" si="10"/>
        <v>70</v>
      </c>
      <c r="B76" s="142" t="s">
        <v>48</v>
      </c>
      <c r="C76" s="147" t="s">
        <v>40</v>
      </c>
      <c r="D76" s="120">
        <v>1355</v>
      </c>
      <c r="E76" s="210">
        <f t="shared" si="11"/>
        <v>8.1460000000000008</v>
      </c>
      <c r="F76" s="146">
        <v>115</v>
      </c>
      <c r="G76" s="122">
        <v>1873.58</v>
      </c>
      <c r="H76" s="211">
        <f>ROUND(G76*0.2359,2)-0.01</f>
        <v>441.97</v>
      </c>
      <c r="I76" s="122">
        <f t="shared" si="9"/>
        <v>2315.5500000000002</v>
      </c>
      <c r="L76" s="198"/>
    </row>
    <row r="77" spans="1:12" ht="26.4">
      <c r="A77" s="120">
        <f t="shared" si="10"/>
        <v>71</v>
      </c>
      <c r="B77" s="142" t="s">
        <v>48</v>
      </c>
      <c r="C77" s="147" t="s">
        <v>38</v>
      </c>
      <c r="D77" s="120">
        <v>1342</v>
      </c>
      <c r="E77" s="210">
        <f t="shared" si="11"/>
        <v>8.0679999999999996</v>
      </c>
      <c r="F77" s="146">
        <v>40</v>
      </c>
      <c r="G77" s="122">
        <v>645.44000000000005</v>
      </c>
      <c r="H77" s="211">
        <f t="shared" si="12"/>
        <v>152.26</v>
      </c>
      <c r="I77" s="122">
        <f t="shared" si="9"/>
        <v>797.7</v>
      </c>
      <c r="L77" s="198"/>
    </row>
    <row r="78" spans="1:12" ht="26.4">
      <c r="A78" s="120">
        <f t="shared" si="10"/>
        <v>72</v>
      </c>
      <c r="B78" s="142" t="s">
        <v>48</v>
      </c>
      <c r="C78" s="147" t="s">
        <v>38</v>
      </c>
      <c r="D78" s="120">
        <v>1362</v>
      </c>
      <c r="E78" s="210">
        <f t="shared" si="11"/>
        <v>8.1890000000000001</v>
      </c>
      <c r="F78" s="146">
        <v>70</v>
      </c>
      <c r="G78" s="122">
        <v>1146.46</v>
      </c>
      <c r="H78" s="211">
        <f t="shared" si="12"/>
        <v>270.45</v>
      </c>
      <c r="I78" s="122">
        <f t="shared" si="9"/>
        <v>1416.91</v>
      </c>
      <c r="L78" s="198"/>
    </row>
    <row r="79" spans="1:12" ht="26.4">
      <c r="A79" s="120">
        <f t="shared" si="10"/>
        <v>73</v>
      </c>
      <c r="B79" s="142" t="s">
        <v>48</v>
      </c>
      <c r="C79" s="147" t="s">
        <v>42</v>
      </c>
      <c r="D79" s="120">
        <v>1355</v>
      </c>
      <c r="E79" s="210">
        <f t="shared" si="11"/>
        <v>8.1460000000000008</v>
      </c>
      <c r="F79" s="146">
        <v>117</v>
      </c>
      <c r="G79" s="122">
        <v>1906.16</v>
      </c>
      <c r="H79" s="211">
        <f t="shared" si="12"/>
        <v>449.66</v>
      </c>
      <c r="I79" s="122">
        <f t="shared" si="9"/>
        <v>2355.8200000000002</v>
      </c>
      <c r="L79" s="198"/>
    </row>
    <row r="80" spans="1:12" ht="26.4">
      <c r="A80" s="120">
        <f t="shared" si="10"/>
        <v>74</v>
      </c>
      <c r="B80" s="142" t="s">
        <v>48</v>
      </c>
      <c r="C80" s="147" t="s">
        <v>40</v>
      </c>
      <c r="D80" s="120">
        <v>1335</v>
      </c>
      <c r="E80" s="210">
        <f t="shared" si="11"/>
        <v>8.0259999999999998</v>
      </c>
      <c r="F80" s="146">
        <v>167</v>
      </c>
      <c r="G80" s="122">
        <v>2680.68</v>
      </c>
      <c r="H80" s="211">
        <f t="shared" si="12"/>
        <v>632.37</v>
      </c>
      <c r="I80" s="122">
        <f t="shared" si="9"/>
        <v>3313.0499999999997</v>
      </c>
      <c r="L80" s="198"/>
    </row>
    <row r="81" spans="1:12" ht="26.4">
      <c r="A81" s="120">
        <f t="shared" si="10"/>
        <v>75</v>
      </c>
      <c r="B81" s="142" t="s">
        <v>48</v>
      </c>
      <c r="C81" s="147" t="s">
        <v>38</v>
      </c>
      <c r="D81" s="120">
        <v>1337</v>
      </c>
      <c r="E81" s="210">
        <f t="shared" si="11"/>
        <v>8.0380000000000003</v>
      </c>
      <c r="F81" s="146">
        <v>105</v>
      </c>
      <c r="G81" s="122">
        <v>1687.98</v>
      </c>
      <c r="H81" s="211">
        <f t="shared" si="12"/>
        <v>398.19</v>
      </c>
      <c r="I81" s="122">
        <f t="shared" si="9"/>
        <v>2086.17</v>
      </c>
      <c r="L81" s="198"/>
    </row>
    <row r="82" spans="1:12" ht="26.4">
      <c r="A82" s="120">
        <f t="shared" si="10"/>
        <v>76</v>
      </c>
      <c r="B82" s="142" t="s">
        <v>48</v>
      </c>
      <c r="C82" s="147" t="s">
        <v>40</v>
      </c>
      <c r="D82" s="120">
        <v>1381</v>
      </c>
      <c r="E82" s="210">
        <f t="shared" si="11"/>
        <v>8.3030000000000008</v>
      </c>
      <c r="F82" s="146">
        <v>109</v>
      </c>
      <c r="G82" s="122">
        <v>1810.05</v>
      </c>
      <c r="H82" s="211">
        <f>ROUND(G82*0.2359,2)-0.01</f>
        <v>426.98</v>
      </c>
      <c r="I82" s="122">
        <f t="shared" si="9"/>
        <v>2237.0299999999997</v>
      </c>
      <c r="L82" s="198"/>
    </row>
    <row r="83" spans="1:12" ht="26.4">
      <c r="A83" s="120">
        <f t="shared" si="10"/>
        <v>77</v>
      </c>
      <c r="B83" s="142" t="s">
        <v>48</v>
      </c>
      <c r="C83" s="147" t="s">
        <v>40</v>
      </c>
      <c r="D83" s="120">
        <v>1335</v>
      </c>
      <c r="E83" s="210">
        <f t="shared" si="11"/>
        <v>8.0259999999999998</v>
      </c>
      <c r="F83" s="146">
        <v>142</v>
      </c>
      <c r="G83" s="122">
        <v>2279.38</v>
      </c>
      <c r="H83" s="211">
        <f t="shared" si="12"/>
        <v>537.71</v>
      </c>
      <c r="I83" s="122">
        <f t="shared" si="9"/>
        <v>2817.09</v>
      </c>
      <c r="L83" s="198"/>
    </row>
    <row r="84" spans="1:12" ht="26.4">
      <c r="A84" s="120">
        <f t="shared" si="10"/>
        <v>78</v>
      </c>
      <c r="B84" s="142" t="s">
        <v>48</v>
      </c>
      <c r="C84" s="147" t="s">
        <v>38</v>
      </c>
      <c r="D84" s="120">
        <v>1362</v>
      </c>
      <c r="E84" s="210">
        <f t="shared" si="11"/>
        <v>8.1890000000000001</v>
      </c>
      <c r="F84" s="146">
        <v>81</v>
      </c>
      <c r="G84" s="122">
        <v>1326.62</v>
      </c>
      <c r="H84" s="211">
        <f t="shared" si="12"/>
        <v>312.95</v>
      </c>
      <c r="I84" s="122">
        <f t="shared" si="9"/>
        <v>1639.57</v>
      </c>
      <c r="L84" s="198"/>
    </row>
    <row r="85" spans="1:12" ht="26.4">
      <c r="A85" s="120">
        <f t="shared" si="10"/>
        <v>79</v>
      </c>
      <c r="B85" s="142" t="s">
        <v>48</v>
      </c>
      <c r="C85" s="147" t="s">
        <v>38</v>
      </c>
      <c r="D85" s="120">
        <v>1322</v>
      </c>
      <c r="E85" s="210">
        <f t="shared" si="11"/>
        <v>7.9480000000000004</v>
      </c>
      <c r="F85" s="146">
        <v>85</v>
      </c>
      <c r="G85" s="122">
        <v>1351.16</v>
      </c>
      <c r="H85" s="211">
        <f t="shared" si="12"/>
        <v>318.74</v>
      </c>
      <c r="I85" s="122">
        <f t="shared" si="9"/>
        <v>1669.9</v>
      </c>
      <c r="L85" s="198"/>
    </row>
    <row r="86" spans="1:12" ht="26.4">
      <c r="A86" s="120">
        <f t="shared" si="10"/>
        <v>80</v>
      </c>
      <c r="B86" s="142" t="s">
        <v>48</v>
      </c>
      <c r="C86" s="147" t="s">
        <v>40</v>
      </c>
      <c r="D86" s="120">
        <v>1315</v>
      </c>
      <c r="E86" s="210">
        <f t="shared" si="11"/>
        <v>7.9059999999999997</v>
      </c>
      <c r="F86" s="146">
        <v>140</v>
      </c>
      <c r="G86" s="122">
        <v>2213.6799999999998</v>
      </c>
      <c r="H86" s="211">
        <f t="shared" si="12"/>
        <v>522.21</v>
      </c>
      <c r="I86" s="122">
        <f t="shared" si="9"/>
        <v>2735.89</v>
      </c>
      <c r="L86" s="198"/>
    </row>
    <row r="87" spans="1:12" ht="26.4">
      <c r="A87" s="120">
        <f t="shared" si="10"/>
        <v>81</v>
      </c>
      <c r="B87" s="142" t="s">
        <v>48</v>
      </c>
      <c r="C87" s="147" t="s">
        <v>38</v>
      </c>
      <c r="D87" s="120">
        <v>1277</v>
      </c>
      <c r="E87" s="210">
        <f t="shared" si="11"/>
        <v>7.6779999999999999</v>
      </c>
      <c r="F87" s="146">
        <v>54</v>
      </c>
      <c r="G87" s="122">
        <v>829.22</v>
      </c>
      <c r="H87" s="211">
        <f t="shared" si="12"/>
        <v>195.61</v>
      </c>
      <c r="I87" s="122">
        <f t="shared" si="9"/>
        <v>1024.83</v>
      </c>
      <c r="L87" s="198"/>
    </row>
    <row r="88" spans="1:12" ht="26.4">
      <c r="A88" s="120">
        <f t="shared" si="10"/>
        <v>82</v>
      </c>
      <c r="B88" s="142" t="s">
        <v>48</v>
      </c>
      <c r="C88" s="147" t="s">
        <v>38</v>
      </c>
      <c r="D88" s="120">
        <v>1257</v>
      </c>
      <c r="E88" s="210">
        <f t="shared" si="11"/>
        <v>7.5570000000000004</v>
      </c>
      <c r="F88" s="146">
        <v>93</v>
      </c>
      <c r="G88" s="122">
        <v>1405.6</v>
      </c>
      <c r="H88" s="211">
        <f t="shared" si="12"/>
        <v>331.58</v>
      </c>
      <c r="I88" s="122">
        <f t="shared" si="9"/>
        <v>1737.1799999999998</v>
      </c>
      <c r="L88" s="198"/>
    </row>
    <row r="89" spans="1:12" ht="26.4">
      <c r="A89" s="120">
        <f t="shared" si="10"/>
        <v>83</v>
      </c>
      <c r="B89" s="142" t="s">
        <v>48</v>
      </c>
      <c r="C89" s="147" t="s">
        <v>38</v>
      </c>
      <c r="D89" s="120">
        <v>1257</v>
      </c>
      <c r="E89" s="210">
        <f t="shared" si="11"/>
        <v>7.5570000000000004</v>
      </c>
      <c r="F89" s="146">
        <v>122</v>
      </c>
      <c r="G89" s="122">
        <v>1843.91</v>
      </c>
      <c r="H89" s="211">
        <f t="shared" si="12"/>
        <v>434.98</v>
      </c>
      <c r="I89" s="122">
        <f t="shared" si="9"/>
        <v>2278.8900000000003</v>
      </c>
      <c r="L89" s="198"/>
    </row>
    <row r="90" spans="1:12" ht="26.4">
      <c r="A90" s="120">
        <f t="shared" si="10"/>
        <v>84</v>
      </c>
      <c r="B90" s="142" t="s">
        <v>57</v>
      </c>
      <c r="C90" s="147" t="s">
        <v>38</v>
      </c>
      <c r="D90" s="120">
        <v>1337</v>
      </c>
      <c r="E90" s="210">
        <f t="shared" si="11"/>
        <v>8.0380000000000003</v>
      </c>
      <c r="F90" s="146">
        <v>40</v>
      </c>
      <c r="G90" s="122">
        <v>643.04</v>
      </c>
      <c r="H90" s="211">
        <f t="shared" si="12"/>
        <v>151.69</v>
      </c>
      <c r="I90" s="122">
        <f t="shared" si="9"/>
        <v>794.73</v>
      </c>
      <c r="L90" s="198"/>
    </row>
    <row r="91" spans="1:12" ht="26.4">
      <c r="A91" s="120">
        <f t="shared" si="10"/>
        <v>85</v>
      </c>
      <c r="B91" s="142" t="s">
        <v>57</v>
      </c>
      <c r="C91" s="147" t="s">
        <v>40</v>
      </c>
      <c r="D91" s="120">
        <v>1335</v>
      </c>
      <c r="E91" s="210">
        <f t="shared" si="11"/>
        <v>8.0259999999999998</v>
      </c>
      <c r="F91" s="146">
        <v>127</v>
      </c>
      <c r="G91" s="122">
        <v>2038.6</v>
      </c>
      <c r="H91" s="211">
        <f t="shared" si="12"/>
        <v>480.91</v>
      </c>
      <c r="I91" s="122">
        <f t="shared" si="9"/>
        <v>2519.5099999999998</v>
      </c>
      <c r="L91" s="198"/>
    </row>
    <row r="92" spans="1:12" ht="26.4">
      <c r="A92" s="120">
        <f t="shared" si="10"/>
        <v>86</v>
      </c>
      <c r="B92" s="142" t="s">
        <v>57</v>
      </c>
      <c r="C92" s="147" t="s">
        <v>40</v>
      </c>
      <c r="D92" s="120">
        <v>1355</v>
      </c>
      <c r="E92" s="210">
        <f t="shared" si="11"/>
        <v>8.1460000000000008</v>
      </c>
      <c r="F92" s="146">
        <v>170</v>
      </c>
      <c r="G92" s="122">
        <v>2769.64</v>
      </c>
      <c r="H92" s="211">
        <f t="shared" si="12"/>
        <v>653.36</v>
      </c>
      <c r="I92" s="122">
        <f t="shared" si="9"/>
        <v>3423</v>
      </c>
      <c r="L92" s="198"/>
    </row>
    <row r="93" spans="1:12" ht="26.4">
      <c r="A93" s="120">
        <f t="shared" si="10"/>
        <v>87</v>
      </c>
      <c r="B93" s="142" t="s">
        <v>57</v>
      </c>
      <c r="C93" s="147" t="s">
        <v>38</v>
      </c>
      <c r="D93" s="120">
        <v>1362</v>
      </c>
      <c r="E93" s="210">
        <f t="shared" si="11"/>
        <v>8.1890000000000001</v>
      </c>
      <c r="F93" s="146">
        <v>66</v>
      </c>
      <c r="G93" s="122">
        <v>1080.95</v>
      </c>
      <c r="H93" s="211">
        <f t="shared" si="12"/>
        <v>255</v>
      </c>
      <c r="I93" s="122">
        <f t="shared" si="9"/>
        <v>1335.95</v>
      </c>
      <c r="L93" s="198"/>
    </row>
    <row r="94" spans="1:12" ht="26.4">
      <c r="A94" s="120">
        <f t="shared" si="10"/>
        <v>88</v>
      </c>
      <c r="B94" s="142" t="s">
        <v>57</v>
      </c>
      <c r="C94" s="147" t="s">
        <v>42</v>
      </c>
      <c r="D94" s="120">
        <v>1355</v>
      </c>
      <c r="E94" s="210">
        <f t="shared" si="11"/>
        <v>8.1460000000000008</v>
      </c>
      <c r="F94" s="146">
        <v>206</v>
      </c>
      <c r="G94" s="122">
        <v>3356.15</v>
      </c>
      <c r="H94" s="211">
        <f t="shared" si="12"/>
        <v>791.72</v>
      </c>
      <c r="I94" s="122">
        <f t="shared" si="9"/>
        <v>4147.87</v>
      </c>
      <c r="L94" s="198"/>
    </row>
    <row r="95" spans="1:12" ht="26.4">
      <c r="A95" s="120">
        <f t="shared" si="10"/>
        <v>89</v>
      </c>
      <c r="B95" s="142" t="s">
        <v>57</v>
      </c>
      <c r="C95" s="147" t="s">
        <v>40</v>
      </c>
      <c r="D95" s="120">
        <v>1315</v>
      </c>
      <c r="E95" s="210">
        <f t="shared" si="11"/>
        <v>7.9059999999999997</v>
      </c>
      <c r="F95" s="146">
        <v>95</v>
      </c>
      <c r="G95" s="122">
        <v>1502.14</v>
      </c>
      <c r="H95" s="211">
        <f t="shared" si="12"/>
        <v>354.35</v>
      </c>
      <c r="I95" s="122">
        <f t="shared" si="9"/>
        <v>1856.4900000000002</v>
      </c>
      <c r="L95" s="198"/>
    </row>
    <row r="96" spans="1:12" ht="26.4">
      <c r="A96" s="120">
        <f t="shared" si="10"/>
        <v>90</v>
      </c>
      <c r="B96" s="142" t="s">
        <v>57</v>
      </c>
      <c r="C96" s="147" t="s">
        <v>38</v>
      </c>
      <c r="D96" s="120">
        <v>1322</v>
      </c>
      <c r="E96" s="210">
        <f t="shared" si="11"/>
        <v>7.9480000000000004</v>
      </c>
      <c r="F96" s="146">
        <v>105</v>
      </c>
      <c r="G96" s="122">
        <v>1669.08</v>
      </c>
      <c r="H96" s="211">
        <f t="shared" si="12"/>
        <v>393.74</v>
      </c>
      <c r="I96" s="122">
        <f t="shared" si="9"/>
        <v>2062.8199999999997</v>
      </c>
      <c r="L96" s="198"/>
    </row>
    <row r="97" spans="1:12" ht="26.4">
      <c r="A97" s="120">
        <f t="shared" si="10"/>
        <v>91</v>
      </c>
      <c r="B97" s="142" t="s">
        <v>57</v>
      </c>
      <c r="C97" s="147" t="s">
        <v>40</v>
      </c>
      <c r="D97" s="120">
        <v>1341</v>
      </c>
      <c r="E97" s="210">
        <f t="shared" si="11"/>
        <v>8.0619999999999994</v>
      </c>
      <c r="F97" s="146">
        <v>217</v>
      </c>
      <c r="G97" s="122">
        <v>3498.91</v>
      </c>
      <c r="H97" s="211">
        <f t="shared" si="12"/>
        <v>825.39</v>
      </c>
      <c r="I97" s="122">
        <f t="shared" si="9"/>
        <v>4324.3</v>
      </c>
      <c r="L97" s="198"/>
    </row>
    <row r="98" spans="1:12" ht="26.4">
      <c r="A98" s="120">
        <f t="shared" si="10"/>
        <v>92</v>
      </c>
      <c r="B98" s="142" t="s">
        <v>57</v>
      </c>
      <c r="C98" s="147" t="s">
        <v>38</v>
      </c>
      <c r="D98" s="120">
        <v>1277</v>
      </c>
      <c r="E98" s="210">
        <f t="shared" si="11"/>
        <v>7.6779999999999999</v>
      </c>
      <c r="F98" s="146">
        <v>127</v>
      </c>
      <c r="G98" s="122">
        <v>1950.21</v>
      </c>
      <c r="H98" s="211">
        <f t="shared" si="12"/>
        <v>460.05</v>
      </c>
      <c r="I98" s="122">
        <f t="shared" si="9"/>
        <v>2410.2600000000002</v>
      </c>
      <c r="L98" s="198"/>
    </row>
    <row r="99" spans="1:12" ht="26.4">
      <c r="A99" s="120">
        <f t="shared" si="10"/>
        <v>93</v>
      </c>
      <c r="B99" s="142" t="s">
        <v>57</v>
      </c>
      <c r="C99" s="147" t="s">
        <v>38</v>
      </c>
      <c r="D99" s="120">
        <v>1357</v>
      </c>
      <c r="E99" s="210">
        <f t="shared" si="11"/>
        <v>8.1579999999999995</v>
      </c>
      <c r="F99" s="146">
        <v>6</v>
      </c>
      <c r="G99" s="122">
        <v>97.9</v>
      </c>
      <c r="H99" s="211">
        <f t="shared" si="12"/>
        <v>23.09</v>
      </c>
      <c r="I99" s="122">
        <f t="shared" si="9"/>
        <v>120.99000000000001</v>
      </c>
      <c r="L99" s="198"/>
    </row>
    <row r="100" spans="1:12" ht="26.4">
      <c r="A100" s="120">
        <f t="shared" si="10"/>
        <v>94</v>
      </c>
      <c r="B100" s="142" t="s">
        <v>57</v>
      </c>
      <c r="C100" s="147" t="s">
        <v>40</v>
      </c>
      <c r="D100" s="120">
        <v>1301</v>
      </c>
      <c r="E100" s="210">
        <f t="shared" si="11"/>
        <v>7.8220000000000001</v>
      </c>
      <c r="F100" s="146">
        <v>249</v>
      </c>
      <c r="G100" s="122">
        <v>3895.36</v>
      </c>
      <c r="H100" s="211">
        <f t="shared" si="12"/>
        <v>918.92</v>
      </c>
      <c r="I100" s="122">
        <f t="shared" si="9"/>
        <v>4814.28</v>
      </c>
      <c r="L100" s="198"/>
    </row>
    <row r="101" spans="1:12" ht="26.4">
      <c r="A101" s="120">
        <f t="shared" si="10"/>
        <v>95</v>
      </c>
      <c r="B101" s="142" t="s">
        <v>67</v>
      </c>
      <c r="C101" s="147" t="s">
        <v>40</v>
      </c>
      <c r="D101" s="120">
        <v>1381</v>
      </c>
      <c r="E101" s="210">
        <f t="shared" si="11"/>
        <v>8.3030000000000008</v>
      </c>
      <c r="F101" s="146">
        <v>80</v>
      </c>
      <c r="G101" s="122">
        <v>1328.48</v>
      </c>
      <c r="H101" s="211">
        <f t="shared" si="12"/>
        <v>313.39</v>
      </c>
      <c r="I101" s="122">
        <f t="shared" si="9"/>
        <v>1641.87</v>
      </c>
      <c r="L101" s="198"/>
    </row>
    <row r="102" spans="1:12" ht="26.4">
      <c r="A102" s="120">
        <f t="shared" si="10"/>
        <v>96</v>
      </c>
      <c r="B102" s="142" t="s">
        <v>67</v>
      </c>
      <c r="C102" s="147" t="s">
        <v>42</v>
      </c>
      <c r="D102" s="120">
        <v>1422</v>
      </c>
      <c r="E102" s="210">
        <f t="shared" si="11"/>
        <v>8.5489999999999995</v>
      </c>
      <c r="F102" s="146">
        <v>78</v>
      </c>
      <c r="G102" s="122">
        <v>1333.64</v>
      </c>
      <c r="H102" s="211">
        <f t="shared" si="12"/>
        <v>314.61</v>
      </c>
      <c r="I102" s="122">
        <f t="shared" si="9"/>
        <v>1648.25</v>
      </c>
      <c r="L102" s="198"/>
    </row>
    <row r="103" spans="1:12" ht="26.4">
      <c r="A103" s="120">
        <f t="shared" si="10"/>
        <v>97</v>
      </c>
      <c r="B103" s="142" t="s">
        <v>67</v>
      </c>
      <c r="C103" s="147" t="s">
        <v>38</v>
      </c>
      <c r="D103" s="120">
        <v>1342</v>
      </c>
      <c r="E103" s="210">
        <f t="shared" si="11"/>
        <v>8.0679999999999996</v>
      </c>
      <c r="F103" s="146">
        <v>81</v>
      </c>
      <c r="G103" s="122">
        <v>1307.02</v>
      </c>
      <c r="H103" s="211">
        <f t="shared" si="12"/>
        <v>308.33</v>
      </c>
      <c r="I103" s="122">
        <f t="shared" si="9"/>
        <v>1615.35</v>
      </c>
      <c r="L103" s="198"/>
    </row>
    <row r="104" spans="1:12" ht="26.4">
      <c r="A104" s="120">
        <f t="shared" si="10"/>
        <v>98</v>
      </c>
      <c r="B104" s="142" t="s">
        <v>67</v>
      </c>
      <c r="C104" s="147" t="s">
        <v>38</v>
      </c>
      <c r="D104" s="120">
        <v>1317</v>
      </c>
      <c r="E104" s="210">
        <f t="shared" si="11"/>
        <v>7.9180000000000001</v>
      </c>
      <c r="F104" s="146">
        <v>106.5</v>
      </c>
      <c r="G104" s="122">
        <v>1686.53</v>
      </c>
      <c r="H104" s="211">
        <f t="shared" si="12"/>
        <v>397.85</v>
      </c>
      <c r="I104" s="122">
        <f t="shared" si="9"/>
        <v>2084.38</v>
      </c>
      <c r="L104" s="198"/>
    </row>
    <row r="105" spans="1:12" ht="26.4">
      <c r="A105" s="120">
        <f t="shared" si="10"/>
        <v>99</v>
      </c>
      <c r="B105" s="142" t="s">
        <v>67</v>
      </c>
      <c r="C105" s="147" t="s">
        <v>40</v>
      </c>
      <c r="D105" s="120">
        <v>1335</v>
      </c>
      <c r="E105" s="210">
        <f t="shared" si="11"/>
        <v>8.0259999999999998</v>
      </c>
      <c r="F105" s="146">
        <v>26.5</v>
      </c>
      <c r="G105" s="122">
        <v>425.38</v>
      </c>
      <c r="H105" s="211">
        <f t="shared" si="12"/>
        <v>100.35</v>
      </c>
      <c r="I105" s="122">
        <f t="shared" si="9"/>
        <v>525.73</v>
      </c>
      <c r="L105" s="198"/>
    </row>
    <row r="106" spans="1:12" ht="26.4">
      <c r="A106" s="120">
        <f t="shared" si="10"/>
        <v>100</v>
      </c>
      <c r="B106" s="142" t="s">
        <v>67</v>
      </c>
      <c r="C106" s="147" t="s">
        <v>38</v>
      </c>
      <c r="D106" s="120">
        <v>1362</v>
      </c>
      <c r="E106" s="210">
        <f t="shared" si="11"/>
        <v>8.1890000000000001</v>
      </c>
      <c r="F106" s="146">
        <v>128</v>
      </c>
      <c r="G106" s="122">
        <v>2096.38</v>
      </c>
      <c r="H106" s="211">
        <f t="shared" si="12"/>
        <v>494.54</v>
      </c>
      <c r="I106" s="122">
        <f t="shared" si="9"/>
        <v>2590.92</v>
      </c>
      <c r="L106" s="198"/>
    </row>
    <row r="107" spans="1:12" ht="26.4">
      <c r="A107" s="120">
        <f t="shared" si="10"/>
        <v>101</v>
      </c>
      <c r="B107" s="142" t="s">
        <v>67</v>
      </c>
      <c r="C107" s="147" t="s">
        <v>38</v>
      </c>
      <c r="D107" s="120">
        <v>1337</v>
      </c>
      <c r="E107" s="210">
        <f t="shared" si="11"/>
        <v>8.0380000000000003</v>
      </c>
      <c r="F107" s="146">
        <v>40</v>
      </c>
      <c r="G107" s="122">
        <v>643.04</v>
      </c>
      <c r="H107" s="211">
        <f t="shared" si="12"/>
        <v>151.69</v>
      </c>
      <c r="I107" s="122">
        <f t="shared" si="9"/>
        <v>794.73</v>
      </c>
      <c r="L107" s="198"/>
    </row>
    <row r="108" spans="1:12" ht="26.4">
      <c r="A108" s="120">
        <f t="shared" si="10"/>
        <v>102</v>
      </c>
      <c r="B108" s="142" t="s">
        <v>67</v>
      </c>
      <c r="C108" s="147" t="s">
        <v>38</v>
      </c>
      <c r="D108" s="120">
        <v>1322</v>
      </c>
      <c r="E108" s="210">
        <f t="shared" si="11"/>
        <v>7.9480000000000004</v>
      </c>
      <c r="F108" s="146">
        <v>93</v>
      </c>
      <c r="G108" s="122">
        <v>1478.33</v>
      </c>
      <c r="H108" s="211">
        <f t="shared" si="12"/>
        <v>348.74</v>
      </c>
      <c r="I108" s="122">
        <f t="shared" si="9"/>
        <v>1827.07</v>
      </c>
      <c r="L108" s="198"/>
    </row>
    <row r="109" spans="1:12" ht="26.4">
      <c r="A109" s="120">
        <f t="shared" si="10"/>
        <v>103</v>
      </c>
      <c r="B109" s="142" t="s">
        <v>67</v>
      </c>
      <c r="C109" s="147" t="s">
        <v>38</v>
      </c>
      <c r="D109" s="120">
        <v>1277</v>
      </c>
      <c r="E109" s="210">
        <f t="shared" si="11"/>
        <v>7.6779999999999999</v>
      </c>
      <c r="F109" s="146">
        <v>64</v>
      </c>
      <c r="G109" s="122">
        <v>982.78</v>
      </c>
      <c r="H109" s="211">
        <f t="shared" si="12"/>
        <v>231.84</v>
      </c>
      <c r="I109" s="122">
        <f t="shared" si="9"/>
        <v>1214.6199999999999</v>
      </c>
      <c r="L109" s="198"/>
    </row>
    <row r="110" spans="1:12" ht="26.4">
      <c r="A110" s="120">
        <f t="shared" si="10"/>
        <v>104</v>
      </c>
      <c r="B110" s="142" t="s">
        <v>67</v>
      </c>
      <c r="C110" s="147" t="s">
        <v>38</v>
      </c>
      <c r="D110" s="120">
        <v>1277</v>
      </c>
      <c r="E110" s="210">
        <f t="shared" si="11"/>
        <v>7.6779999999999999</v>
      </c>
      <c r="F110" s="146">
        <v>130.5</v>
      </c>
      <c r="G110" s="122">
        <v>2003.96</v>
      </c>
      <c r="H110" s="211">
        <f t="shared" si="12"/>
        <v>472.73</v>
      </c>
      <c r="I110" s="122">
        <f t="shared" si="9"/>
        <v>2476.69</v>
      </c>
      <c r="L110" s="198"/>
    </row>
    <row r="111" spans="1:12" ht="26.4">
      <c r="A111" s="120">
        <f t="shared" si="10"/>
        <v>105</v>
      </c>
      <c r="B111" s="142" t="s">
        <v>67</v>
      </c>
      <c r="C111" s="147" t="s">
        <v>38</v>
      </c>
      <c r="D111" s="120">
        <v>1302</v>
      </c>
      <c r="E111" s="210">
        <f t="shared" si="11"/>
        <v>7.8280000000000003</v>
      </c>
      <c r="F111" s="146">
        <v>134</v>
      </c>
      <c r="G111" s="122">
        <v>2097.9</v>
      </c>
      <c r="H111" s="211">
        <f t="shared" si="12"/>
        <v>494.89</v>
      </c>
      <c r="I111" s="122">
        <f t="shared" si="9"/>
        <v>2592.79</v>
      </c>
      <c r="L111" s="198"/>
    </row>
    <row r="112" spans="1:12" ht="26.4">
      <c r="A112" s="120">
        <f t="shared" si="10"/>
        <v>106</v>
      </c>
      <c r="B112" s="142" t="s">
        <v>67</v>
      </c>
      <c r="C112" s="147" t="s">
        <v>38</v>
      </c>
      <c r="D112" s="120">
        <v>1277</v>
      </c>
      <c r="E112" s="210">
        <f t="shared" si="11"/>
        <v>7.6779999999999999</v>
      </c>
      <c r="F112" s="146">
        <v>134</v>
      </c>
      <c r="G112" s="122">
        <v>2057.6999999999998</v>
      </c>
      <c r="H112" s="211">
        <f t="shared" si="12"/>
        <v>485.41</v>
      </c>
      <c r="I112" s="122">
        <f t="shared" si="9"/>
        <v>2543.1099999999997</v>
      </c>
      <c r="L112" s="198"/>
    </row>
    <row r="113" spans="1:12" ht="26.4">
      <c r="A113" s="120">
        <f t="shared" si="10"/>
        <v>107</v>
      </c>
      <c r="B113" s="142" t="s">
        <v>67</v>
      </c>
      <c r="C113" s="147" t="s">
        <v>38</v>
      </c>
      <c r="D113" s="120">
        <v>1257</v>
      </c>
      <c r="E113" s="210">
        <f t="shared" si="11"/>
        <v>7.5570000000000004</v>
      </c>
      <c r="F113" s="146">
        <v>102.5</v>
      </c>
      <c r="G113" s="122">
        <v>1549.19</v>
      </c>
      <c r="H113" s="211">
        <f t="shared" si="12"/>
        <v>365.45</v>
      </c>
      <c r="I113" s="122">
        <f t="shared" si="9"/>
        <v>1914.64</v>
      </c>
      <c r="L113" s="198"/>
    </row>
    <row r="114" spans="1:12">
      <c r="A114" s="120">
        <f t="shared" si="10"/>
        <v>108</v>
      </c>
      <c r="B114" s="142" t="s">
        <v>46</v>
      </c>
      <c r="C114" s="147" t="s">
        <v>38</v>
      </c>
      <c r="D114" s="120">
        <v>1337</v>
      </c>
      <c r="E114" s="210">
        <f t="shared" si="11"/>
        <v>8.0380000000000003</v>
      </c>
      <c r="F114" s="146">
        <v>82</v>
      </c>
      <c r="G114" s="122">
        <v>1318.23</v>
      </c>
      <c r="H114" s="211">
        <f t="shared" si="12"/>
        <v>310.97000000000003</v>
      </c>
      <c r="I114" s="122">
        <f t="shared" ref="I114:I177" si="13">G114+H114</f>
        <v>1629.2</v>
      </c>
      <c r="L114" s="198"/>
    </row>
    <row r="115" spans="1:12">
      <c r="A115" s="120">
        <f t="shared" si="10"/>
        <v>109</v>
      </c>
      <c r="B115" s="142" t="s">
        <v>46</v>
      </c>
      <c r="C115" s="147" t="s">
        <v>40</v>
      </c>
      <c r="D115" s="120">
        <v>1381</v>
      </c>
      <c r="E115" s="210">
        <f t="shared" si="11"/>
        <v>8.3030000000000008</v>
      </c>
      <c r="F115" s="146">
        <v>166</v>
      </c>
      <c r="G115" s="122">
        <v>2756.6</v>
      </c>
      <c r="H115" s="211">
        <f t="shared" si="12"/>
        <v>650.28</v>
      </c>
      <c r="I115" s="122">
        <f t="shared" si="13"/>
        <v>3406.88</v>
      </c>
      <c r="L115" s="198"/>
    </row>
    <row r="116" spans="1:12">
      <c r="A116" s="120">
        <f t="shared" si="10"/>
        <v>110</v>
      </c>
      <c r="B116" s="142" t="s">
        <v>46</v>
      </c>
      <c r="C116" s="147" t="s">
        <v>40</v>
      </c>
      <c r="D116" s="120">
        <v>1355</v>
      </c>
      <c r="E116" s="210">
        <f t="shared" si="11"/>
        <v>8.1460000000000008</v>
      </c>
      <c r="F116" s="146">
        <v>204</v>
      </c>
      <c r="G116" s="122">
        <v>3323.57</v>
      </c>
      <c r="H116" s="211">
        <f t="shared" si="12"/>
        <v>784.03</v>
      </c>
      <c r="I116" s="122">
        <f t="shared" si="13"/>
        <v>4107.6000000000004</v>
      </c>
      <c r="L116" s="198"/>
    </row>
    <row r="117" spans="1:12">
      <c r="A117" s="120">
        <f t="shared" si="10"/>
        <v>111</v>
      </c>
      <c r="B117" s="142" t="s">
        <v>46</v>
      </c>
      <c r="C117" s="147" t="s">
        <v>40</v>
      </c>
      <c r="D117" s="120">
        <v>1341</v>
      </c>
      <c r="E117" s="210">
        <f t="shared" si="11"/>
        <v>8.0619999999999994</v>
      </c>
      <c r="F117" s="146">
        <v>125</v>
      </c>
      <c r="G117" s="122">
        <v>2015.5</v>
      </c>
      <c r="H117" s="211">
        <f t="shared" si="12"/>
        <v>475.46</v>
      </c>
      <c r="I117" s="122">
        <f t="shared" si="13"/>
        <v>2490.96</v>
      </c>
      <c r="L117" s="198"/>
    </row>
    <row r="118" spans="1:12">
      <c r="A118" s="120">
        <f t="shared" si="10"/>
        <v>112</v>
      </c>
      <c r="B118" s="142" t="s">
        <v>46</v>
      </c>
      <c r="C118" s="147" t="s">
        <v>38</v>
      </c>
      <c r="D118" s="120">
        <v>1361</v>
      </c>
      <c r="E118" s="210">
        <f t="shared" si="11"/>
        <v>8.1829999999999998</v>
      </c>
      <c r="F118" s="146">
        <v>88.5</v>
      </c>
      <c r="G118" s="122">
        <v>1448.39</v>
      </c>
      <c r="H118" s="211">
        <f t="shared" si="12"/>
        <v>341.68</v>
      </c>
      <c r="I118" s="122">
        <f t="shared" si="13"/>
        <v>1790.0700000000002</v>
      </c>
      <c r="L118" s="198"/>
    </row>
    <row r="119" spans="1:12">
      <c r="A119" s="120">
        <f t="shared" si="10"/>
        <v>113</v>
      </c>
      <c r="B119" s="142" t="s">
        <v>46</v>
      </c>
      <c r="C119" s="147" t="s">
        <v>38</v>
      </c>
      <c r="D119" s="120">
        <v>1337</v>
      </c>
      <c r="E119" s="210">
        <f t="shared" si="11"/>
        <v>8.0380000000000003</v>
      </c>
      <c r="F119" s="146">
        <v>87</v>
      </c>
      <c r="G119" s="122">
        <v>1398.61</v>
      </c>
      <c r="H119" s="211">
        <f t="shared" si="12"/>
        <v>329.93</v>
      </c>
      <c r="I119" s="122">
        <f t="shared" si="13"/>
        <v>1728.54</v>
      </c>
      <c r="L119" s="198"/>
    </row>
    <row r="120" spans="1:12">
      <c r="A120" s="120">
        <f t="shared" si="10"/>
        <v>114</v>
      </c>
      <c r="B120" s="142" t="s">
        <v>46</v>
      </c>
      <c r="C120" s="147" t="s">
        <v>40</v>
      </c>
      <c r="D120" s="120">
        <v>1335</v>
      </c>
      <c r="E120" s="210">
        <f t="shared" si="11"/>
        <v>8.0259999999999998</v>
      </c>
      <c r="F120" s="146">
        <v>84</v>
      </c>
      <c r="G120" s="122">
        <v>1348.37</v>
      </c>
      <c r="H120" s="211">
        <f t="shared" si="12"/>
        <v>318.08</v>
      </c>
      <c r="I120" s="122">
        <f t="shared" si="13"/>
        <v>1666.4499999999998</v>
      </c>
      <c r="L120" s="198"/>
    </row>
    <row r="121" spans="1:12">
      <c r="A121" s="120">
        <f t="shared" si="10"/>
        <v>115</v>
      </c>
      <c r="B121" s="142" t="s">
        <v>46</v>
      </c>
      <c r="C121" s="147" t="s">
        <v>42</v>
      </c>
      <c r="D121" s="120">
        <v>1341</v>
      </c>
      <c r="E121" s="210">
        <f t="shared" si="11"/>
        <v>8.0619999999999994</v>
      </c>
      <c r="F121" s="146">
        <v>158</v>
      </c>
      <c r="G121" s="122">
        <v>2547.59</v>
      </c>
      <c r="H121" s="211">
        <f t="shared" si="12"/>
        <v>600.98</v>
      </c>
      <c r="I121" s="122">
        <f t="shared" si="13"/>
        <v>3148.57</v>
      </c>
      <c r="L121" s="198"/>
    </row>
    <row r="122" spans="1:12">
      <c r="A122" s="120">
        <f t="shared" si="10"/>
        <v>116</v>
      </c>
      <c r="B122" s="142" t="s">
        <v>46</v>
      </c>
      <c r="C122" s="147" t="s">
        <v>38</v>
      </c>
      <c r="D122" s="120">
        <v>1337</v>
      </c>
      <c r="E122" s="210">
        <f t="shared" si="11"/>
        <v>8.0380000000000003</v>
      </c>
      <c r="F122" s="146">
        <v>181</v>
      </c>
      <c r="G122" s="122">
        <v>2909.76</v>
      </c>
      <c r="H122" s="211">
        <f>ROUND(G122*0.2359,2)-0.01</f>
        <v>686.4</v>
      </c>
      <c r="I122" s="122">
        <f t="shared" si="13"/>
        <v>3596.1600000000003</v>
      </c>
      <c r="L122" s="198"/>
    </row>
    <row r="123" spans="1:12">
      <c r="A123" s="120">
        <f t="shared" si="10"/>
        <v>117</v>
      </c>
      <c r="B123" s="142" t="s">
        <v>46</v>
      </c>
      <c r="C123" s="147" t="s">
        <v>38</v>
      </c>
      <c r="D123" s="120">
        <v>1277</v>
      </c>
      <c r="E123" s="210">
        <f t="shared" si="11"/>
        <v>7.6779999999999999</v>
      </c>
      <c r="F123" s="146">
        <v>128</v>
      </c>
      <c r="G123" s="122">
        <v>1965.57</v>
      </c>
      <c r="H123" s="211">
        <f t="shared" si="12"/>
        <v>463.68</v>
      </c>
      <c r="I123" s="122">
        <f t="shared" si="13"/>
        <v>2429.25</v>
      </c>
      <c r="L123" s="198"/>
    </row>
    <row r="124" spans="1:12">
      <c r="A124" s="120">
        <f t="shared" si="10"/>
        <v>118</v>
      </c>
      <c r="B124" s="142" t="s">
        <v>46</v>
      </c>
      <c r="C124" s="147" t="s">
        <v>38</v>
      </c>
      <c r="D124" s="120">
        <v>1302</v>
      </c>
      <c r="E124" s="210">
        <f t="shared" si="11"/>
        <v>7.8280000000000003</v>
      </c>
      <c r="F124" s="146">
        <v>46</v>
      </c>
      <c r="G124" s="122">
        <v>720.18</v>
      </c>
      <c r="H124" s="211">
        <f t="shared" si="12"/>
        <v>169.89</v>
      </c>
      <c r="I124" s="122">
        <f t="shared" si="13"/>
        <v>890.06999999999994</v>
      </c>
      <c r="L124" s="198"/>
    </row>
    <row r="125" spans="1:12">
      <c r="A125" s="120">
        <f t="shared" si="10"/>
        <v>119</v>
      </c>
      <c r="B125" s="142" t="s">
        <v>46</v>
      </c>
      <c r="C125" s="147" t="s">
        <v>38</v>
      </c>
      <c r="D125" s="120">
        <v>1282</v>
      </c>
      <c r="E125" s="210">
        <f t="shared" si="11"/>
        <v>7.7080000000000002</v>
      </c>
      <c r="F125" s="146">
        <v>77</v>
      </c>
      <c r="G125" s="122">
        <v>1187.03</v>
      </c>
      <c r="H125" s="211">
        <f t="shared" si="12"/>
        <v>280.02</v>
      </c>
      <c r="I125" s="122">
        <f t="shared" si="13"/>
        <v>1467.05</v>
      </c>
      <c r="L125" s="198"/>
    </row>
    <row r="126" spans="1:12" ht="26.4">
      <c r="A126" s="120">
        <f t="shared" si="10"/>
        <v>120</v>
      </c>
      <c r="B126" s="142" t="s">
        <v>44</v>
      </c>
      <c r="C126" s="147" t="s">
        <v>38</v>
      </c>
      <c r="D126" s="120">
        <v>1317</v>
      </c>
      <c r="E126" s="210">
        <f t="shared" si="11"/>
        <v>7.9180000000000001</v>
      </c>
      <c r="F126" s="146">
        <v>101</v>
      </c>
      <c r="G126" s="122">
        <v>1599.44</v>
      </c>
      <c r="H126" s="211">
        <f t="shared" si="12"/>
        <v>377.31</v>
      </c>
      <c r="I126" s="122">
        <f t="shared" si="13"/>
        <v>1976.75</v>
      </c>
      <c r="L126" s="198"/>
    </row>
    <row r="127" spans="1:12" ht="26.4">
      <c r="A127" s="120">
        <f t="shared" si="10"/>
        <v>121</v>
      </c>
      <c r="B127" s="142" t="s">
        <v>44</v>
      </c>
      <c r="C127" s="147" t="s">
        <v>40</v>
      </c>
      <c r="D127" s="120">
        <v>1355</v>
      </c>
      <c r="E127" s="210">
        <f t="shared" si="11"/>
        <v>8.1460000000000008</v>
      </c>
      <c r="F127" s="146">
        <v>204</v>
      </c>
      <c r="G127" s="122">
        <v>3323.57</v>
      </c>
      <c r="H127" s="211">
        <f t="shared" si="12"/>
        <v>784.03</v>
      </c>
      <c r="I127" s="122">
        <f t="shared" si="13"/>
        <v>4107.6000000000004</v>
      </c>
      <c r="L127" s="198"/>
    </row>
    <row r="128" spans="1:12" ht="26.4">
      <c r="A128" s="120">
        <f t="shared" si="10"/>
        <v>122</v>
      </c>
      <c r="B128" s="142" t="s">
        <v>44</v>
      </c>
      <c r="C128" s="147" t="s">
        <v>42</v>
      </c>
      <c r="D128" s="120">
        <v>1421</v>
      </c>
      <c r="E128" s="210">
        <f t="shared" si="11"/>
        <v>8.5429999999999993</v>
      </c>
      <c r="F128" s="146">
        <v>93</v>
      </c>
      <c r="G128" s="122">
        <v>1589</v>
      </c>
      <c r="H128" s="211">
        <f t="shared" si="12"/>
        <v>374.85</v>
      </c>
      <c r="I128" s="122">
        <f t="shared" si="13"/>
        <v>1963.85</v>
      </c>
      <c r="L128" s="198"/>
    </row>
    <row r="129" spans="1:12" ht="26.4">
      <c r="A129" s="120">
        <f t="shared" si="10"/>
        <v>123</v>
      </c>
      <c r="B129" s="142" t="s">
        <v>44</v>
      </c>
      <c r="C129" s="147" t="s">
        <v>38</v>
      </c>
      <c r="D129" s="120">
        <v>1337</v>
      </c>
      <c r="E129" s="210">
        <f t="shared" si="11"/>
        <v>8.0380000000000003</v>
      </c>
      <c r="F129" s="146">
        <v>141</v>
      </c>
      <c r="G129" s="122">
        <v>2266.7199999999998</v>
      </c>
      <c r="H129" s="211">
        <f t="shared" si="12"/>
        <v>534.72</v>
      </c>
      <c r="I129" s="122">
        <f t="shared" si="13"/>
        <v>2801.4399999999996</v>
      </c>
      <c r="L129" s="198"/>
    </row>
    <row r="130" spans="1:12" ht="26.4">
      <c r="A130" s="120">
        <f t="shared" si="10"/>
        <v>124</v>
      </c>
      <c r="B130" s="142" t="s">
        <v>44</v>
      </c>
      <c r="C130" s="147" t="s">
        <v>38</v>
      </c>
      <c r="D130" s="120">
        <v>1337</v>
      </c>
      <c r="E130" s="210">
        <f t="shared" si="11"/>
        <v>8.0380000000000003</v>
      </c>
      <c r="F130" s="146">
        <v>138</v>
      </c>
      <c r="G130" s="122">
        <v>2218.4899999999998</v>
      </c>
      <c r="H130" s="211">
        <f t="shared" si="12"/>
        <v>523.34</v>
      </c>
      <c r="I130" s="122">
        <f t="shared" si="13"/>
        <v>2741.83</v>
      </c>
      <c r="L130" s="198"/>
    </row>
    <row r="131" spans="1:12" ht="26.4">
      <c r="A131" s="120">
        <f t="shared" si="10"/>
        <v>125</v>
      </c>
      <c r="B131" s="142" t="s">
        <v>44</v>
      </c>
      <c r="C131" s="147" t="s">
        <v>38</v>
      </c>
      <c r="D131" s="120">
        <v>1297</v>
      </c>
      <c r="E131" s="210">
        <f t="shared" si="11"/>
        <v>7.798</v>
      </c>
      <c r="F131" s="146">
        <v>159</v>
      </c>
      <c r="G131" s="122">
        <v>2479.7600000000002</v>
      </c>
      <c r="H131" s="211">
        <f t="shared" si="12"/>
        <v>584.98</v>
      </c>
      <c r="I131" s="122">
        <f t="shared" si="13"/>
        <v>3064.7400000000002</v>
      </c>
      <c r="L131" s="198"/>
    </row>
    <row r="132" spans="1:12" ht="26.4">
      <c r="A132" s="120">
        <f t="shared" si="10"/>
        <v>126</v>
      </c>
      <c r="B132" s="142" t="s">
        <v>44</v>
      </c>
      <c r="C132" s="147" t="s">
        <v>38</v>
      </c>
      <c r="D132" s="120">
        <v>1317</v>
      </c>
      <c r="E132" s="210">
        <f t="shared" si="11"/>
        <v>7.9180000000000001</v>
      </c>
      <c r="F132" s="146">
        <v>195</v>
      </c>
      <c r="G132" s="122">
        <v>3088.02</v>
      </c>
      <c r="H132" s="211">
        <f t="shared" si="12"/>
        <v>728.46</v>
      </c>
      <c r="I132" s="122">
        <f t="shared" si="13"/>
        <v>3816.48</v>
      </c>
      <c r="L132" s="198"/>
    </row>
    <row r="133" spans="1:12" ht="26.4">
      <c r="A133" s="120">
        <f t="shared" si="10"/>
        <v>127</v>
      </c>
      <c r="B133" s="142" t="s">
        <v>44</v>
      </c>
      <c r="C133" s="147" t="s">
        <v>40</v>
      </c>
      <c r="D133" s="120">
        <v>1295</v>
      </c>
      <c r="E133" s="210">
        <f t="shared" si="11"/>
        <v>7.7859999999999996</v>
      </c>
      <c r="F133" s="146">
        <v>194</v>
      </c>
      <c r="G133" s="122">
        <v>3020.97</v>
      </c>
      <c r="H133" s="211">
        <f t="shared" si="12"/>
        <v>712.65</v>
      </c>
      <c r="I133" s="122">
        <f t="shared" si="13"/>
        <v>3733.62</v>
      </c>
      <c r="L133" s="198"/>
    </row>
    <row r="134" spans="1:12" ht="26.4">
      <c r="A134" s="120">
        <f t="shared" si="10"/>
        <v>128</v>
      </c>
      <c r="B134" s="142" t="s">
        <v>44</v>
      </c>
      <c r="C134" s="147" t="s">
        <v>38</v>
      </c>
      <c r="D134" s="120">
        <v>1277</v>
      </c>
      <c r="E134" s="210">
        <f t="shared" si="11"/>
        <v>7.6779999999999999</v>
      </c>
      <c r="F134" s="146">
        <v>30</v>
      </c>
      <c r="G134" s="122">
        <v>460.68</v>
      </c>
      <c r="H134" s="211">
        <f t="shared" si="12"/>
        <v>108.67</v>
      </c>
      <c r="I134" s="122">
        <f t="shared" si="13"/>
        <v>569.35</v>
      </c>
      <c r="L134" s="198"/>
    </row>
    <row r="135" spans="1:12" ht="26.4">
      <c r="A135" s="120">
        <f t="shared" si="10"/>
        <v>129</v>
      </c>
      <c r="B135" s="142" t="s">
        <v>44</v>
      </c>
      <c r="C135" s="147" t="s">
        <v>51</v>
      </c>
      <c r="D135" s="120">
        <v>1060</v>
      </c>
      <c r="E135" s="210">
        <f t="shared" si="11"/>
        <v>6.3730000000000002</v>
      </c>
      <c r="F135" s="146">
        <v>123</v>
      </c>
      <c r="G135" s="122">
        <v>1567.76</v>
      </c>
      <c r="H135" s="211">
        <f t="shared" si="12"/>
        <v>369.83</v>
      </c>
      <c r="I135" s="122">
        <f t="shared" si="13"/>
        <v>1937.59</v>
      </c>
      <c r="L135" s="198"/>
    </row>
    <row r="136" spans="1:12" ht="26.4">
      <c r="A136" s="120">
        <f t="shared" si="10"/>
        <v>130</v>
      </c>
      <c r="B136" s="142" t="s">
        <v>63</v>
      </c>
      <c r="C136" s="147" t="s">
        <v>40</v>
      </c>
      <c r="D136" s="120">
        <v>1355</v>
      </c>
      <c r="E136" s="210">
        <f t="shared" si="11"/>
        <v>8.1460000000000008</v>
      </c>
      <c r="F136" s="146">
        <v>112</v>
      </c>
      <c r="G136" s="122">
        <v>1824.7</v>
      </c>
      <c r="H136" s="211">
        <f t="shared" si="12"/>
        <v>430.45</v>
      </c>
      <c r="I136" s="122">
        <f t="shared" si="13"/>
        <v>2255.15</v>
      </c>
      <c r="L136" s="198"/>
    </row>
    <row r="137" spans="1:12" ht="26.4">
      <c r="A137" s="120">
        <f t="shared" si="10"/>
        <v>131</v>
      </c>
      <c r="B137" s="142" t="s">
        <v>63</v>
      </c>
      <c r="C137" s="147" t="s">
        <v>38</v>
      </c>
      <c r="D137" s="120">
        <v>1337</v>
      </c>
      <c r="E137" s="210">
        <f t="shared" si="11"/>
        <v>8.0380000000000003</v>
      </c>
      <c r="F137" s="146">
        <v>63</v>
      </c>
      <c r="G137" s="122">
        <v>1012.79</v>
      </c>
      <c r="H137" s="211">
        <f t="shared" si="12"/>
        <v>238.92</v>
      </c>
      <c r="I137" s="122">
        <f t="shared" si="13"/>
        <v>1251.71</v>
      </c>
      <c r="L137" s="198"/>
    </row>
    <row r="138" spans="1:12" ht="26.4">
      <c r="A138" s="120">
        <f t="shared" si="10"/>
        <v>132</v>
      </c>
      <c r="B138" s="142" t="s">
        <v>63</v>
      </c>
      <c r="C138" s="147" t="s">
        <v>40</v>
      </c>
      <c r="D138" s="120">
        <v>1335</v>
      </c>
      <c r="E138" s="210">
        <f t="shared" si="11"/>
        <v>8.0259999999999998</v>
      </c>
      <c r="F138" s="146">
        <v>125</v>
      </c>
      <c r="G138" s="122">
        <v>2006.5</v>
      </c>
      <c r="H138" s="211">
        <f t="shared" si="12"/>
        <v>473.33</v>
      </c>
      <c r="I138" s="122">
        <f t="shared" si="13"/>
        <v>2479.83</v>
      </c>
      <c r="L138" s="198"/>
    </row>
    <row r="139" spans="1:12" ht="26.4">
      <c r="A139" s="120">
        <f t="shared" ref="A139:A202" si="14">A138+1</f>
        <v>133</v>
      </c>
      <c r="B139" s="142" t="s">
        <v>63</v>
      </c>
      <c r="C139" s="147" t="s">
        <v>38</v>
      </c>
      <c r="D139" s="120">
        <v>1362</v>
      </c>
      <c r="E139" s="210">
        <f t="shared" ref="E139:E202" si="15">ROUND(D139/$E$4,3)</f>
        <v>8.1890000000000001</v>
      </c>
      <c r="F139" s="146">
        <v>84</v>
      </c>
      <c r="G139" s="122">
        <v>1375.75</v>
      </c>
      <c r="H139" s="211">
        <f t="shared" ref="H139:H202" si="16">ROUND(G139*0.2359,2)</f>
        <v>324.54000000000002</v>
      </c>
      <c r="I139" s="122">
        <f t="shared" si="13"/>
        <v>1700.29</v>
      </c>
      <c r="L139" s="198"/>
    </row>
    <row r="140" spans="1:12" ht="26.4">
      <c r="A140" s="120">
        <f t="shared" si="14"/>
        <v>134</v>
      </c>
      <c r="B140" s="142" t="s">
        <v>63</v>
      </c>
      <c r="C140" s="147" t="s">
        <v>38</v>
      </c>
      <c r="D140" s="120">
        <v>1337</v>
      </c>
      <c r="E140" s="210">
        <f t="shared" si="15"/>
        <v>8.0380000000000003</v>
      </c>
      <c r="F140" s="146">
        <v>14</v>
      </c>
      <c r="G140" s="122">
        <v>225.06</v>
      </c>
      <c r="H140" s="211">
        <f t="shared" si="16"/>
        <v>53.09</v>
      </c>
      <c r="I140" s="122">
        <f t="shared" si="13"/>
        <v>278.14999999999998</v>
      </c>
      <c r="L140" s="198"/>
    </row>
    <row r="141" spans="1:12" ht="26.4">
      <c r="A141" s="120">
        <f t="shared" si="14"/>
        <v>135</v>
      </c>
      <c r="B141" s="142" t="s">
        <v>63</v>
      </c>
      <c r="C141" s="147" t="s">
        <v>38</v>
      </c>
      <c r="D141" s="120">
        <v>1297</v>
      </c>
      <c r="E141" s="210">
        <f t="shared" si="15"/>
        <v>7.798</v>
      </c>
      <c r="F141" s="146">
        <v>140</v>
      </c>
      <c r="G141" s="122">
        <v>2183.44</v>
      </c>
      <c r="H141" s="211">
        <f t="shared" si="16"/>
        <v>515.07000000000005</v>
      </c>
      <c r="I141" s="122">
        <f t="shared" si="13"/>
        <v>2698.51</v>
      </c>
      <c r="L141" s="198"/>
    </row>
    <row r="142" spans="1:12" ht="26.4">
      <c r="A142" s="120">
        <f t="shared" si="14"/>
        <v>136</v>
      </c>
      <c r="B142" s="142" t="s">
        <v>63</v>
      </c>
      <c r="C142" s="147" t="s">
        <v>38</v>
      </c>
      <c r="D142" s="120">
        <v>1362</v>
      </c>
      <c r="E142" s="210">
        <f t="shared" si="15"/>
        <v>8.1890000000000001</v>
      </c>
      <c r="F142" s="146">
        <v>84</v>
      </c>
      <c r="G142" s="122">
        <v>1375.75</v>
      </c>
      <c r="H142" s="211">
        <f t="shared" si="16"/>
        <v>324.54000000000002</v>
      </c>
      <c r="I142" s="122">
        <f t="shared" si="13"/>
        <v>1700.29</v>
      </c>
      <c r="L142" s="198"/>
    </row>
    <row r="143" spans="1:12" ht="26.4">
      <c r="A143" s="120">
        <f t="shared" si="14"/>
        <v>137</v>
      </c>
      <c r="B143" s="142" t="s">
        <v>63</v>
      </c>
      <c r="C143" s="147" t="s">
        <v>40</v>
      </c>
      <c r="D143" s="120">
        <v>1335</v>
      </c>
      <c r="E143" s="210">
        <f t="shared" si="15"/>
        <v>8.0259999999999998</v>
      </c>
      <c r="F143" s="146">
        <v>126</v>
      </c>
      <c r="G143" s="122">
        <v>2022.55</v>
      </c>
      <c r="H143" s="211">
        <f t="shared" si="16"/>
        <v>477.12</v>
      </c>
      <c r="I143" s="122">
        <f t="shared" si="13"/>
        <v>2499.67</v>
      </c>
      <c r="L143" s="198"/>
    </row>
    <row r="144" spans="1:12" ht="26.4">
      <c r="A144" s="120">
        <f t="shared" si="14"/>
        <v>138</v>
      </c>
      <c r="B144" s="142" t="s">
        <v>63</v>
      </c>
      <c r="C144" s="147" t="s">
        <v>40</v>
      </c>
      <c r="D144" s="120">
        <v>1355</v>
      </c>
      <c r="E144" s="210">
        <f t="shared" si="15"/>
        <v>8.1460000000000008</v>
      </c>
      <c r="F144" s="146">
        <v>155</v>
      </c>
      <c r="G144" s="122">
        <v>2525.2600000000002</v>
      </c>
      <c r="H144" s="211">
        <f t="shared" si="16"/>
        <v>595.71</v>
      </c>
      <c r="I144" s="122">
        <f t="shared" si="13"/>
        <v>3120.9700000000003</v>
      </c>
      <c r="L144" s="198"/>
    </row>
    <row r="145" spans="1:12" ht="26.4">
      <c r="A145" s="120">
        <f t="shared" si="14"/>
        <v>139</v>
      </c>
      <c r="B145" s="142" t="s">
        <v>63</v>
      </c>
      <c r="C145" s="147" t="s">
        <v>42</v>
      </c>
      <c r="D145" s="120">
        <v>1838</v>
      </c>
      <c r="E145" s="210">
        <f t="shared" si="15"/>
        <v>11.05</v>
      </c>
      <c r="F145" s="146">
        <v>210</v>
      </c>
      <c r="G145" s="122">
        <v>4641</v>
      </c>
      <c r="H145" s="211">
        <f t="shared" si="16"/>
        <v>1094.81</v>
      </c>
      <c r="I145" s="122">
        <f t="shared" si="13"/>
        <v>5735.8099999999995</v>
      </c>
      <c r="L145" s="198"/>
    </row>
    <row r="146" spans="1:12" ht="26.4">
      <c r="A146" s="120">
        <f t="shared" si="14"/>
        <v>140</v>
      </c>
      <c r="B146" s="142" t="s">
        <v>63</v>
      </c>
      <c r="C146" s="147" t="s">
        <v>40</v>
      </c>
      <c r="D146" s="120">
        <v>1335</v>
      </c>
      <c r="E146" s="210">
        <f t="shared" si="15"/>
        <v>8.0259999999999998</v>
      </c>
      <c r="F146" s="146">
        <v>56</v>
      </c>
      <c r="G146" s="122">
        <v>898.91</v>
      </c>
      <c r="H146" s="211">
        <f t="shared" si="16"/>
        <v>212.05</v>
      </c>
      <c r="I146" s="122">
        <f t="shared" si="13"/>
        <v>1110.96</v>
      </c>
      <c r="L146" s="198"/>
    </row>
    <row r="147" spans="1:12" ht="26.4">
      <c r="A147" s="120">
        <f t="shared" si="14"/>
        <v>141</v>
      </c>
      <c r="B147" s="142" t="s">
        <v>63</v>
      </c>
      <c r="C147" s="147" t="s">
        <v>38</v>
      </c>
      <c r="D147" s="120">
        <v>1317</v>
      </c>
      <c r="E147" s="210">
        <f t="shared" si="15"/>
        <v>7.9180000000000001</v>
      </c>
      <c r="F147" s="146">
        <v>70</v>
      </c>
      <c r="G147" s="122">
        <v>1108.52</v>
      </c>
      <c r="H147" s="211">
        <f t="shared" si="16"/>
        <v>261.5</v>
      </c>
      <c r="I147" s="122">
        <f t="shared" si="13"/>
        <v>1370.02</v>
      </c>
      <c r="L147" s="198"/>
    </row>
    <row r="148" spans="1:12" ht="26.4">
      <c r="A148" s="120">
        <f t="shared" si="14"/>
        <v>142</v>
      </c>
      <c r="B148" s="142" t="s">
        <v>63</v>
      </c>
      <c r="C148" s="147" t="s">
        <v>38</v>
      </c>
      <c r="D148" s="120">
        <v>1297</v>
      </c>
      <c r="E148" s="210">
        <f t="shared" si="15"/>
        <v>7.798</v>
      </c>
      <c r="F148" s="146">
        <v>126</v>
      </c>
      <c r="G148" s="122">
        <v>1965.1</v>
      </c>
      <c r="H148" s="211">
        <f t="shared" si="16"/>
        <v>463.57</v>
      </c>
      <c r="I148" s="122">
        <f t="shared" si="13"/>
        <v>2428.67</v>
      </c>
      <c r="L148" s="198"/>
    </row>
    <row r="149" spans="1:12" ht="26.4">
      <c r="A149" s="120">
        <f t="shared" si="14"/>
        <v>143</v>
      </c>
      <c r="B149" s="142" t="s">
        <v>63</v>
      </c>
      <c r="C149" s="147" t="s">
        <v>38</v>
      </c>
      <c r="D149" s="120">
        <v>1257</v>
      </c>
      <c r="E149" s="210">
        <f t="shared" si="15"/>
        <v>7.5570000000000004</v>
      </c>
      <c r="F149" s="146">
        <v>126</v>
      </c>
      <c r="G149" s="122">
        <v>1904.36</v>
      </c>
      <c r="H149" s="211">
        <f t="shared" si="16"/>
        <v>449.24</v>
      </c>
      <c r="I149" s="122">
        <f t="shared" si="13"/>
        <v>2353.6</v>
      </c>
      <c r="L149" s="198"/>
    </row>
    <row r="150" spans="1:12" ht="26.4">
      <c r="A150" s="120">
        <f t="shared" si="14"/>
        <v>144</v>
      </c>
      <c r="B150" s="142" t="s">
        <v>52</v>
      </c>
      <c r="C150" s="147" t="s">
        <v>40</v>
      </c>
      <c r="D150" s="120">
        <v>1381</v>
      </c>
      <c r="E150" s="210">
        <f t="shared" si="15"/>
        <v>8.3030000000000008</v>
      </c>
      <c r="F150" s="146">
        <v>233.5</v>
      </c>
      <c r="G150" s="122">
        <v>3877.5</v>
      </c>
      <c r="H150" s="211">
        <f t="shared" si="16"/>
        <v>914.7</v>
      </c>
      <c r="I150" s="122">
        <f t="shared" si="13"/>
        <v>4792.2</v>
      </c>
      <c r="L150" s="198"/>
    </row>
    <row r="151" spans="1:12" ht="26.4">
      <c r="A151" s="120">
        <f t="shared" si="14"/>
        <v>145</v>
      </c>
      <c r="B151" s="142" t="s">
        <v>52</v>
      </c>
      <c r="C151" s="147" t="s">
        <v>38</v>
      </c>
      <c r="D151" s="120">
        <v>1337</v>
      </c>
      <c r="E151" s="210">
        <f t="shared" si="15"/>
        <v>8.0380000000000003</v>
      </c>
      <c r="F151" s="146">
        <v>81</v>
      </c>
      <c r="G151" s="122">
        <v>1302.1600000000001</v>
      </c>
      <c r="H151" s="211">
        <f t="shared" si="16"/>
        <v>307.18</v>
      </c>
      <c r="I151" s="122">
        <f t="shared" si="13"/>
        <v>1609.3400000000001</v>
      </c>
      <c r="L151" s="198"/>
    </row>
    <row r="152" spans="1:12" ht="26.4">
      <c r="A152" s="120">
        <f t="shared" si="14"/>
        <v>146</v>
      </c>
      <c r="B152" s="142" t="s">
        <v>52</v>
      </c>
      <c r="C152" s="147" t="s">
        <v>38</v>
      </c>
      <c r="D152" s="120">
        <v>1317</v>
      </c>
      <c r="E152" s="210">
        <f t="shared" si="15"/>
        <v>7.9180000000000001</v>
      </c>
      <c r="F152" s="146">
        <v>112</v>
      </c>
      <c r="G152" s="122">
        <v>1773.63</v>
      </c>
      <c r="H152" s="211">
        <f t="shared" si="16"/>
        <v>418.4</v>
      </c>
      <c r="I152" s="122">
        <f t="shared" si="13"/>
        <v>2192.0300000000002</v>
      </c>
      <c r="L152" s="198"/>
    </row>
    <row r="153" spans="1:12" ht="26.4">
      <c r="A153" s="120">
        <f t="shared" si="14"/>
        <v>147</v>
      </c>
      <c r="B153" s="142" t="s">
        <v>52</v>
      </c>
      <c r="C153" s="147" t="s">
        <v>40</v>
      </c>
      <c r="D153" s="120">
        <v>1335</v>
      </c>
      <c r="E153" s="210">
        <f t="shared" si="15"/>
        <v>8.0259999999999998</v>
      </c>
      <c r="F153" s="146">
        <v>94</v>
      </c>
      <c r="G153" s="122">
        <v>1508.89</v>
      </c>
      <c r="H153" s="211">
        <f t="shared" si="16"/>
        <v>355.95</v>
      </c>
      <c r="I153" s="122">
        <f t="shared" si="13"/>
        <v>1864.8400000000001</v>
      </c>
      <c r="L153" s="198"/>
    </row>
    <row r="154" spans="1:12" ht="26.4">
      <c r="A154" s="120">
        <f t="shared" si="14"/>
        <v>148</v>
      </c>
      <c r="B154" s="142" t="s">
        <v>52</v>
      </c>
      <c r="C154" s="147" t="s">
        <v>38</v>
      </c>
      <c r="D154" s="120">
        <v>1317</v>
      </c>
      <c r="E154" s="210">
        <f t="shared" si="15"/>
        <v>7.9180000000000001</v>
      </c>
      <c r="F154" s="146">
        <v>187</v>
      </c>
      <c r="G154" s="122">
        <v>2961.33</v>
      </c>
      <c r="H154" s="211">
        <f t="shared" si="16"/>
        <v>698.58</v>
      </c>
      <c r="I154" s="122">
        <f t="shared" si="13"/>
        <v>3659.91</v>
      </c>
      <c r="L154" s="198"/>
    </row>
    <row r="155" spans="1:12" ht="26.4">
      <c r="A155" s="120">
        <f t="shared" si="14"/>
        <v>149</v>
      </c>
      <c r="B155" s="142" t="s">
        <v>52</v>
      </c>
      <c r="C155" s="147" t="s">
        <v>38</v>
      </c>
      <c r="D155" s="120">
        <v>1297</v>
      </c>
      <c r="E155" s="210">
        <f t="shared" si="15"/>
        <v>7.798</v>
      </c>
      <c r="F155" s="146">
        <v>107</v>
      </c>
      <c r="G155" s="122">
        <v>1668.77</v>
      </c>
      <c r="H155" s="211">
        <f t="shared" si="16"/>
        <v>393.66</v>
      </c>
      <c r="I155" s="122">
        <f t="shared" si="13"/>
        <v>2062.4299999999998</v>
      </c>
      <c r="L155" s="198"/>
    </row>
    <row r="156" spans="1:12" ht="26.4">
      <c r="A156" s="120">
        <f t="shared" si="14"/>
        <v>150</v>
      </c>
      <c r="B156" s="142" t="s">
        <v>52</v>
      </c>
      <c r="C156" s="147" t="s">
        <v>42</v>
      </c>
      <c r="D156" s="120">
        <v>1388</v>
      </c>
      <c r="E156" s="210">
        <f t="shared" si="15"/>
        <v>8.3450000000000006</v>
      </c>
      <c r="F156" s="146">
        <v>91</v>
      </c>
      <c r="G156" s="122">
        <v>1518.79</v>
      </c>
      <c r="H156" s="211">
        <f t="shared" si="16"/>
        <v>358.28</v>
      </c>
      <c r="I156" s="122">
        <f t="shared" si="13"/>
        <v>1877.07</v>
      </c>
      <c r="L156" s="198"/>
    </row>
    <row r="157" spans="1:12" ht="26.4">
      <c r="A157" s="120">
        <f t="shared" si="14"/>
        <v>151</v>
      </c>
      <c r="B157" s="142" t="s">
        <v>52</v>
      </c>
      <c r="C157" s="147" t="s">
        <v>38</v>
      </c>
      <c r="D157" s="120">
        <v>1277</v>
      </c>
      <c r="E157" s="210">
        <f t="shared" si="15"/>
        <v>7.6779999999999999</v>
      </c>
      <c r="F157" s="146">
        <v>83</v>
      </c>
      <c r="G157" s="122">
        <v>1274.55</v>
      </c>
      <c r="H157" s="211">
        <f t="shared" si="16"/>
        <v>300.67</v>
      </c>
      <c r="I157" s="122">
        <f t="shared" si="13"/>
        <v>1575.22</v>
      </c>
      <c r="L157" s="198"/>
    </row>
    <row r="158" spans="1:12" ht="26.4">
      <c r="A158" s="120">
        <f t="shared" si="14"/>
        <v>152</v>
      </c>
      <c r="B158" s="142" t="s">
        <v>52</v>
      </c>
      <c r="C158" s="147" t="s">
        <v>51</v>
      </c>
      <c r="D158" s="120">
        <v>1080</v>
      </c>
      <c r="E158" s="210">
        <f t="shared" si="15"/>
        <v>6.4930000000000003</v>
      </c>
      <c r="F158" s="146">
        <v>55</v>
      </c>
      <c r="G158" s="122">
        <v>714.23</v>
      </c>
      <c r="H158" s="211">
        <f t="shared" si="16"/>
        <v>168.49</v>
      </c>
      <c r="I158" s="122">
        <f t="shared" si="13"/>
        <v>882.72</v>
      </c>
      <c r="L158" s="198"/>
    </row>
    <row r="159" spans="1:12" ht="26.4">
      <c r="A159" s="120">
        <f t="shared" si="14"/>
        <v>153</v>
      </c>
      <c r="B159" s="142" t="s">
        <v>52</v>
      </c>
      <c r="C159" s="147" t="s">
        <v>38</v>
      </c>
      <c r="D159" s="120">
        <v>1257</v>
      </c>
      <c r="E159" s="210">
        <f t="shared" si="15"/>
        <v>7.5570000000000004</v>
      </c>
      <c r="F159" s="146">
        <v>52</v>
      </c>
      <c r="G159" s="122">
        <v>785.93</v>
      </c>
      <c r="H159" s="211">
        <f t="shared" si="16"/>
        <v>185.4</v>
      </c>
      <c r="I159" s="122">
        <f t="shared" si="13"/>
        <v>971.32999999999993</v>
      </c>
      <c r="L159" s="198"/>
    </row>
    <row r="160" spans="1:12" ht="26.4">
      <c r="A160" s="120">
        <f t="shared" si="14"/>
        <v>154</v>
      </c>
      <c r="B160" s="142" t="s">
        <v>39</v>
      </c>
      <c r="C160" s="147" t="s">
        <v>40</v>
      </c>
      <c r="D160" s="120">
        <v>1463</v>
      </c>
      <c r="E160" s="210">
        <f t="shared" si="15"/>
        <v>8.7959999999999994</v>
      </c>
      <c r="F160" s="146">
        <v>239</v>
      </c>
      <c r="G160" s="122">
        <v>4204.49</v>
      </c>
      <c r="H160" s="211">
        <f t="shared" si="16"/>
        <v>991.84</v>
      </c>
      <c r="I160" s="122">
        <f t="shared" si="13"/>
        <v>5196.33</v>
      </c>
      <c r="L160" s="198"/>
    </row>
    <row r="161" spans="1:12" ht="26.4">
      <c r="A161" s="120">
        <f t="shared" si="14"/>
        <v>155</v>
      </c>
      <c r="B161" s="142" t="s">
        <v>39</v>
      </c>
      <c r="C161" s="147" t="s">
        <v>40</v>
      </c>
      <c r="D161" s="120">
        <v>1355</v>
      </c>
      <c r="E161" s="210">
        <f t="shared" si="15"/>
        <v>8.1460000000000008</v>
      </c>
      <c r="F161" s="146">
        <v>140</v>
      </c>
      <c r="G161" s="122">
        <v>2280.88</v>
      </c>
      <c r="H161" s="211">
        <f t="shared" si="16"/>
        <v>538.05999999999995</v>
      </c>
      <c r="I161" s="122">
        <f t="shared" si="13"/>
        <v>2818.94</v>
      </c>
      <c r="L161" s="198"/>
    </row>
    <row r="162" spans="1:12" ht="26.4">
      <c r="A162" s="120">
        <f t="shared" si="14"/>
        <v>156</v>
      </c>
      <c r="B162" s="142" t="s">
        <v>39</v>
      </c>
      <c r="C162" s="147" t="s">
        <v>42</v>
      </c>
      <c r="D162" s="120">
        <v>1361</v>
      </c>
      <c r="E162" s="210">
        <f t="shared" si="15"/>
        <v>8.1829999999999998</v>
      </c>
      <c r="F162" s="146">
        <v>78</v>
      </c>
      <c r="G162" s="122">
        <v>1276.55</v>
      </c>
      <c r="H162" s="211">
        <f t="shared" si="16"/>
        <v>301.14</v>
      </c>
      <c r="I162" s="122">
        <f t="shared" si="13"/>
        <v>1577.69</v>
      </c>
      <c r="L162" s="198"/>
    </row>
    <row r="163" spans="1:12" ht="26.4">
      <c r="A163" s="120">
        <f t="shared" si="14"/>
        <v>157</v>
      </c>
      <c r="B163" s="142" t="s">
        <v>39</v>
      </c>
      <c r="C163" s="147" t="s">
        <v>38</v>
      </c>
      <c r="D163" s="120">
        <v>1297</v>
      </c>
      <c r="E163" s="210">
        <f t="shared" si="15"/>
        <v>7.798</v>
      </c>
      <c r="F163" s="146">
        <v>39</v>
      </c>
      <c r="G163" s="122">
        <v>608.24</v>
      </c>
      <c r="H163" s="211">
        <f t="shared" si="16"/>
        <v>143.47999999999999</v>
      </c>
      <c r="I163" s="122">
        <f t="shared" si="13"/>
        <v>751.72</v>
      </c>
      <c r="L163" s="198"/>
    </row>
    <row r="164" spans="1:12" ht="26.4">
      <c r="A164" s="120">
        <f t="shared" si="14"/>
        <v>158</v>
      </c>
      <c r="B164" s="142" t="s">
        <v>39</v>
      </c>
      <c r="C164" s="147" t="s">
        <v>38</v>
      </c>
      <c r="D164" s="120">
        <v>1277</v>
      </c>
      <c r="E164" s="210">
        <f t="shared" si="15"/>
        <v>7.6779999999999999</v>
      </c>
      <c r="F164" s="146">
        <v>93</v>
      </c>
      <c r="G164" s="122">
        <v>1428.11</v>
      </c>
      <c r="H164" s="211">
        <f t="shared" si="16"/>
        <v>336.89</v>
      </c>
      <c r="I164" s="122">
        <f t="shared" si="13"/>
        <v>1765</v>
      </c>
      <c r="L164" s="198"/>
    </row>
    <row r="165" spans="1:12" ht="26.4">
      <c r="A165" s="120">
        <f t="shared" si="14"/>
        <v>159</v>
      </c>
      <c r="B165" s="142" t="s">
        <v>39</v>
      </c>
      <c r="C165" s="147" t="s">
        <v>38</v>
      </c>
      <c r="D165" s="120">
        <v>1297</v>
      </c>
      <c r="E165" s="210">
        <f t="shared" si="15"/>
        <v>7.798</v>
      </c>
      <c r="F165" s="146">
        <v>54</v>
      </c>
      <c r="G165" s="122">
        <v>842.18</v>
      </c>
      <c r="H165" s="211">
        <f t="shared" si="16"/>
        <v>198.67</v>
      </c>
      <c r="I165" s="122">
        <f t="shared" si="13"/>
        <v>1040.8499999999999</v>
      </c>
      <c r="L165" s="198"/>
    </row>
    <row r="166" spans="1:12" ht="26.4">
      <c r="A166" s="120">
        <f t="shared" si="14"/>
        <v>160</v>
      </c>
      <c r="B166" s="142" t="s">
        <v>62</v>
      </c>
      <c r="C166" s="147" t="s">
        <v>40</v>
      </c>
      <c r="D166" s="120">
        <v>1381</v>
      </c>
      <c r="E166" s="210">
        <f t="shared" si="15"/>
        <v>8.3030000000000008</v>
      </c>
      <c r="F166" s="146">
        <v>67</v>
      </c>
      <c r="G166" s="122">
        <v>1112.5999999999999</v>
      </c>
      <c r="H166" s="211">
        <f t="shared" si="16"/>
        <v>262.45999999999998</v>
      </c>
      <c r="I166" s="122">
        <f t="shared" si="13"/>
        <v>1375.06</v>
      </c>
      <c r="L166" s="198"/>
    </row>
    <row r="167" spans="1:12" ht="26.4">
      <c r="A167" s="120">
        <f t="shared" si="14"/>
        <v>161</v>
      </c>
      <c r="B167" s="142" t="s">
        <v>62</v>
      </c>
      <c r="C167" s="147" t="s">
        <v>51</v>
      </c>
      <c r="D167" s="120">
        <v>1140</v>
      </c>
      <c r="E167" s="210">
        <f t="shared" si="15"/>
        <v>6.8540000000000001</v>
      </c>
      <c r="F167" s="146">
        <v>112</v>
      </c>
      <c r="G167" s="122">
        <v>1535.3</v>
      </c>
      <c r="H167" s="211">
        <f t="shared" si="16"/>
        <v>362.18</v>
      </c>
      <c r="I167" s="122">
        <f t="shared" si="13"/>
        <v>1897.48</v>
      </c>
      <c r="L167" s="198"/>
    </row>
    <row r="168" spans="1:12" ht="26.4">
      <c r="A168" s="120">
        <f t="shared" si="14"/>
        <v>162</v>
      </c>
      <c r="B168" s="142" t="s">
        <v>62</v>
      </c>
      <c r="C168" s="147" t="s">
        <v>40</v>
      </c>
      <c r="D168" s="120">
        <v>1475</v>
      </c>
      <c r="E168" s="210">
        <f t="shared" si="15"/>
        <v>8.8680000000000003</v>
      </c>
      <c r="F168" s="146">
        <v>125</v>
      </c>
      <c r="G168" s="122">
        <v>2217</v>
      </c>
      <c r="H168" s="211">
        <f>ROUND(G168*0.2359,2)-36.57</f>
        <v>486.42</v>
      </c>
      <c r="I168" s="122">
        <f t="shared" si="13"/>
        <v>2703.42</v>
      </c>
      <c r="J168" s="119" t="s">
        <v>131</v>
      </c>
      <c r="L168" s="198"/>
    </row>
    <row r="169" spans="1:12" ht="26.4">
      <c r="A169" s="120">
        <f t="shared" si="14"/>
        <v>163</v>
      </c>
      <c r="B169" s="142" t="s">
        <v>62</v>
      </c>
      <c r="C169" s="147" t="s">
        <v>38</v>
      </c>
      <c r="D169" s="120">
        <v>1362</v>
      </c>
      <c r="E169" s="210">
        <f t="shared" si="15"/>
        <v>8.1890000000000001</v>
      </c>
      <c r="F169" s="146">
        <v>114</v>
      </c>
      <c r="G169" s="122">
        <v>1867.09</v>
      </c>
      <c r="H169" s="211">
        <f t="shared" si="16"/>
        <v>440.45</v>
      </c>
      <c r="I169" s="122">
        <f t="shared" si="13"/>
        <v>2307.54</v>
      </c>
      <c r="L169" s="198"/>
    </row>
    <row r="170" spans="1:12" ht="26.4">
      <c r="A170" s="120">
        <f t="shared" si="14"/>
        <v>164</v>
      </c>
      <c r="B170" s="142" t="s">
        <v>62</v>
      </c>
      <c r="C170" s="147" t="s">
        <v>38</v>
      </c>
      <c r="D170" s="120">
        <v>1317</v>
      </c>
      <c r="E170" s="210">
        <f t="shared" si="15"/>
        <v>7.9180000000000001</v>
      </c>
      <c r="F170" s="146">
        <v>311</v>
      </c>
      <c r="G170" s="122">
        <v>4925</v>
      </c>
      <c r="H170" s="211">
        <f t="shared" si="16"/>
        <v>1161.81</v>
      </c>
      <c r="I170" s="122">
        <f t="shared" si="13"/>
        <v>6086.8099999999995</v>
      </c>
      <c r="L170" s="198"/>
    </row>
    <row r="171" spans="1:12" ht="26.4">
      <c r="A171" s="120">
        <f t="shared" si="14"/>
        <v>165</v>
      </c>
      <c r="B171" s="142" t="s">
        <v>62</v>
      </c>
      <c r="C171" s="147" t="s">
        <v>38</v>
      </c>
      <c r="D171" s="120">
        <v>1317</v>
      </c>
      <c r="E171" s="210">
        <f t="shared" si="15"/>
        <v>7.9180000000000001</v>
      </c>
      <c r="F171" s="146">
        <v>129</v>
      </c>
      <c r="G171" s="122">
        <v>2042.84</v>
      </c>
      <c r="H171" s="211">
        <f t="shared" si="16"/>
        <v>481.91</v>
      </c>
      <c r="I171" s="122">
        <f t="shared" si="13"/>
        <v>2524.75</v>
      </c>
      <c r="L171" s="198"/>
    </row>
    <row r="172" spans="1:12" ht="26.4">
      <c r="A172" s="120">
        <f t="shared" si="14"/>
        <v>166</v>
      </c>
      <c r="B172" s="142" t="s">
        <v>62</v>
      </c>
      <c r="C172" s="147" t="s">
        <v>38</v>
      </c>
      <c r="D172" s="120">
        <v>1297</v>
      </c>
      <c r="E172" s="210">
        <f t="shared" si="15"/>
        <v>7.798</v>
      </c>
      <c r="F172" s="146">
        <v>26</v>
      </c>
      <c r="G172" s="122">
        <v>405.5</v>
      </c>
      <c r="H172" s="211">
        <f t="shared" si="16"/>
        <v>95.66</v>
      </c>
      <c r="I172" s="122">
        <f t="shared" si="13"/>
        <v>501.15999999999997</v>
      </c>
      <c r="L172" s="198"/>
    </row>
    <row r="173" spans="1:12" ht="26.4">
      <c r="A173" s="120">
        <f t="shared" si="14"/>
        <v>167</v>
      </c>
      <c r="B173" s="142" t="s">
        <v>62</v>
      </c>
      <c r="C173" s="147" t="s">
        <v>38</v>
      </c>
      <c r="D173" s="120">
        <v>1337</v>
      </c>
      <c r="E173" s="210">
        <f t="shared" si="15"/>
        <v>8.0380000000000003</v>
      </c>
      <c r="F173" s="146">
        <v>123</v>
      </c>
      <c r="G173" s="122">
        <v>1977.35</v>
      </c>
      <c r="H173" s="211">
        <f t="shared" si="16"/>
        <v>466.46</v>
      </c>
      <c r="I173" s="122">
        <f t="shared" si="13"/>
        <v>2443.81</v>
      </c>
      <c r="L173" s="198"/>
    </row>
    <row r="174" spans="1:12" ht="26.4">
      <c r="A174" s="120">
        <f t="shared" si="14"/>
        <v>168</v>
      </c>
      <c r="B174" s="142" t="s">
        <v>62</v>
      </c>
      <c r="C174" s="147" t="s">
        <v>42</v>
      </c>
      <c r="D174" s="120">
        <v>1381</v>
      </c>
      <c r="E174" s="210">
        <f t="shared" si="15"/>
        <v>8.3030000000000008</v>
      </c>
      <c r="F174" s="146">
        <v>79</v>
      </c>
      <c r="G174" s="122">
        <v>1311.87</v>
      </c>
      <c r="H174" s="211">
        <f t="shared" si="16"/>
        <v>309.47000000000003</v>
      </c>
      <c r="I174" s="122">
        <f t="shared" si="13"/>
        <v>1621.34</v>
      </c>
      <c r="L174" s="198"/>
    </row>
    <row r="175" spans="1:12" ht="26.4">
      <c r="A175" s="120">
        <f t="shared" si="14"/>
        <v>169</v>
      </c>
      <c r="B175" s="142" t="s">
        <v>62</v>
      </c>
      <c r="C175" s="147" t="s">
        <v>38</v>
      </c>
      <c r="D175" s="120">
        <v>1277</v>
      </c>
      <c r="E175" s="210">
        <f t="shared" si="15"/>
        <v>7.6779999999999999</v>
      </c>
      <c r="F175" s="146">
        <v>109</v>
      </c>
      <c r="G175" s="122">
        <v>1673.8</v>
      </c>
      <c r="H175" s="211">
        <f t="shared" si="16"/>
        <v>394.85</v>
      </c>
      <c r="I175" s="122">
        <f t="shared" si="13"/>
        <v>2068.65</v>
      </c>
      <c r="L175" s="198"/>
    </row>
    <row r="176" spans="1:12" ht="26.4">
      <c r="A176" s="120">
        <f t="shared" si="14"/>
        <v>170</v>
      </c>
      <c r="B176" s="142" t="s">
        <v>62</v>
      </c>
      <c r="C176" s="147" t="s">
        <v>38</v>
      </c>
      <c r="D176" s="120">
        <v>1257</v>
      </c>
      <c r="E176" s="210">
        <f t="shared" si="15"/>
        <v>7.5570000000000004</v>
      </c>
      <c r="F176" s="146">
        <v>106</v>
      </c>
      <c r="G176" s="122">
        <v>1602.08</v>
      </c>
      <c r="H176" s="211">
        <f t="shared" si="16"/>
        <v>377.93</v>
      </c>
      <c r="I176" s="122">
        <f t="shared" si="13"/>
        <v>1980.01</v>
      </c>
      <c r="L176" s="198"/>
    </row>
    <row r="177" spans="1:12" ht="26.4">
      <c r="A177" s="120">
        <f t="shared" si="14"/>
        <v>171</v>
      </c>
      <c r="B177" s="142" t="s">
        <v>83</v>
      </c>
      <c r="C177" s="147" t="s">
        <v>40</v>
      </c>
      <c r="D177" s="120">
        <v>1335</v>
      </c>
      <c r="E177" s="210">
        <f t="shared" si="15"/>
        <v>8.0259999999999998</v>
      </c>
      <c r="F177" s="146">
        <v>105</v>
      </c>
      <c r="G177" s="122">
        <v>1685.46</v>
      </c>
      <c r="H177" s="211">
        <f t="shared" si="16"/>
        <v>397.6</v>
      </c>
      <c r="I177" s="122">
        <f t="shared" si="13"/>
        <v>2083.06</v>
      </c>
      <c r="L177" s="198"/>
    </row>
    <row r="178" spans="1:12" ht="26.4">
      <c r="A178" s="120">
        <f t="shared" si="14"/>
        <v>172</v>
      </c>
      <c r="B178" s="142" t="s">
        <v>83</v>
      </c>
      <c r="C178" s="147" t="s">
        <v>38</v>
      </c>
      <c r="D178" s="120">
        <v>1317</v>
      </c>
      <c r="E178" s="210">
        <f t="shared" si="15"/>
        <v>7.9180000000000001</v>
      </c>
      <c r="F178" s="146">
        <v>197</v>
      </c>
      <c r="G178" s="122">
        <v>3119.69</v>
      </c>
      <c r="H178" s="211">
        <f t="shared" si="16"/>
        <v>735.93</v>
      </c>
      <c r="I178" s="122">
        <f t="shared" ref="I178:I241" si="17">G178+H178</f>
        <v>3855.62</v>
      </c>
      <c r="L178" s="198"/>
    </row>
    <row r="179" spans="1:12" ht="26.4">
      <c r="A179" s="120">
        <f t="shared" si="14"/>
        <v>173</v>
      </c>
      <c r="B179" s="142" t="s">
        <v>83</v>
      </c>
      <c r="C179" s="147" t="s">
        <v>40</v>
      </c>
      <c r="D179" s="120">
        <v>1295</v>
      </c>
      <c r="E179" s="210">
        <f t="shared" si="15"/>
        <v>7.7859999999999996</v>
      </c>
      <c r="F179" s="146">
        <v>224</v>
      </c>
      <c r="G179" s="122">
        <v>3488.13</v>
      </c>
      <c r="H179" s="211">
        <f t="shared" si="16"/>
        <v>822.85</v>
      </c>
      <c r="I179" s="122">
        <f t="shared" si="17"/>
        <v>4310.9800000000005</v>
      </c>
      <c r="L179" s="198"/>
    </row>
    <row r="180" spans="1:12" ht="26.4">
      <c r="A180" s="120">
        <f t="shared" si="14"/>
        <v>174</v>
      </c>
      <c r="B180" s="142" t="s">
        <v>83</v>
      </c>
      <c r="C180" s="147" t="s">
        <v>38</v>
      </c>
      <c r="D180" s="120">
        <v>1317</v>
      </c>
      <c r="E180" s="210">
        <f t="shared" si="15"/>
        <v>7.9180000000000001</v>
      </c>
      <c r="F180" s="146">
        <v>133</v>
      </c>
      <c r="G180" s="122">
        <v>2106.19</v>
      </c>
      <c r="H180" s="211">
        <f t="shared" si="16"/>
        <v>496.85</v>
      </c>
      <c r="I180" s="122">
        <f t="shared" si="17"/>
        <v>2603.04</v>
      </c>
      <c r="L180" s="198"/>
    </row>
    <row r="181" spans="1:12" ht="26.4">
      <c r="A181" s="120">
        <f t="shared" si="14"/>
        <v>175</v>
      </c>
      <c r="B181" s="142" t="s">
        <v>83</v>
      </c>
      <c r="C181" s="147" t="s">
        <v>51</v>
      </c>
      <c r="D181" s="120">
        <v>1060</v>
      </c>
      <c r="E181" s="210">
        <f t="shared" si="15"/>
        <v>6.3730000000000002</v>
      </c>
      <c r="F181" s="146">
        <v>52</v>
      </c>
      <c r="G181" s="122">
        <v>662.79</v>
      </c>
      <c r="H181" s="211">
        <f t="shared" si="16"/>
        <v>156.35</v>
      </c>
      <c r="I181" s="122">
        <f t="shared" si="17"/>
        <v>819.14</v>
      </c>
      <c r="L181" s="198"/>
    </row>
    <row r="182" spans="1:12" ht="26.4">
      <c r="A182" s="120">
        <f t="shared" si="14"/>
        <v>176</v>
      </c>
      <c r="B182" s="142" t="s">
        <v>83</v>
      </c>
      <c r="C182" s="147" t="s">
        <v>38</v>
      </c>
      <c r="D182" s="120">
        <v>1257</v>
      </c>
      <c r="E182" s="210">
        <f t="shared" si="15"/>
        <v>7.5570000000000004</v>
      </c>
      <c r="F182" s="146">
        <v>117</v>
      </c>
      <c r="G182" s="122">
        <v>1768.34</v>
      </c>
      <c r="H182" s="211">
        <f t="shared" si="16"/>
        <v>417.15</v>
      </c>
      <c r="I182" s="122">
        <f t="shared" si="17"/>
        <v>2185.4899999999998</v>
      </c>
      <c r="L182" s="198"/>
    </row>
    <row r="183" spans="1:12" ht="26.4">
      <c r="A183" s="120">
        <f t="shared" si="14"/>
        <v>177</v>
      </c>
      <c r="B183" s="142" t="s">
        <v>83</v>
      </c>
      <c r="C183" s="147" t="s">
        <v>38</v>
      </c>
      <c r="D183" s="120">
        <v>1257</v>
      </c>
      <c r="E183" s="210">
        <f t="shared" si="15"/>
        <v>7.5570000000000004</v>
      </c>
      <c r="F183" s="146">
        <v>69</v>
      </c>
      <c r="G183" s="122">
        <v>1042.8699999999999</v>
      </c>
      <c r="H183" s="211">
        <f t="shared" si="16"/>
        <v>246.01</v>
      </c>
      <c r="I183" s="122">
        <f t="shared" si="17"/>
        <v>1288.8799999999999</v>
      </c>
      <c r="L183" s="198"/>
    </row>
    <row r="184" spans="1:12" ht="26.4">
      <c r="A184" s="120">
        <f t="shared" si="14"/>
        <v>178</v>
      </c>
      <c r="B184" s="142" t="s">
        <v>50</v>
      </c>
      <c r="C184" s="147" t="s">
        <v>51</v>
      </c>
      <c r="D184" s="120">
        <v>1120</v>
      </c>
      <c r="E184" s="210">
        <f t="shared" si="15"/>
        <v>6.734</v>
      </c>
      <c r="F184" s="146">
        <v>85</v>
      </c>
      <c r="G184" s="122">
        <v>1144.78</v>
      </c>
      <c r="H184" s="211">
        <f t="shared" si="16"/>
        <v>270.05</v>
      </c>
      <c r="I184" s="122">
        <f t="shared" si="17"/>
        <v>1414.83</v>
      </c>
      <c r="L184" s="198"/>
    </row>
    <row r="185" spans="1:12" ht="26.4">
      <c r="A185" s="120">
        <f t="shared" si="14"/>
        <v>179</v>
      </c>
      <c r="B185" s="142" t="s">
        <v>50</v>
      </c>
      <c r="C185" s="147" t="s">
        <v>51</v>
      </c>
      <c r="D185" s="120">
        <v>1140</v>
      </c>
      <c r="E185" s="210">
        <f t="shared" si="15"/>
        <v>6.8540000000000001</v>
      </c>
      <c r="F185" s="146">
        <v>239.75</v>
      </c>
      <c r="G185" s="122">
        <v>3286.49</v>
      </c>
      <c r="H185" s="211">
        <f t="shared" si="16"/>
        <v>775.28</v>
      </c>
      <c r="I185" s="122">
        <f t="shared" si="17"/>
        <v>4061.7699999999995</v>
      </c>
      <c r="L185" s="198"/>
    </row>
    <row r="186" spans="1:12" ht="26.4">
      <c r="A186" s="120">
        <f t="shared" si="14"/>
        <v>180</v>
      </c>
      <c r="B186" s="142" t="s">
        <v>50</v>
      </c>
      <c r="C186" s="147" t="s">
        <v>51</v>
      </c>
      <c r="D186" s="120">
        <v>1120</v>
      </c>
      <c r="E186" s="210">
        <f t="shared" si="15"/>
        <v>6.734</v>
      </c>
      <c r="F186" s="146">
        <v>197.75</v>
      </c>
      <c r="G186" s="122">
        <v>2663.3</v>
      </c>
      <c r="H186" s="211">
        <f t="shared" si="16"/>
        <v>628.27</v>
      </c>
      <c r="I186" s="122">
        <f t="shared" si="17"/>
        <v>3291.57</v>
      </c>
      <c r="L186" s="198"/>
    </row>
    <row r="187" spans="1:12" ht="26.4">
      <c r="A187" s="120">
        <f t="shared" si="14"/>
        <v>181</v>
      </c>
      <c r="B187" s="142" t="s">
        <v>50</v>
      </c>
      <c r="C187" s="147" t="s">
        <v>42</v>
      </c>
      <c r="D187" s="120">
        <v>1428</v>
      </c>
      <c r="E187" s="210">
        <f t="shared" si="15"/>
        <v>8.5850000000000009</v>
      </c>
      <c r="F187" s="146">
        <v>134</v>
      </c>
      <c r="G187" s="122">
        <v>2300.7800000000002</v>
      </c>
      <c r="H187" s="211">
        <f t="shared" si="16"/>
        <v>542.75</v>
      </c>
      <c r="I187" s="122">
        <f t="shared" si="17"/>
        <v>2843.53</v>
      </c>
      <c r="L187" s="198"/>
    </row>
    <row r="188" spans="1:12" ht="26.4">
      <c r="A188" s="120">
        <f t="shared" si="14"/>
        <v>182</v>
      </c>
      <c r="B188" s="142" t="s">
        <v>50</v>
      </c>
      <c r="C188" s="147" t="s">
        <v>51</v>
      </c>
      <c r="D188" s="120">
        <v>1120</v>
      </c>
      <c r="E188" s="210">
        <f t="shared" si="15"/>
        <v>6.734</v>
      </c>
      <c r="F188" s="146">
        <v>149.75</v>
      </c>
      <c r="G188" s="122">
        <v>2016.83</v>
      </c>
      <c r="H188" s="211">
        <f t="shared" si="16"/>
        <v>475.77</v>
      </c>
      <c r="I188" s="122">
        <f t="shared" si="17"/>
        <v>2492.6</v>
      </c>
      <c r="L188" s="198"/>
    </row>
    <row r="189" spans="1:12" ht="26.4">
      <c r="A189" s="120">
        <f t="shared" si="14"/>
        <v>183</v>
      </c>
      <c r="B189" s="142" t="s">
        <v>50</v>
      </c>
      <c r="C189" s="147" t="s">
        <v>51</v>
      </c>
      <c r="D189" s="120">
        <v>1140</v>
      </c>
      <c r="E189" s="210">
        <f t="shared" si="15"/>
        <v>6.8540000000000001</v>
      </c>
      <c r="F189" s="146">
        <v>206.75</v>
      </c>
      <c r="G189" s="122">
        <v>2834.13</v>
      </c>
      <c r="H189" s="211">
        <f t="shared" si="16"/>
        <v>668.57</v>
      </c>
      <c r="I189" s="122">
        <f t="shared" si="17"/>
        <v>3502.7000000000003</v>
      </c>
      <c r="L189" s="198"/>
    </row>
    <row r="190" spans="1:12" ht="26.4">
      <c r="A190" s="120">
        <f t="shared" si="14"/>
        <v>184</v>
      </c>
      <c r="B190" s="142" t="s">
        <v>50</v>
      </c>
      <c r="C190" s="147" t="s">
        <v>51</v>
      </c>
      <c r="D190" s="120">
        <v>1120</v>
      </c>
      <c r="E190" s="210">
        <f t="shared" si="15"/>
        <v>6.734</v>
      </c>
      <c r="F190" s="146">
        <v>120</v>
      </c>
      <c r="G190" s="122">
        <v>1616.16</v>
      </c>
      <c r="H190" s="211">
        <f t="shared" si="16"/>
        <v>381.25</v>
      </c>
      <c r="I190" s="122">
        <f t="shared" si="17"/>
        <v>1997.41</v>
      </c>
      <c r="L190" s="198"/>
    </row>
    <row r="191" spans="1:12" ht="26.4">
      <c r="A191" s="120">
        <f t="shared" si="14"/>
        <v>185</v>
      </c>
      <c r="B191" s="142" t="s">
        <v>50</v>
      </c>
      <c r="C191" s="147" t="s">
        <v>38</v>
      </c>
      <c r="D191" s="120">
        <v>1257</v>
      </c>
      <c r="E191" s="210">
        <f t="shared" si="15"/>
        <v>7.5570000000000004</v>
      </c>
      <c r="F191" s="146">
        <v>159</v>
      </c>
      <c r="G191" s="122">
        <v>2403.13</v>
      </c>
      <c r="H191" s="211">
        <f t="shared" si="16"/>
        <v>566.9</v>
      </c>
      <c r="I191" s="122">
        <f t="shared" si="17"/>
        <v>2970.03</v>
      </c>
      <c r="L191" s="198"/>
    </row>
    <row r="192" spans="1:12" ht="26.4">
      <c r="A192" s="120">
        <f t="shared" si="14"/>
        <v>186</v>
      </c>
      <c r="B192" s="142" t="s">
        <v>50</v>
      </c>
      <c r="C192" s="147" t="s">
        <v>51</v>
      </c>
      <c r="D192" s="120">
        <v>1060</v>
      </c>
      <c r="E192" s="210">
        <f t="shared" si="15"/>
        <v>6.3730000000000002</v>
      </c>
      <c r="F192" s="146">
        <v>88</v>
      </c>
      <c r="G192" s="122">
        <v>1121.6500000000001</v>
      </c>
      <c r="H192" s="211">
        <f t="shared" si="16"/>
        <v>264.60000000000002</v>
      </c>
      <c r="I192" s="122">
        <f t="shared" si="17"/>
        <v>1386.25</v>
      </c>
      <c r="L192" s="198"/>
    </row>
    <row r="193" spans="1:12" ht="26.4">
      <c r="A193" s="120">
        <f t="shared" si="14"/>
        <v>187</v>
      </c>
      <c r="B193" s="142" t="s">
        <v>43</v>
      </c>
      <c r="C193" s="147" t="s">
        <v>38</v>
      </c>
      <c r="D193" s="120">
        <v>1317</v>
      </c>
      <c r="E193" s="210">
        <f t="shared" si="15"/>
        <v>7.9180000000000001</v>
      </c>
      <c r="F193" s="146">
        <v>226.75</v>
      </c>
      <c r="G193" s="122">
        <v>3590.81</v>
      </c>
      <c r="H193" s="211">
        <f t="shared" si="16"/>
        <v>847.07</v>
      </c>
      <c r="I193" s="122">
        <f t="shared" si="17"/>
        <v>4437.88</v>
      </c>
      <c r="L193" s="198"/>
    </row>
    <row r="194" spans="1:12" ht="26.4">
      <c r="A194" s="120">
        <f t="shared" si="14"/>
        <v>188</v>
      </c>
      <c r="B194" s="142" t="s">
        <v>43</v>
      </c>
      <c r="C194" s="147" t="s">
        <v>51</v>
      </c>
      <c r="D194" s="120">
        <v>1140</v>
      </c>
      <c r="E194" s="210">
        <f t="shared" si="15"/>
        <v>6.8540000000000001</v>
      </c>
      <c r="F194" s="146">
        <v>149.75</v>
      </c>
      <c r="G194" s="122">
        <v>2052.77</v>
      </c>
      <c r="H194" s="211">
        <f t="shared" si="16"/>
        <v>484.25</v>
      </c>
      <c r="I194" s="122">
        <f t="shared" si="17"/>
        <v>2537.02</v>
      </c>
      <c r="L194" s="198"/>
    </row>
    <row r="195" spans="1:12" ht="26.4">
      <c r="A195" s="120">
        <f t="shared" si="14"/>
        <v>189</v>
      </c>
      <c r="B195" s="142" t="s">
        <v>43</v>
      </c>
      <c r="C195" s="147" t="s">
        <v>51</v>
      </c>
      <c r="D195" s="120">
        <v>1140</v>
      </c>
      <c r="E195" s="210">
        <f t="shared" si="15"/>
        <v>6.8540000000000001</v>
      </c>
      <c r="F195" s="146">
        <v>75</v>
      </c>
      <c r="G195" s="122">
        <v>1028.0999999999999</v>
      </c>
      <c r="H195" s="211">
        <f t="shared" si="16"/>
        <v>242.53</v>
      </c>
      <c r="I195" s="122">
        <f t="shared" si="17"/>
        <v>1270.6299999999999</v>
      </c>
      <c r="L195" s="198"/>
    </row>
    <row r="196" spans="1:12" ht="26.4">
      <c r="A196" s="120">
        <f t="shared" si="14"/>
        <v>190</v>
      </c>
      <c r="B196" s="142" t="s">
        <v>43</v>
      </c>
      <c r="C196" s="147" t="s">
        <v>51</v>
      </c>
      <c r="D196" s="120">
        <v>1140</v>
      </c>
      <c r="E196" s="210">
        <f t="shared" si="15"/>
        <v>6.8540000000000001</v>
      </c>
      <c r="F196" s="146">
        <v>248.5</v>
      </c>
      <c r="G196" s="122">
        <v>3406.44</v>
      </c>
      <c r="H196" s="211">
        <f t="shared" si="16"/>
        <v>803.58</v>
      </c>
      <c r="I196" s="122">
        <f t="shared" si="17"/>
        <v>4210.0200000000004</v>
      </c>
      <c r="L196" s="198"/>
    </row>
    <row r="197" spans="1:12" ht="26.4">
      <c r="A197" s="120">
        <f t="shared" si="14"/>
        <v>191</v>
      </c>
      <c r="B197" s="142" t="s">
        <v>43</v>
      </c>
      <c r="C197" s="147" t="s">
        <v>51</v>
      </c>
      <c r="D197" s="120">
        <v>1449</v>
      </c>
      <c r="E197" s="210">
        <f t="shared" si="15"/>
        <v>8.7119999999999997</v>
      </c>
      <c r="F197" s="146">
        <v>190</v>
      </c>
      <c r="G197" s="122">
        <v>3310.56</v>
      </c>
      <c r="H197" s="211">
        <f t="shared" si="16"/>
        <v>780.96</v>
      </c>
      <c r="I197" s="122">
        <f t="shared" si="17"/>
        <v>4091.52</v>
      </c>
      <c r="L197" s="198"/>
    </row>
    <row r="198" spans="1:12" ht="26.4">
      <c r="A198" s="120">
        <f t="shared" si="14"/>
        <v>192</v>
      </c>
      <c r="B198" s="142" t="s">
        <v>43</v>
      </c>
      <c r="C198" s="147" t="s">
        <v>42</v>
      </c>
      <c r="D198" s="120">
        <v>1541</v>
      </c>
      <c r="E198" s="210">
        <f t="shared" si="15"/>
        <v>9.2650000000000006</v>
      </c>
      <c r="F198" s="146">
        <v>265</v>
      </c>
      <c r="G198" s="122">
        <v>4910.45</v>
      </c>
      <c r="H198" s="211">
        <f t="shared" si="16"/>
        <v>1158.3800000000001</v>
      </c>
      <c r="I198" s="122">
        <f t="shared" si="17"/>
        <v>6068.83</v>
      </c>
      <c r="L198" s="198"/>
    </row>
    <row r="199" spans="1:12" ht="26.4">
      <c r="A199" s="120">
        <f t="shared" si="14"/>
        <v>193</v>
      </c>
      <c r="B199" s="142" t="s">
        <v>43</v>
      </c>
      <c r="C199" s="147" t="s">
        <v>38</v>
      </c>
      <c r="D199" s="120">
        <v>1317</v>
      </c>
      <c r="E199" s="210">
        <f t="shared" si="15"/>
        <v>7.9180000000000001</v>
      </c>
      <c r="F199" s="146">
        <v>219.75</v>
      </c>
      <c r="G199" s="122">
        <v>3479.96</v>
      </c>
      <c r="H199" s="211">
        <f t="shared" si="16"/>
        <v>820.92</v>
      </c>
      <c r="I199" s="122">
        <f t="shared" si="17"/>
        <v>4300.88</v>
      </c>
      <c r="L199" s="198"/>
    </row>
    <row r="200" spans="1:12" ht="26.4">
      <c r="A200" s="120">
        <f t="shared" si="14"/>
        <v>194</v>
      </c>
      <c r="B200" s="142" t="s">
        <v>43</v>
      </c>
      <c r="C200" s="147" t="s">
        <v>51</v>
      </c>
      <c r="D200" s="120">
        <v>1080</v>
      </c>
      <c r="E200" s="210">
        <f t="shared" si="15"/>
        <v>6.4930000000000003</v>
      </c>
      <c r="F200" s="146">
        <v>195</v>
      </c>
      <c r="G200" s="122">
        <v>2532.27</v>
      </c>
      <c r="H200" s="211">
        <f t="shared" si="16"/>
        <v>597.36</v>
      </c>
      <c r="I200" s="122">
        <f t="shared" si="17"/>
        <v>3129.63</v>
      </c>
      <c r="L200" s="198"/>
    </row>
    <row r="201" spans="1:12" ht="26.4">
      <c r="A201" s="120">
        <f t="shared" si="14"/>
        <v>195</v>
      </c>
      <c r="B201" s="142" t="s">
        <v>43</v>
      </c>
      <c r="C201" s="147" t="s">
        <v>51</v>
      </c>
      <c r="D201" s="120">
        <v>1100</v>
      </c>
      <c r="E201" s="210">
        <f t="shared" si="15"/>
        <v>6.6130000000000004</v>
      </c>
      <c r="F201" s="146">
        <v>203.5</v>
      </c>
      <c r="G201" s="122">
        <v>2691.49</v>
      </c>
      <c r="H201" s="211">
        <f t="shared" si="16"/>
        <v>634.91999999999996</v>
      </c>
      <c r="I201" s="122">
        <f t="shared" si="17"/>
        <v>3326.41</v>
      </c>
      <c r="L201" s="198"/>
    </row>
    <row r="202" spans="1:12" ht="26.4">
      <c r="A202" s="120">
        <f t="shared" si="14"/>
        <v>196</v>
      </c>
      <c r="B202" s="142" t="s">
        <v>43</v>
      </c>
      <c r="C202" s="147" t="s">
        <v>51</v>
      </c>
      <c r="D202" s="120">
        <v>1060</v>
      </c>
      <c r="E202" s="210">
        <f t="shared" si="15"/>
        <v>6.3730000000000002</v>
      </c>
      <c r="F202" s="146">
        <v>120</v>
      </c>
      <c r="G202" s="122">
        <v>1529.52</v>
      </c>
      <c r="H202" s="211">
        <f t="shared" si="16"/>
        <v>360.81</v>
      </c>
      <c r="I202" s="122">
        <f t="shared" si="17"/>
        <v>1890.33</v>
      </c>
      <c r="L202" s="198"/>
    </row>
    <row r="203" spans="1:12" ht="26.4">
      <c r="A203" s="120">
        <f t="shared" ref="A203:A266" si="18">A202+1</f>
        <v>197</v>
      </c>
      <c r="B203" s="142" t="s">
        <v>85</v>
      </c>
      <c r="C203" s="147" t="s">
        <v>38</v>
      </c>
      <c r="D203" s="120">
        <v>1317</v>
      </c>
      <c r="E203" s="210">
        <f t="shared" ref="E203:E266" si="19">ROUND(D203/$E$4,3)</f>
        <v>7.9180000000000001</v>
      </c>
      <c r="F203" s="146">
        <v>307.5</v>
      </c>
      <c r="G203" s="122">
        <v>4869.57</v>
      </c>
      <c r="H203" s="211">
        <f t="shared" ref="H203:H266" si="20">ROUND(G203*0.2359,2)</f>
        <v>1148.73</v>
      </c>
      <c r="I203" s="122">
        <f t="shared" si="17"/>
        <v>6018.2999999999993</v>
      </c>
      <c r="L203" s="198"/>
    </row>
    <row r="204" spans="1:12" ht="26.4">
      <c r="A204" s="120">
        <f t="shared" si="18"/>
        <v>198</v>
      </c>
      <c r="B204" s="142" t="s">
        <v>85</v>
      </c>
      <c r="C204" s="147" t="s">
        <v>40</v>
      </c>
      <c r="D204" s="120">
        <v>1475</v>
      </c>
      <c r="E204" s="210">
        <f t="shared" si="19"/>
        <v>8.8680000000000003</v>
      </c>
      <c r="F204" s="146">
        <v>166.5</v>
      </c>
      <c r="G204" s="122">
        <v>2953.04</v>
      </c>
      <c r="H204" s="211">
        <f t="shared" si="20"/>
        <v>696.62</v>
      </c>
      <c r="I204" s="122">
        <f t="shared" si="17"/>
        <v>3649.66</v>
      </c>
      <c r="L204" s="198"/>
    </row>
    <row r="205" spans="1:12" ht="26.4">
      <c r="A205" s="120">
        <f t="shared" si="18"/>
        <v>199</v>
      </c>
      <c r="B205" s="142" t="s">
        <v>85</v>
      </c>
      <c r="C205" s="147" t="s">
        <v>42</v>
      </c>
      <c r="D205" s="120">
        <v>1542</v>
      </c>
      <c r="E205" s="210">
        <f t="shared" si="19"/>
        <v>9.2710000000000008</v>
      </c>
      <c r="F205" s="146">
        <v>99</v>
      </c>
      <c r="G205" s="122">
        <v>1835.66</v>
      </c>
      <c r="H205" s="211">
        <f t="shared" si="20"/>
        <v>433.03</v>
      </c>
      <c r="I205" s="122">
        <f t="shared" si="17"/>
        <v>2268.69</v>
      </c>
      <c r="L205" s="198"/>
    </row>
    <row r="206" spans="1:12" ht="26.4">
      <c r="A206" s="120">
        <f t="shared" si="18"/>
        <v>200</v>
      </c>
      <c r="B206" s="142" t="s">
        <v>85</v>
      </c>
      <c r="C206" s="147" t="s">
        <v>38</v>
      </c>
      <c r="D206" s="120">
        <v>1297</v>
      </c>
      <c r="E206" s="210">
        <f t="shared" si="19"/>
        <v>7.798</v>
      </c>
      <c r="F206" s="146">
        <v>15</v>
      </c>
      <c r="G206" s="122">
        <v>233.94</v>
      </c>
      <c r="H206" s="211">
        <f t="shared" si="20"/>
        <v>55.19</v>
      </c>
      <c r="I206" s="122">
        <f t="shared" si="17"/>
        <v>289.13</v>
      </c>
      <c r="L206" s="198"/>
    </row>
    <row r="207" spans="1:12" ht="26.4">
      <c r="A207" s="120">
        <f t="shared" si="18"/>
        <v>201</v>
      </c>
      <c r="B207" s="142" t="s">
        <v>85</v>
      </c>
      <c r="C207" s="147" t="s">
        <v>38</v>
      </c>
      <c r="D207" s="120">
        <v>1277</v>
      </c>
      <c r="E207" s="210">
        <f t="shared" si="19"/>
        <v>7.6779999999999999</v>
      </c>
      <c r="F207" s="146">
        <v>16.5</v>
      </c>
      <c r="G207" s="122">
        <v>253.37</v>
      </c>
      <c r="H207" s="211">
        <f t="shared" si="20"/>
        <v>59.77</v>
      </c>
      <c r="I207" s="122">
        <f t="shared" si="17"/>
        <v>313.14</v>
      </c>
      <c r="L207" s="198"/>
    </row>
    <row r="208" spans="1:12" ht="26.4">
      <c r="A208" s="120">
        <f t="shared" si="18"/>
        <v>202</v>
      </c>
      <c r="B208" s="142" t="s">
        <v>85</v>
      </c>
      <c r="C208" s="147" t="s">
        <v>38</v>
      </c>
      <c r="D208" s="120">
        <v>1405</v>
      </c>
      <c r="E208" s="210">
        <f t="shared" si="19"/>
        <v>8.4469999999999992</v>
      </c>
      <c r="F208" s="146">
        <v>28</v>
      </c>
      <c r="G208" s="122">
        <v>473.03</v>
      </c>
      <c r="H208" s="211">
        <f t="shared" si="20"/>
        <v>111.59</v>
      </c>
      <c r="I208" s="122">
        <f t="shared" si="17"/>
        <v>584.62</v>
      </c>
      <c r="L208" s="198"/>
    </row>
    <row r="209" spans="1:12" ht="26.4">
      <c r="A209" s="120">
        <f t="shared" si="18"/>
        <v>203</v>
      </c>
      <c r="B209" s="142" t="s">
        <v>85</v>
      </c>
      <c r="C209" s="147" t="s">
        <v>38</v>
      </c>
      <c r="D209" s="120">
        <v>1277</v>
      </c>
      <c r="E209" s="210">
        <f t="shared" si="19"/>
        <v>7.6779999999999999</v>
      </c>
      <c r="F209" s="146">
        <v>15</v>
      </c>
      <c r="G209" s="122">
        <v>230.34</v>
      </c>
      <c r="H209" s="211">
        <f t="shared" si="20"/>
        <v>54.34</v>
      </c>
      <c r="I209" s="122">
        <f t="shared" si="17"/>
        <v>284.68</v>
      </c>
      <c r="L209" s="198"/>
    </row>
    <row r="210" spans="1:12" ht="26.4">
      <c r="A210" s="120">
        <f t="shared" si="18"/>
        <v>204</v>
      </c>
      <c r="B210" s="142" t="s">
        <v>75</v>
      </c>
      <c r="C210" s="147" t="s">
        <v>40</v>
      </c>
      <c r="D210" s="120">
        <v>1381</v>
      </c>
      <c r="E210" s="210">
        <f t="shared" si="19"/>
        <v>8.3030000000000008</v>
      </c>
      <c r="F210" s="146">
        <v>85</v>
      </c>
      <c r="G210" s="122">
        <v>1411.51</v>
      </c>
      <c r="H210" s="211">
        <f>ROUND(G210*0.2359,2)-0.01</f>
        <v>332.97</v>
      </c>
      <c r="I210" s="122">
        <f t="shared" si="17"/>
        <v>1744.48</v>
      </c>
      <c r="L210" s="198"/>
    </row>
    <row r="211" spans="1:12" ht="26.4">
      <c r="A211" s="120">
        <f t="shared" si="18"/>
        <v>205</v>
      </c>
      <c r="B211" s="142" t="s">
        <v>75</v>
      </c>
      <c r="C211" s="147" t="s">
        <v>38</v>
      </c>
      <c r="D211" s="120">
        <v>1317</v>
      </c>
      <c r="E211" s="210">
        <f t="shared" si="19"/>
        <v>7.9180000000000001</v>
      </c>
      <c r="F211" s="146">
        <v>28</v>
      </c>
      <c r="G211" s="122">
        <v>443.41</v>
      </c>
      <c r="H211" s="211">
        <f t="shared" si="20"/>
        <v>104.6</v>
      </c>
      <c r="I211" s="122">
        <f t="shared" si="17"/>
        <v>548.01</v>
      </c>
      <c r="L211" s="198"/>
    </row>
    <row r="212" spans="1:12" ht="26.4">
      <c r="A212" s="120">
        <f t="shared" si="18"/>
        <v>206</v>
      </c>
      <c r="B212" s="142" t="s">
        <v>75</v>
      </c>
      <c r="C212" s="147" t="s">
        <v>38</v>
      </c>
      <c r="D212" s="120">
        <v>1427</v>
      </c>
      <c r="E212" s="210">
        <f t="shared" si="19"/>
        <v>8.5790000000000006</v>
      </c>
      <c r="F212" s="146">
        <v>28</v>
      </c>
      <c r="G212" s="122">
        <v>480.42</v>
      </c>
      <c r="H212" s="211">
        <f t="shared" si="20"/>
        <v>113.33</v>
      </c>
      <c r="I212" s="122">
        <f t="shared" si="17"/>
        <v>593.75</v>
      </c>
      <c r="L212" s="198"/>
    </row>
    <row r="213" spans="1:12" ht="26.4">
      <c r="A213" s="120">
        <f t="shared" si="18"/>
        <v>207</v>
      </c>
      <c r="B213" s="142" t="s">
        <v>75</v>
      </c>
      <c r="C213" s="147" t="s">
        <v>51</v>
      </c>
      <c r="D213" s="120">
        <v>1120</v>
      </c>
      <c r="E213" s="210">
        <f t="shared" si="19"/>
        <v>6.734</v>
      </c>
      <c r="F213" s="146">
        <v>15</v>
      </c>
      <c r="G213" s="122">
        <v>202.02</v>
      </c>
      <c r="H213" s="211">
        <f t="shared" si="20"/>
        <v>47.66</v>
      </c>
      <c r="I213" s="122">
        <f t="shared" si="17"/>
        <v>249.68</v>
      </c>
      <c r="L213" s="198"/>
    </row>
    <row r="214" spans="1:12" ht="26.4">
      <c r="A214" s="120">
        <f t="shared" si="18"/>
        <v>208</v>
      </c>
      <c r="B214" s="142" t="s">
        <v>75</v>
      </c>
      <c r="C214" s="147" t="s">
        <v>38</v>
      </c>
      <c r="D214" s="120">
        <v>1282</v>
      </c>
      <c r="E214" s="210">
        <f t="shared" si="19"/>
        <v>7.7080000000000002</v>
      </c>
      <c r="F214" s="146">
        <v>95</v>
      </c>
      <c r="G214" s="122">
        <v>1464.52</v>
      </c>
      <c r="H214" s="211">
        <f t="shared" si="20"/>
        <v>345.48</v>
      </c>
      <c r="I214" s="122">
        <f t="shared" si="17"/>
        <v>1810</v>
      </c>
      <c r="L214" s="198"/>
    </row>
    <row r="215" spans="1:12" ht="26.4">
      <c r="A215" s="120">
        <f t="shared" si="18"/>
        <v>209</v>
      </c>
      <c r="B215" s="142" t="s">
        <v>75</v>
      </c>
      <c r="C215" s="147" t="s">
        <v>51</v>
      </c>
      <c r="D215" s="120">
        <v>1060</v>
      </c>
      <c r="E215" s="210">
        <f t="shared" si="19"/>
        <v>6.3730000000000002</v>
      </c>
      <c r="F215" s="146">
        <v>39</v>
      </c>
      <c r="G215" s="122">
        <v>497.09</v>
      </c>
      <c r="H215" s="211">
        <f t="shared" si="20"/>
        <v>117.26</v>
      </c>
      <c r="I215" s="122">
        <f t="shared" si="17"/>
        <v>614.35</v>
      </c>
      <c r="L215" s="198"/>
    </row>
    <row r="216" spans="1:12">
      <c r="A216" s="120">
        <f t="shared" si="18"/>
        <v>210</v>
      </c>
      <c r="B216" s="142" t="s">
        <v>90</v>
      </c>
      <c r="C216" s="147" t="s">
        <v>91</v>
      </c>
      <c r="D216" s="120">
        <v>1701</v>
      </c>
      <c r="E216" s="210">
        <f t="shared" si="19"/>
        <v>10.227</v>
      </c>
      <c r="F216" s="146">
        <v>75</v>
      </c>
      <c r="G216" s="122">
        <v>1534.05</v>
      </c>
      <c r="H216" s="211">
        <f t="shared" si="20"/>
        <v>361.88</v>
      </c>
      <c r="I216" s="122">
        <f t="shared" si="17"/>
        <v>1895.9299999999998</v>
      </c>
      <c r="L216" s="198"/>
    </row>
    <row r="217" spans="1:12">
      <c r="A217" s="120">
        <f t="shared" si="18"/>
        <v>211</v>
      </c>
      <c r="B217" s="142" t="s">
        <v>58</v>
      </c>
      <c r="C217" s="147" t="s">
        <v>38</v>
      </c>
      <c r="D217" s="120">
        <v>1196</v>
      </c>
      <c r="E217" s="210">
        <f t="shared" si="19"/>
        <v>7.1909999999999998</v>
      </c>
      <c r="F217" s="146">
        <v>108</v>
      </c>
      <c r="G217" s="122">
        <v>1553.26</v>
      </c>
      <c r="H217" s="211">
        <f t="shared" si="20"/>
        <v>366.41</v>
      </c>
      <c r="I217" s="122">
        <f t="shared" si="17"/>
        <v>1919.67</v>
      </c>
      <c r="L217" s="198"/>
    </row>
    <row r="218" spans="1:12">
      <c r="A218" s="120">
        <f t="shared" si="18"/>
        <v>212</v>
      </c>
      <c r="B218" s="142" t="s">
        <v>58</v>
      </c>
      <c r="C218" s="147" t="s">
        <v>40</v>
      </c>
      <c r="D218" s="120">
        <v>1240</v>
      </c>
      <c r="E218" s="210">
        <f t="shared" si="19"/>
        <v>7.4550000000000001</v>
      </c>
      <c r="F218" s="146">
        <v>220.5</v>
      </c>
      <c r="G218" s="122">
        <v>3287.66</v>
      </c>
      <c r="H218" s="211">
        <f t="shared" si="20"/>
        <v>775.56</v>
      </c>
      <c r="I218" s="122">
        <f t="shared" si="17"/>
        <v>4063.22</v>
      </c>
      <c r="L218" s="198"/>
    </row>
    <row r="219" spans="1:12">
      <c r="A219" s="120">
        <f t="shared" si="18"/>
        <v>213</v>
      </c>
      <c r="B219" s="142" t="s">
        <v>58</v>
      </c>
      <c r="C219" s="147" t="s">
        <v>38</v>
      </c>
      <c r="D219" s="120">
        <v>1176</v>
      </c>
      <c r="E219" s="210">
        <f t="shared" si="19"/>
        <v>7.07</v>
      </c>
      <c r="F219" s="146">
        <v>219</v>
      </c>
      <c r="G219" s="122">
        <v>3096.66</v>
      </c>
      <c r="H219" s="211">
        <f t="shared" si="20"/>
        <v>730.5</v>
      </c>
      <c r="I219" s="122">
        <f t="shared" si="17"/>
        <v>3827.16</v>
      </c>
      <c r="L219" s="198"/>
    </row>
    <row r="220" spans="1:12">
      <c r="A220" s="120">
        <f t="shared" si="18"/>
        <v>214</v>
      </c>
      <c r="B220" s="142" t="s">
        <v>58</v>
      </c>
      <c r="C220" s="147" t="s">
        <v>38</v>
      </c>
      <c r="D220" s="120">
        <v>1296</v>
      </c>
      <c r="E220" s="210">
        <f t="shared" si="19"/>
        <v>7.7919999999999998</v>
      </c>
      <c r="F220" s="146">
        <v>203.5</v>
      </c>
      <c r="G220" s="122">
        <v>3171.34</v>
      </c>
      <c r="H220" s="211">
        <f t="shared" si="20"/>
        <v>748.12</v>
      </c>
      <c r="I220" s="122">
        <f t="shared" si="17"/>
        <v>3919.46</v>
      </c>
      <c r="L220" s="198"/>
    </row>
    <row r="221" spans="1:12">
      <c r="A221" s="120">
        <f t="shared" si="18"/>
        <v>215</v>
      </c>
      <c r="B221" s="142" t="s">
        <v>58</v>
      </c>
      <c r="C221" s="147" t="s">
        <v>40</v>
      </c>
      <c r="D221" s="120">
        <v>1360</v>
      </c>
      <c r="E221" s="210">
        <f t="shared" si="19"/>
        <v>8.1769999999999996</v>
      </c>
      <c r="F221" s="146">
        <v>135.5</v>
      </c>
      <c r="G221" s="122">
        <v>2215.9699999999998</v>
      </c>
      <c r="H221" s="211">
        <f t="shared" si="20"/>
        <v>522.75</v>
      </c>
      <c r="I221" s="122">
        <f t="shared" si="17"/>
        <v>2738.72</v>
      </c>
      <c r="L221" s="198"/>
    </row>
    <row r="222" spans="1:12">
      <c r="A222" s="120">
        <f t="shared" si="18"/>
        <v>216</v>
      </c>
      <c r="B222" s="142" t="s">
        <v>58</v>
      </c>
      <c r="C222" s="147" t="s">
        <v>42</v>
      </c>
      <c r="D222" s="120">
        <v>1279</v>
      </c>
      <c r="E222" s="210">
        <f t="shared" si="19"/>
        <v>7.69</v>
      </c>
      <c r="F222" s="146">
        <v>233</v>
      </c>
      <c r="G222" s="122">
        <v>3583.54</v>
      </c>
      <c r="H222" s="211">
        <f t="shared" si="20"/>
        <v>845.36</v>
      </c>
      <c r="I222" s="122">
        <f t="shared" si="17"/>
        <v>4428.8999999999996</v>
      </c>
      <c r="L222" s="198"/>
    </row>
    <row r="223" spans="1:12">
      <c r="A223" s="120">
        <f t="shared" si="18"/>
        <v>217</v>
      </c>
      <c r="B223" s="142" t="s">
        <v>58</v>
      </c>
      <c r="C223" s="147" t="s">
        <v>38</v>
      </c>
      <c r="D223" s="120">
        <v>1317</v>
      </c>
      <c r="E223" s="210">
        <f t="shared" si="19"/>
        <v>7.9180000000000001</v>
      </c>
      <c r="F223" s="146">
        <v>224</v>
      </c>
      <c r="G223" s="122">
        <v>3547.26</v>
      </c>
      <c r="H223" s="211">
        <f t="shared" si="20"/>
        <v>836.8</v>
      </c>
      <c r="I223" s="122">
        <f t="shared" si="17"/>
        <v>4384.0600000000004</v>
      </c>
      <c r="L223" s="198"/>
    </row>
    <row r="224" spans="1:12">
      <c r="A224" s="120">
        <f t="shared" si="18"/>
        <v>218</v>
      </c>
      <c r="B224" s="142" t="s">
        <v>61</v>
      </c>
      <c r="C224" s="147" t="s">
        <v>40</v>
      </c>
      <c r="D224" s="120">
        <v>1313</v>
      </c>
      <c r="E224" s="210">
        <f t="shared" si="19"/>
        <v>7.8940000000000001</v>
      </c>
      <c r="F224" s="146">
        <v>121</v>
      </c>
      <c r="G224" s="122">
        <v>1910.35</v>
      </c>
      <c r="H224" s="211">
        <f t="shared" si="20"/>
        <v>450.65</v>
      </c>
      <c r="I224" s="122">
        <f t="shared" si="17"/>
        <v>2361</v>
      </c>
      <c r="L224" s="198"/>
    </row>
    <row r="225" spans="1:12">
      <c r="A225" s="120">
        <f t="shared" si="18"/>
        <v>219</v>
      </c>
      <c r="B225" s="142" t="s">
        <v>61</v>
      </c>
      <c r="C225" s="147" t="s">
        <v>42</v>
      </c>
      <c r="D225" s="120">
        <v>1614</v>
      </c>
      <c r="E225" s="210">
        <f t="shared" si="19"/>
        <v>9.7040000000000006</v>
      </c>
      <c r="F225" s="146">
        <v>126</v>
      </c>
      <c r="G225" s="122">
        <v>2445.41</v>
      </c>
      <c r="H225" s="211">
        <f t="shared" si="20"/>
        <v>576.87</v>
      </c>
      <c r="I225" s="122">
        <f t="shared" si="17"/>
        <v>3022.2799999999997</v>
      </c>
      <c r="L225" s="198"/>
    </row>
    <row r="226" spans="1:12">
      <c r="A226" s="120">
        <f t="shared" si="18"/>
        <v>220</v>
      </c>
      <c r="B226" s="142" t="s">
        <v>61</v>
      </c>
      <c r="C226" s="147" t="s">
        <v>40</v>
      </c>
      <c r="D226" s="120">
        <v>1361</v>
      </c>
      <c r="E226" s="210">
        <f t="shared" si="19"/>
        <v>8.1829999999999998</v>
      </c>
      <c r="F226" s="146">
        <v>215</v>
      </c>
      <c r="G226" s="122">
        <v>3518.69</v>
      </c>
      <c r="H226" s="211">
        <f t="shared" si="20"/>
        <v>830.06</v>
      </c>
      <c r="I226" s="122">
        <f t="shared" si="17"/>
        <v>4348.75</v>
      </c>
      <c r="L226" s="198"/>
    </row>
    <row r="227" spans="1:12">
      <c r="A227" s="120">
        <f t="shared" si="18"/>
        <v>221</v>
      </c>
      <c r="B227" s="142" t="s">
        <v>61</v>
      </c>
      <c r="C227" s="147" t="s">
        <v>40</v>
      </c>
      <c r="D227" s="120">
        <v>1252</v>
      </c>
      <c r="E227" s="210">
        <f t="shared" si="19"/>
        <v>7.5270000000000001</v>
      </c>
      <c r="F227" s="146">
        <v>227</v>
      </c>
      <c r="G227" s="122">
        <v>3417.26</v>
      </c>
      <c r="H227" s="211">
        <f t="shared" si="20"/>
        <v>806.13</v>
      </c>
      <c r="I227" s="122">
        <f t="shared" si="17"/>
        <v>4223.3900000000003</v>
      </c>
      <c r="L227" s="198"/>
    </row>
    <row r="228" spans="1:12">
      <c r="A228" s="120">
        <f t="shared" si="18"/>
        <v>222</v>
      </c>
      <c r="B228" s="142" t="s">
        <v>59</v>
      </c>
      <c r="C228" s="147" t="s">
        <v>60</v>
      </c>
      <c r="D228" s="120">
        <v>1474</v>
      </c>
      <c r="E228" s="210">
        <f t="shared" si="19"/>
        <v>8.8620000000000001</v>
      </c>
      <c r="F228" s="146">
        <v>87</v>
      </c>
      <c r="G228" s="122">
        <v>1541.99</v>
      </c>
      <c r="H228" s="211">
        <f t="shared" si="20"/>
        <v>363.76</v>
      </c>
      <c r="I228" s="122">
        <f t="shared" si="17"/>
        <v>1905.75</v>
      </c>
      <c r="L228" s="198"/>
    </row>
    <row r="229" spans="1:12" ht="26.4">
      <c r="A229" s="120">
        <f t="shared" si="18"/>
        <v>223</v>
      </c>
      <c r="B229" s="142" t="s">
        <v>59</v>
      </c>
      <c r="C229" s="147" t="s">
        <v>130</v>
      </c>
      <c r="D229" s="120">
        <v>1386</v>
      </c>
      <c r="E229" s="210">
        <f t="shared" si="19"/>
        <v>8.3330000000000002</v>
      </c>
      <c r="F229" s="146">
        <v>26</v>
      </c>
      <c r="G229" s="122">
        <v>433.32</v>
      </c>
      <c r="H229" s="211">
        <f t="shared" si="20"/>
        <v>102.22</v>
      </c>
      <c r="I229" s="122">
        <f t="shared" si="17"/>
        <v>535.54</v>
      </c>
      <c r="L229" s="198"/>
    </row>
    <row r="230" spans="1:12">
      <c r="A230" s="120">
        <f t="shared" si="18"/>
        <v>224</v>
      </c>
      <c r="B230" s="142" t="s">
        <v>59</v>
      </c>
      <c r="C230" s="147" t="s">
        <v>51</v>
      </c>
      <c r="D230" s="120">
        <v>1123</v>
      </c>
      <c r="E230" s="210">
        <f t="shared" si="19"/>
        <v>6.7519999999999998</v>
      </c>
      <c r="F230" s="146">
        <v>171</v>
      </c>
      <c r="G230" s="122">
        <v>2309.1799999999998</v>
      </c>
      <c r="H230" s="211">
        <f t="shared" si="20"/>
        <v>544.74</v>
      </c>
      <c r="I230" s="122">
        <f t="shared" si="17"/>
        <v>2853.92</v>
      </c>
      <c r="L230" s="198"/>
    </row>
    <row r="231" spans="1:12">
      <c r="A231" s="120">
        <f t="shared" si="18"/>
        <v>225</v>
      </c>
      <c r="B231" s="142" t="s">
        <v>59</v>
      </c>
      <c r="C231" s="147" t="s">
        <v>122</v>
      </c>
      <c r="D231" s="120">
        <v>1415</v>
      </c>
      <c r="E231" s="210">
        <f t="shared" si="19"/>
        <v>8.5069999999999997</v>
      </c>
      <c r="F231" s="146">
        <v>195</v>
      </c>
      <c r="G231" s="122">
        <v>3317.73</v>
      </c>
      <c r="H231" s="211">
        <f t="shared" si="20"/>
        <v>782.65</v>
      </c>
      <c r="I231" s="122">
        <f t="shared" si="17"/>
        <v>4100.38</v>
      </c>
      <c r="L231" s="198"/>
    </row>
    <row r="232" spans="1:12">
      <c r="A232" s="120">
        <f t="shared" si="18"/>
        <v>226</v>
      </c>
      <c r="B232" s="142" t="s">
        <v>59</v>
      </c>
      <c r="C232" s="147" t="s">
        <v>122</v>
      </c>
      <c r="D232" s="120">
        <v>1436</v>
      </c>
      <c r="E232" s="210">
        <f t="shared" si="19"/>
        <v>8.6329999999999991</v>
      </c>
      <c r="F232" s="146">
        <v>60</v>
      </c>
      <c r="G232" s="122">
        <v>1035.96</v>
      </c>
      <c r="H232" s="211">
        <f t="shared" si="20"/>
        <v>244.38</v>
      </c>
      <c r="I232" s="122">
        <f t="shared" si="17"/>
        <v>1280.3400000000001</v>
      </c>
      <c r="L232" s="198"/>
    </row>
    <row r="233" spans="1:12">
      <c r="A233" s="120">
        <f t="shared" si="18"/>
        <v>227</v>
      </c>
      <c r="B233" s="142" t="s">
        <v>59</v>
      </c>
      <c r="C233" s="147" t="s">
        <v>38</v>
      </c>
      <c r="D233" s="120">
        <v>1262</v>
      </c>
      <c r="E233" s="210">
        <f t="shared" si="19"/>
        <v>7.5869999999999997</v>
      </c>
      <c r="F233" s="146">
        <v>60</v>
      </c>
      <c r="G233" s="122">
        <v>910.44</v>
      </c>
      <c r="H233" s="211">
        <f t="shared" si="20"/>
        <v>214.77</v>
      </c>
      <c r="I233" s="122">
        <f t="shared" si="17"/>
        <v>1125.21</v>
      </c>
      <c r="L233" s="198"/>
    </row>
    <row r="234" spans="1:12">
      <c r="A234" s="120">
        <f t="shared" si="18"/>
        <v>228</v>
      </c>
      <c r="B234" s="142" t="s">
        <v>59</v>
      </c>
      <c r="C234" s="147" t="s">
        <v>38</v>
      </c>
      <c r="D234" s="120">
        <v>1240</v>
      </c>
      <c r="E234" s="210">
        <f t="shared" si="19"/>
        <v>7.4550000000000001</v>
      </c>
      <c r="F234" s="146">
        <v>147.5</v>
      </c>
      <c r="G234" s="122">
        <v>2199.23</v>
      </c>
      <c r="H234" s="211">
        <f t="shared" si="20"/>
        <v>518.79999999999995</v>
      </c>
      <c r="I234" s="122">
        <f t="shared" si="17"/>
        <v>2718.0299999999997</v>
      </c>
      <c r="L234" s="198"/>
    </row>
    <row r="235" spans="1:12">
      <c r="A235" s="120">
        <f t="shared" si="18"/>
        <v>229</v>
      </c>
      <c r="B235" s="142" t="s">
        <v>59</v>
      </c>
      <c r="C235" s="147" t="s">
        <v>122</v>
      </c>
      <c r="D235" s="120">
        <v>1362</v>
      </c>
      <c r="E235" s="210">
        <f t="shared" si="19"/>
        <v>8.1890000000000001</v>
      </c>
      <c r="F235" s="146">
        <v>15</v>
      </c>
      <c r="G235" s="122">
        <v>245.67</v>
      </c>
      <c r="H235" s="211">
        <f t="shared" si="20"/>
        <v>57.95</v>
      </c>
      <c r="I235" s="122">
        <f t="shared" si="17"/>
        <v>303.62</v>
      </c>
      <c r="L235" s="198"/>
    </row>
    <row r="236" spans="1:12">
      <c r="A236" s="120">
        <f t="shared" si="18"/>
        <v>230</v>
      </c>
      <c r="B236" s="142" t="s">
        <v>59</v>
      </c>
      <c r="C236" s="147" t="s">
        <v>42</v>
      </c>
      <c r="D236" s="120">
        <v>1339</v>
      </c>
      <c r="E236" s="210">
        <f t="shared" si="19"/>
        <v>8.0500000000000007</v>
      </c>
      <c r="F236" s="146">
        <v>150</v>
      </c>
      <c r="G236" s="122">
        <v>2415</v>
      </c>
      <c r="H236" s="211">
        <f t="shared" si="20"/>
        <v>569.70000000000005</v>
      </c>
      <c r="I236" s="122">
        <f t="shared" si="17"/>
        <v>2984.7</v>
      </c>
      <c r="L236" s="198"/>
    </row>
    <row r="237" spans="1:12">
      <c r="A237" s="120">
        <f t="shared" si="18"/>
        <v>231</v>
      </c>
      <c r="B237" s="142" t="s">
        <v>59</v>
      </c>
      <c r="C237" s="147" t="s">
        <v>38</v>
      </c>
      <c r="D237" s="120">
        <v>1242</v>
      </c>
      <c r="E237" s="210">
        <f t="shared" si="19"/>
        <v>7.4669999999999996</v>
      </c>
      <c r="F237" s="146">
        <v>149</v>
      </c>
      <c r="G237" s="122">
        <v>2225.17</v>
      </c>
      <c r="H237" s="211">
        <f>ROUND(G237*0.2359,2)-0.01</f>
        <v>524.91</v>
      </c>
      <c r="I237" s="122">
        <f t="shared" si="17"/>
        <v>2750.08</v>
      </c>
      <c r="L237" s="198"/>
    </row>
    <row r="238" spans="1:12">
      <c r="A238" s="120">
        <f t="shared" si="18"/>
        <v>232</v>
      </c>
      <c r="B238" s="142" t="s">
        <v>59</v>
      </c>
      <c r="C238" s="147" t="s">
        <v>38</v>
      </c>
      <c r="D238" s="120">
        <v>1262</v>
      </c>
      <c r="E238" s="210">
        <f t="shared" si="19"/>
        <v>7.5869999999999997</v>
      </c>
      <c r="F238" s="146">
        <v>179</v>
      </c>
      <c r="G238" s="122">
        <v>2716.15</v>
      </c>
      <c r="H238" s="211">
        <f t="shared" si="20"/>
        <v>640.74</v>
      </c>
      <c r="I238" s="122">
        <f t="shared" si="17"/>
        <v>3356.8900000000003</v>
      </c>
      <c r="L238" s="198"/>
    </row>
    <row r="239" spans="1:12">
      <c r="A239" s="120">
        <f t="shared" si="18"/>
        <v>233</v>
      </c>
      <c r="B239" s="142" t="s">
        <v>59</v>
      </c>
      <c r="C239" s="147" t="s">
        <v>38</v>
      </c>
      <c r="D239" s="120">
        <v>1200</v>
      </c>
      <c r="E239" s="210">
        <f t="shared" si="19"/>
        <v>7.2149999999999999</v>
      </c>
      <c r="F239" s="146">
        <v>215.5</v>
      </c>
      <c r="G239" s="122">
        <v>3109.67</v>
      </c>
      <c r="H239" s="211">
        <f t="shared" si="20"/>
        <v>733.57</v>
      </c>
      <c r="I239" s="122">
        <f t="shared" si="17"/>
        <v>3843.2400000000002</v>
      </c>
      <c r="L239" s="198"/>
    </row>
    <row r="240" spans="1:12">
      <c r="A240" s="120">
        <f t="shared" si="18"/>
        <v>234</v>
      </c>
      <c r="B240" s="142" t="s">
        <v>59</v>
      </c>
      <c r="C240" s="147" t="s">
        <v>51</v>
      </c>
      <c r="D240" s="120">
        <v>1083</v>
      </c>
      <c r="E240" s="210">
        <f t="shared" si="19"/>
        <v>6.5110000000000001</v>
      </c>
      <c r="F240" s="146">
        <v>90</v>
      </c>
      <c r="G240" s="122">
        <v>1171.98</v>
      </c>
      <c r="H240" s="211">
        <f t="shared" si="20"/>
        <v>276.47000000000003</v>
      </c>
      <c r="I240" s="122">
        <f t="shared" si="17"/>
        <v>1448.45</v>
      </c>
      <c r="L240" s="198"/>
    </row>
    <row r="241" spans="1:12">
      <c r="A241" s="120">
        <f t="shared" si="18"/>
        <v>235</v>
      </c>
      <c r="B241" s="142" t="s">
        <v>59</v>
      </c>
      <c r="C241" s="147" t="s">
        <v>40</v>
      </c>
      <c r="D241" s="120">
        <v>1354</v>
      </c>
      <c r="E241" s="210">
        <f t="shared" si="19"/>
        <v>8.14</v>
      </c>
      <c r="F241" s="146">
        <v>45</v>
      </c>
      <c r="G241" s="122">
        <v>732.6</v>
      </c>
      <c r="H241" s="211">
        <f t="shared" si="20"/>
        <v>172.82</v>
      </c>
      <c r="I241" s="122">
        <f t="shared" si="17"/>
        <v>905.42000000000007</v>
      </c>
      <c r="L241" s="198"/>
    </row>
    <row r="242" spans="1:12">
      <c r="A242" s="120">
        <f t="shared" si="18"/>
        <v>236</v>
      </c>
      <c r="B242" s="142" t="s">
        <v>59</v>
      </c>
      <c r="C242" s="147" t="s">
        <v>38</v>
      </c>
      <c r="D242" s="120">
        <v>1180</v>
      </c>
      <c r="E242" s="210">
        <f t="shared" si="19"/>
        <v>7.0940000000000003</v>
      </c>
      <c r="F242" s="146">
        <v>15</v>
      </c>
      <c r="G242" s="122">
        <v>212.82</v>
      </c>
      <c r="H242" s="211">
        <f t="shared" si="20"/>
        <v>50.2</v>
      </c>
      <c r="I242" s="122">
        <f t="shared" ref="I242:I305" si="21">G242+H242</f>
        <v>263.02</v>
      </c>
      <c r="L242" s="198"/>
    </row>
    <row r="243" spans="1:12">
      <c r="A243" s="120">
        <f t="shared" si="18"/>
        <v>237</v>
      </c>
      <c r="B243" s="142" t="s">
        <v>59</v>
      </c>
      <c r="C243" s="147" t="s">
        <v>51</v>
      </c>
      <c r="D243" s="120">
        <v>1043</v>
      </c>
      <c r="E243" s="210">
        <f t="shared" si="19"/>
        <v>6.2709999999999999</v>
      </c>
      <c r="F243" s="146">
        <v>90</v>
      </c>
      <c r="G243" s="122">
        <v>1128.78</v>
      </c>
      <c r="H243" s="211">
        <f t="shared" si="20"/>
        <v>266.27999999999997</v>
      </c>
      <c r="I243" s="122">
        <f t="shared" si="21"/>
        <v>1395.06</v>
      </c>
      <c r="L243" s="198"/>
    </row>
    <row r="244" spans="1:12" ht="16.5" customHeight="1">
      <c r="A244" s="120">
        <f t="shared" si="18"/>
        <v>238</v>
      </c>
      <c r="B244" s="142" t="s">
        <v>80</v>
      </c>
      <c r="C244" s="147" t="s">
        <v>40</v>
      </c>
      <c r="D244" s="120">
        <v>1268</v>
      </c>
      <c r="E244" s="210">
        <f t="shared" si="19"/>
        <v>7.6230000000000002</v>
      </c>
      <c r="F244" s="146">
        <v>117</v>
      </c>
      <c r="G244" s="122">
        <v>1783.78</v>
      </c>
      <c r="H244" s="211">
        <f t="shared" si="20"/>
        <v>420.79</v>
      </c>
      <c r="I244" s="122">
        <f t="shared" si="21"/>
        <v>2204.5700000000002</v>
      </c>
      <c r="L244" s="198"/>
    </row>
    <row r="245" spans="1:12" ht="16.5" customHeight="1">
      <c r="A245" s="120">
        <f t="shared" si="18"/>
        <v>239</v>
      </c>
      <c r="B245" s="142" t="s">
        <v>80</v>
      </c>
      <c r="C245" s="147" t="s">
        <v>40</v>
      </c>
      <c r="D245" s="120">
        <v>1268</v>
      </c>
      <c r="E245" s="210">
        <f t="shared" si="19"/>
        <v>7.6230000000000002</v>
      </c>
      <c r="F245" s="146">
        <v>145</v>
      </c>
      <c r="G245" s="122">
        <v>2210.67</v>
      </c>
      <c r="H245" s="211">
        <f t="shared" si="20"/>
        <v>521.5</v>
      </c>
      <c r="I245" s="122">
        <f t="shared" si="21"/>
        <v>2732.17</v>
      </c>
      <c r="L245" s="198"/>
    </row>
    <row r="246" spans="1:12" ht="14.25" customHeight="1">
      <c r="A246" s="120">
        <f t="shared" si="18"/>
        <v>240</v>
      </c>
      <c r="B246" s="142" t="s">
        <v>80</v>
      </c>
      <c r="C246" s="147" t="s">
        <v>42</v>
      </c>
      <c r="D246" s="120">
        <v>1279</v>
      </c>
      <c r="E246" s="210">
        <f t="shared" si="19"/>
        <v>7.69</v>
      </c>
      <c r="F246" s="146">
        <v>162</v>
      </c>
      <c r="G246" s="122">
        <v>2491.56</v>
      </c>
      <c r="H246" s="211">
        <f t="shared" si="20"/>
        <v>587.76</v>
      </c>
      <c r="I246" s="122">
        <f t="shared" si="21"/>
        <v>3079.3199999999997</v>
      </c>
      <c r="L246" s="198"/>
    </row>
    <row r="247" spans="1:12" ht="26.4">
      <c r="A247" s="120">
        <f t="shared" si="18"/>
        <v>241</v>
      </c>
      <c r="B247" s="142" t="s">
        <v>76</v>
      </c>
      <c r="C247" s="147" t="s">
        <v>42</v>
      </c>
      <c r="D247" s="120">
        <v>1625</v>
      </c>
      <c r="E247" s="210">
        <f t="shared" si="19"/>
        <v>9.77</v>
      </c>
      <c r="F247" s="146">
        <v>30</v>
      </c>
      <c r="G247" s="122">
        <v>586.20000000000005</v>
      </c>
      <c r="H247" s="211">
        <f t="shared" si="20"/>
        <v>138.28</v>
      </c>
      <c r="I247" s="122">
        <f t="shared" si="21"/>
        <v>724.48</v>
      </c>
      <c r="L247" s="198"/>
    </row>
    <row r="248" spans="1:12" ht="26.4">
      <c r="A248" s="120">
        <f t="shared" si="18"/>
        <v>242</v>
      </c>
      <c r="B248" s="142" t="s">
        <v>76</v>
      </c>
      <c r="C248" s="147" t="s">
        <v>40</v>
      </c>
      <c r="D248" s="120">
        <v>1545</v>
      </c>
      <c r="E248" s="210">
        <f t="shared" si="19"/>
        <v>9.2889999999999997</v>
      </c>
      <c r="F248" s="146">
        <v>105</v>
      </c>
      <c r="G248" s="122">
        <v>1950.69</v>
      </c>
      <c r="H248" s="211">
        <f t="shared" si="20"/>
        <v>460.17</v>
      </c>
      <c r="I248" s="122">
        <f t="shared" si="21"/>
        <v>2410.86</v>
      </c>
      <c r="L248" s="198"/>
    </row>
    <row r="249" spans="1:12" ht="26.4">
      <c r="A249" s="120">
        <f t="shared" si="18"/>
        <v>243</v>
      </c>
      <c r="B249" s="142" t="s">
        <v>76</v>
      </c>
      <c r="C249" s="147" t="s">
        <v>42</v>
      </c>
      <c r="D249" s="120">
        <v>1655</v>
      </c>
      <c r="E249" s="210">
        <f t="shared" si="19"/>
        <v>9.9499999999999993</v>
      </c>
      <c r="F249" s="146">
        <v>105</v>
      </c>
      <c r="G249" s="122">
        <v>2089.5</v>
      </c>
      <c r="H249" s="211">
        <f t="shared" si="20"/>
        <v>492.91</v>
      </c>
      <c r="I249" s="122">
        <f t="shared" si="21"/>
        <v>2582.41</v>
      </c>
      <c r="L249" s="198"/>
    </row>
    <row r="250" spans="1:12" ht="26.4">
      <c r="A250" s="120">
        <f t="shared" si="18"/>
        <v>244</v>
      </c>
      <c r="B250" s="142" t="s">
        <v>76</v>
      </c>
      <c r="C250" s="147" t="s">
        <v>40</v>
      </c>
      <c r="D250" s="120">
        <v>1545</v>
      </c>
      <c r="E250" s="210">
        <f t="shared" si="19"/>
        <v>9.2889999999999997</v>
      </c>
      <c r="F250" s="146">
        <v>120</v>
      </c>
      <c r="G250" s="122">
        <v>2229.36</v>
      </c>
      <c r="H250" s="211">
        <f t="shared" si="20"/>
        <v>525.91</v>
      </c>
      <c r="I250" s="122">
        <f t="shared" si="21"/>
        <v>2755.27</v>
      </c>
      <c r="L250" s="198"/>
    </row>
    <row r="251" spans="1:12" ht="26.4">
      <c r="A251" s="120">
        <f t="shared" si="18"/>
        <v>245</v>
      </c>
      <c r="B251" s="142" t="s">
        <v>76</v>
      </c>
      <c r="C251" s="147" t="s">
        <v>130</v>
      </c>
      <c r="D251" s="120">
        <v>2012</v>
      </c>
      <c r="E251" s="210">
        <f t="shared" si="19"/>
        <v>12.096</v>
      </c>
      <c r="F251" s="146">
        <v>135</v>
      </c>
      <c r="G251" s="122">
        <v>3265.92</v>
      </c>
      <c r="H251" s="211">
        <f t="shared" si="20"/>
        <v>770.43</v>
      </c>
      <c r="I251" s="122">
        <f t="shared" si="21"/>
        <v>4036.35</v>
      </c>
      <c r="L251" s="198"/>
    </row>
    <row r="252" spans="1:12" ht="26.4">
      <c r="A252" s="120">
        <f t="shared" si="18"/>
        <v>246</v>
      </c>
      <c r="B252" s="142" t="s">
        <v>76</v>
      </c>
      <c r="C252" s="147" t="s">
        <v>42</v>
      </c>
      <c r="D252" s="120">
        <v>1645</v>
      </c>
      <c r="E252" s="210">
        <f t="shared" si="19"/>
        <v>9.89</v>
      </c>
      <c r="F252" s="146">
        <v>135</v>
      </c>
      <c r="G252" s="122">
        <v>2670.3</v>
      </c>
      <c r="H252" s="211">
        <f t="shared" si="20"/>
        <v>629.91999999999996</v>
      </c>
      <c r="I252" s="122">
        <f t="shared" si="21"/>
        <v>3300.2200000000003</v>
      </c>
      <c r="L252" s="198"/>
    </row>
    <row r="253" spans="1:12" ht="26.4">
      <c r="A253" s="120">
        <f t="shared" si="18"/>
        <v>247</v>
      </c>
      <c r="B253" s="142" t="s">
        <v>76</v>
      </c>
      <c r="C253" s="147" t="s">
        <v>40</v>
      </c>
      <c r="D253" s="120">
        <v>1525</v>
      </c>
      <c r="E253" s="210">
        <f t="shared" si="19"/>
        <v>9.1690000000000005</v>
      </c>
      <c r="F253" s="146">
        <v>60</v>
      </c>
      <c r="G253" s="122">
        <v>1100.28</v>
      </c>
      <c r="H253" s="211">
        <f t="shared" si="20"/>
        <v>259.56</v>
      </c>
      <c r="I253" s="122">
        <f t="shared" si="21"/>
        <v>1359.84</v>
      </c>
      <c r="L253" s="198"/>
    </row>
    <row r="254" spans="1:12" ht="26.4">
      <c r="A254" s="120">
        <f t="shared" si="18"/>
        <v>248</v>
      </c>
      <c r="B254" s="142" t="s">
        <v>76</v>
      </c>
      <c r="C254" s="147" t="s">
        <v>40</v>
      </c>
      <c r="D254" s="120">
        <v>1525</v>
      </c>
      <c r="E254" s="210">
        <f t="shared" si="19"/>
        <v>9.1690000000000005</v>
      </c>
      <c r="F254" s="146">
        <v>105</v>
      </c>
      <c r="G254" s="122">
        <v>1925.49</v>
      </c>
      <c r="H254" s="211">
        <f t="shared" si="20"/>
        <v>454.22</v>
      </c>
      <c r="I254" s="122">
        <f t="shared" si="21"/>
        <v>2379.71</v>
      </c>
      <c r="L254" s="198"/>
    </row>
    <row r="255" spans="1:12" ht="26.4">
      <c r="A255" s="120">
        <f t="shared" si="18"/>
        <v>249</v>
      </c>
      <c r="B255" s="142" t="s">
        <v>76</v>
      </c>
      <c r="C255" s="147" t="s">
        <v>40</v>
      </c>
      <c r="D255" s="120">
        <v>1553</v>
      </c>
      <c r="E255" s="210">
        <f t="shared" si="19"/>
        <v>9.3369999999999997</v>
      </c>
      <c r="F255" s="146">
        <v>105</v>
      </c>
      <c r="G255" s="122">
        <v>1960.77</v>
      </c>
      <c r="H255" s="211">
        <f t="shared" si="20"/>
        <v>462.55</v>
      </c>
      <c r="I255" s="122">
        <f t="shared" si="21"/>
        <v>2423.3200000000002</v>
      </c>
      <c r="L255" s="198"/>
    </row>
    <row r="256" spans="1:12" ht="26.4">
      <c r="A256" s="120">
        <f t="shared" si="18"/>
        <v>250</v>
      </c>
      <c r="B256" s="142" t="s">
        <v>47</v>
      </c>
      <c r="C256" s="147" t="s">
        <v>40</v>
      </c>
      <c r="D256" s="120">
        <v>1525</v>
      </c>
      <c r="E256" s="210">
        <f t="shared" si="19"/>
        <v>9.1690000000000005</v>
      </c>
      <c r="F256" s="146">
        <v>115</v>
      </c>
      <c r="G256" s="122">
        <v>2108.87</v>
      </c>
      <c r="H256" s="211">
        <f t="shared" si="20"/>
        <v>497.48</v>
      </c>
      <c r="I256" s="122">
        <f t="shared" si="21"/>
        <v>2606.35</v>
      </c>
      <c r="L256" s="198"/>
    </row>
    <row r="257" spans="1:12" ht="26.4">
      <c r="A257" s="120">
        <f t="shared" si="18"/>
        <v>251</v>
      </c>
      <c r="B257" s="142" t="s">
        <v>64</v>
      </c>
      <c r="C257" s="147" t="s">
        <v>40</v>
      </c>
      <c r="D257" s="120">
        <v>1545</v>
      </c>
      <c r="E257" s="210">
        <f t="shared" si="19"/>
        <v>9.2889999999999997</v>
      </c>
      <c r="F257" s="146">
        <v>105</v>
      </c>
      <c r="G257" s="122">
        <v>1950.69</v>
      </c>
      <c r="H257" s="211">
        <f t="shared" si="20"/>
        <v>460.17</v>
      </c>
      <c r="I257" s="122">
        <f t="shared" si="21"/>
        <v>2410.86</v>
      </c>
      <c r="L257" s="198"/>
    </row>
    <row r="258" spans="1:12" ht="26.4">
      <c r="A258" s="120">
        <f t="shared" si="18"/>
        <v>252</v>
      </c>
      <c r="B258" s="142" t="s">
        <v>64</v>
      </c>
      <c r="C258" s="147" t="s">
        <v>40</v>
      </c>
      <c r="D258" s="120">
        <v>1545</v>
      </c>
      <c r="E258" s="210">
        <f t="shared" si="19"/>
        <v>9.2889999999999997</v>
      </c>
      <c r="F258" s="146">
        <v>145</v>
      </c>
      <c r="G258" s="122">
        <v>2693.81</v>
      </c>
      <c r="H258" s="211">
        <f t="shared" si="20"/>
        <v>635.47</v>
      </c>
      <c r="I258" s="122">
        <f t="shared" si="21"/>
        <v>3329.2799999999997</v>
      </c>
      <c r="L258" s="198"/>
    </row>
    <row r="259" spans="1:12" ht="26.4">
      <c r="A259" s="120">
        <f t="shared" si="18"/>
        <v>253</v>
      </c>
      <c r="B259" s="142" t="s">
        <v>64</v>
      </c>
      <c r="C259" s="147" t="s">
        <v>38</v>
      </c>
      <c r="D259" s="120">
        <v>1417</v>
      </c>
      <c r="E259" s="210">
        <f t="shared" si="19"/>
        <v>8.5190000000000001</v>
      </c>
      <c r="F259" s="146">
        <v>120</v>
      </c>
      <c r="G259" s="122">
        <v>2044.56</v>
      </c>
      <c r="H259" s="211">
        <f t="shared" si="20"/>
        <v>482.31</v>
      </c>
      <c r="I259" s="122">
        <f t="shared" si="21"/>
        <v>2526.87</v>
      </c>
      <c r="L259" s="198"/>
    </row>
    <row r="260" spans="1:12" ht="26.4">
      <c r="A260" s="120">
        <f t="shared" si="18"/>
        <v>254</v>
      </c>
      <c r="B260" s="142" t="s">
        <v>64</v>
      </c>
      <c r="C260" s="147" t="s">
        <v>42</v>
      </c>
      <c r="D260" s="120">
        <v>1675</v>
      </c>
      <c r="E260" s="210">
        <f t="shared" si="19"/>
        <v>10.07</v>
      </c>
      <c r="F260" s="146">
        <v>75</v>
      </c>
      <c r="G260" s="122">
        <v>1510.5</v>
      </c>
      <c r="H260" s="211">
        <f t="shared" si="20"/>
        <v>356.33</v>
      </c>
      <c r="I260" s="122">
        <f t="shared" si="21"/>
        <v>1866.83</v>
      </c>
      <c r="L260" s="198"/>
    </row>
    <row r="261" spans="1:12" ht="26.4">
      <c r="A261" s="120">
        <f t="shared" si="18"/>
        <v>255</v>
      </c>
      <c r="B261" s="142" t="s">
        <v>64</v>
      </c>
      <c r="C261" s="147" t="s">
        <v>40</v>
      </c>
      <c r="D261" s="120">
        <v>1573</v>
      </c>
      <c r="E261" s="210">
        <f t="shared" si="19"/>
        <v>9.4570000000000007</v>
      </c>
      <c r="F261" s="146">
        <v>105</v>
      </c>
      <c r="G261" s="122">
        <v>1985.97</v>
      </c>
      <c r="H261" s="211">
        <f t="shared" si="20"/>
        <v>468.49</v>
      </c>
      <c r="I261" s="122">
        <f t="shared" si="21"/>
        <v>2454.46</v>
      </c>
      <c r="L261" s="198"/>
    </row>
    <row r="262" spans="1:12" ht="26.4">
      <c r="A262" s="120">
        <f t="shared" si="18"/>
        <v>256</v>
      </c>
      <c r="B262" s="142" t="s">
        <v>64</v>
      </c>
      <c r="C262" s="147" t="s">
        <v>40</v>
      </c>
      <c r="D262" s="120">
        <v>1525</v>
      </c>
      <c r="E262" s="210">
        <f t="shared" si="19"/>
        <v>9.1690000000000005</v>
      </c>
      <c r="F262" s="146">
        <v>60</v>
      </c>
      <c r="G262" s="122">
        <v>1100.28</v>
      </c>
      <c r="H262" s="211">
        <f t="shared" si="20"/>
        <v>259.56</v>
      </c>
      <c r="I262" s="122">
        <f t="shared" si="21"/>
        <v>1359.84</v>
      </c>
      <c r="L262" s="198"/>
    </row>
    <row r="263" spans="1:12" ht="26.4">
      <c r="A263" s="120">
        <f t="shared" si="18"/>
        <v>257</v>
      </c>
      <c r="B263" s="142" t="s">
        <v>64</v>
      </c>
      <c r="C263" s="147" t="s">
        <v>42</v>
      </c>
      <c r="D263" s="120">
        <v>1635</v>
      </c>
      <c r="E263" s="210">
        <f t="shared" si="19"/>
        <v>9.83</v>
      </c>
      <c r="F263" s="146">
        <v>120</v>
      </c>
      <c r="G263" s="122">
        <v>2359.1999999999998</v>
      </c>
      <c r="H263" s="211">
        <f t="shared" si="20"/>
        <v>556.54</v>
      </c>
      <c r="I263" s="122">
        <f t="shared" si="21"/>
        <v>2915.74</v>
      </c>
      <c r="L263" s="198"/>
    </row>
    <row r="264" spans="1:12" ht="26.4">
      <c r="A264" s="120">
        <f t="shared" si="18"/>
        <v>258</v>
      </c>
      <c r="B264" s="142" t="s">
        <v>64</v>
      </c>
      <c r="C264" s="147" t="s">
        <v>40</v>
      </c>
      <c r="D264" s="120">
        <v>1553</v>
      </c>
      <c r="E264" s="210">
        <f t="shared" si="19"/>
        <v>9.3369999999999997</v>
      </c>
      <c r="F264" s="146">
        <v>30</v>
      </c>
      <c r="G264" s="122">
        <v>560.22</v>
      </c>
      <c r="H264" s="211">
        <f t="shared" si="20"/>
        <v>132.16</v>
      </c>
      <c r="I264" s="122">
        <f t="shared" si="21"/>
        <v>692.38</v>
      </c>
      <c r="L264" s="198"/>
    </row>
    <row r="265" spans="1:12" ht="26.4">
      <c r="A265" s="120">
        <f t="shared" si="18"/>
        <v>259</v>
      </c>
      <c r="B265" s="142" t="s">
        <v>64</v>
      </c>
      <c r="C265" s="147" t="s">
        <v>40</v>
      </c>
      <c r="D265" s="120">
        <v>1553</v>
      </c>
      <c r="E265" s="210">
        <f t="shared" si="19"/>
        <v>9.3369999999999997</v>
      </c>
      <c r="F265" s="146">
        <v>120</v>
      </c>
      <c r="G265" s="122">
        <v>2240.88</v>
      </c>
      <c r="H265" s="211">
        <f t="shared" si="20"/>
        <v>528.62</v>
      </c>
      <c r="I265" s="122">
        <f t="shared" si="21"/>
        <v>2769.5</v>
      </c>
      <c r="L265" s="198"/>
    </row>
    <row r="266" spans="1:12" ht="26.4">
      <c r="A266" s="120">
        <f t="shared" si="18"/>
        <v>260</v>
      </c>
      <c r="B266" s="142" t="s">
        <v>64</v>
      </c>
      <c r="C266" s="147" t="s">
        <v>40</v>
      </c>
      <c r="D266" s="120">
        <v>1505</v>
      </c>
      <c r="E266" s="210">
        <f t="shared" si="19"/>
        <v>9.048</v>
      </c>
      <c r="F266" s="146">
        <v>90</v>
      </c>
      <c r="G266" s="122">
        <v>1628.64</v>
      </c>
      <c r="H266" s="211">
        <f t="shared" si="20"/>
        <v>384.2</v>
      </c>
      <c r="I266" s="122">
        <f t="shared" si="21"/>
        <v>2012.8400000000001</v>
      </c>
      <c r="L266" s="198"/>
    </row>
    <row r="267" spans="1:12">
      <c r="A267" s="120">
        <f t="shared" ref="A267:A330" si="22">A266+1</f>
        <v>261</v>
      </c>
      <c r="B267" s="142" t="s">
        <v>70</v>
      </c>
      <c r="C267" s="147" t="s">
        <v>40</v>
      </c>
      <c r="D267" s="120">
        <v>1565</v>
      </c>
      <c r="E267" s="210">
        <f t="shared" ref="E267:E330" si="23">ROUND(D267/$E$4,3)</f>
        <v>9.4090000000000007</v>
      </c>
      <c r="F267" s="146">
        <v>90</v>
      </c>
      <c r="G267" s="122">
        <v>1693.62</v>
      </c>
      <c r="H267" s="211">
        <f t="shared" ref="H267:H330" si="24">ROUND(G267*0.2359,2)</f>
        <v>399.52</v>
      </c>
      <c r="I267" s="122">
        <f t="shared" si="21"/>
        <v>2093.14</v>
      </c>
      <c r="L267" s="198"/>
    </row>
    <row r="268" spans="1:12">
      <c r="A268" s="120">
        <f t="shared" si="22"/>
        <v>262</v>
      </c>
      <c r="B268" s="142" t="s">
        <v>70</v>
      </c>
      <c r="C268" s="147" t="s">
        <v>40</v>
      </c>
      <c r="D268" s="120">
        <v>1593</v>
      </c>
      <c r="E268" s="210">
        <f t="shared" si="23"/>
        <v>9.577</v>
      </c>
      <c r="F268" s="146">
        <v>90</v>
      </c>
      <c r="G268" s="122">
        <v>1723.86</v>
      </c>
      <c r="H268" s="211">
        <f t="shared" si="24"/>
        <v>406.66</v>
      </c>
      <c r="I268" s="122">
        <f t="shared" si="21"/>
        <v>2130.52</v>
      </c>
      <c r="L268" s="198"/>
    </row>
    <row r="269" spans="1:12">
      <c r="A269" s="120">
        <f t="shared" si="22"/>
        <v>263</v>
      </c>
      <c r="B269" s="142" t="s">
        <v>70</v>
      </c>
      <c r="C269" s="147" t="s">
        <v>40</v>
      </c>
      <c r="D269" s="120">
        <v>1593</v>
      </c>
      <c r="E269" s="210">
        <f t="shared" si="23"/>
        <v>9.577</v>
      </c>
      <c r="F269" s="146">
        <v>45</v>
      </c>
      <c r="G269" s="122">
        <v>861.93</v>
      </c>
      <c r="H269" s="211">
        <f t="shared" si="24"/>
        <v>203.33</v>
      </c>
      <c r="I269" s="122">
        <f t="shared" si="21"/>
        <v>1065.26</v>
      </c>
      <c r="L269" s="198"/>
    </row>
    <row r="270" spans="1:12">
      <c r="A270" s="120">
        <f t="shared" si="22"/>
        <v>264</v>
      </c>
      <c r="B270" s="142" t="s">
        <v>70</v>
      </c>
      <c r="C270" s="147" t="s">
        <v>40</v>
      </c>
      <c r="D270" s="120">
        <v>1573</v>
      </c>
      <c r="E270" s="210">
        <f t="shared" si="23"/>
        <v>9.4570000000000007</v>
      </c>
      <c r="F270" s="146">
        <v>90</v>
      </c>
      <c r="G270" s="122">
        <v>1702.26</v>
      </c>
      <c r="H270" s="211">
        <f t="shared" si="24"/>
        <v>401.56</v>
      </c>
      <c r="I270" s="122">
        <f t="shared" si="21"/>
        <v>2103.8200000000002</v>
      </c>
      <c r="L270" s="198"/>
    </row>
    <row r="271" spans="1:12">
      <c r="A271" s="120">
        <f t="shared" si="22"/>
        <v>265</v>
      </c>
      <c r="B271" s="142" t="s">
        <v>70</v>
      </c>
      <c r="C271" s="147" t="s">
        <v>40</v>
      </c>
      <c r="D271" s="120">
        <v>1593</v>
      </c>
      <c r="E271" s="210">
        <f t="shared" si="23"/>
        <v>9.577</v>
      </c>
      <c r="F271" s="146">
        <v>105</v>
      </c>
      <c r="G271" s="122">
        <v>2011.17</v>
      </c>
      <c r="H271" s="211">
        <f t="shared" si="24"/>
        <v>474.44</v>
      </c>
      <c r="I271" s="122">
        <f t="shared" si="21"/>
        <v>2485.61</v>
      </c>
      <c r="L271" s="198"/>
    </row>
    <row r="272" spans="1:12">
      <c r="A272" s="120">
        <f t="shared" si="22"/>
        <v>266</v>
      </c>
      <c r="B272" s="142" t="s">
        <v>70</v>
      </c>
      <c r="C272" s="147" t="s">
        <v>42</v>
      </c>
      <c r="D272" s="120">
        <v>1765</v>
      </c>
      <c r="E272" s="210">
        <f t="shared" si="23"/>
        <v>10.611000000000001</v>
      </c>
      <c r="F272" s="146">
        <v>120</v>
      </c>
      <c r="G272" s="122">
        <v>2546.64</v>
      </c>
      <c r="H272" s="211">
        <f t="shared" si="24"/>
        <v>600.75</v>
      </c>
      <c r="I272" s="122">
        <f t="shared" si="21"/>
        <v>3147.39</v>
      </c>
      <c r="L272" s="198"/>
    </row>
    <row r="273" spans="1:12">
      <c r="A273" s="120">
        <f t="shared" si="22"/>
        <v>267</v>
      </c>
      <c r="B273" s="142" t="s">
        <v>70</v>
      </c>
      <c r="C273" s="147" t="s">
        <v>40</v>
      </c>
      <c r="D273" s="120">
        <v>1545</v>
      </c>
      <c r="E273" s="210">
        <f t="shared" si="23"/>
        <v>9.2889999999999997</v>
      </c>
      <c r="F273" s="146">
        <v>135</v>
      </c>
      <c r="G273" s="122">
        <v>2508.0300000000002</v>
      </c>
      <c r="H273" s="211">
        <f>ROUND(G273*0.2359,2)-0.01</f>
        <v>591.63</v>
      </c>
      <c r="I273" s="122">
        <f t="shared" si="21"/>
        <v>3099.6600000000003</v>
      </c>
      <c r="L273" s="198"/>
    </row>
    <row r="274" spans="1:12">
      <c r="A274" s="120">
        <f t="shared" si="22"/>
        <v>268</v>
      </c>
      <c r="B274" s="142" t="s">
        <v>70</v>
      </c>
      <c r="C274" s="147" t="s">
        <v>40</v>
      </c>
      <c r="D274" s="120">
        <v>1593</v>
      </c>
      <c r="E274" s="210">
        <f t="shared" si="23"/>
        <v>9.577</v>
      </c>
      <c r="F274" s="146">
        <v>90</v>
      </c>
      <c r="G274" s="122">
        <v>1723.86</v>
      </c>
      <c r="H274" s="211">
        <f t="shared" si="24"/>
        <v>406.66</v>
      </c>
      <c r="I274" s="122">
        <f t="shared" si="21"/>
        <v>2130.52</v>
      </c>
      <c r="L274" s="198"/>
    </row>
    <row r="275" spans="1:12">
      <c r="A275" s="120">
        <f t="shared" si="22"/>
        <v>269</v>
      </c>
      <c r="B275" s="142" t="s">
        <v>70</v>
      </c>
      <c r="C275" s="147" t="s">
        <v>40</v>
      </c>
      <c r="D275" s="120">
        <v>1505</v>
      </c>
      <c r="E275" s="210">
        <f t="shared" si="23"/>
        <v>9.048</v>
      </c>
      <c r="F275" s="146">
        <v>105</v>
      </c>
      <c r="G275" s="122">
        <v>1900.08</v>
      </c>
      <c r="H275" s="211">
        <f t="shared" si="24"/>
        <v>448.23</v>
      </c>
      <c r="I275" s="122">
        <f t="shared" si="21"/>
        <v>2348.31</v>
      </c>
      <c r="L275" s="198"/>
    </row>
    <row r="276" spans="1:12">
      <c r="A276" s="120">
        <f t="shared" si="22"/>
        <v>270</v>
      </c>
      <c r="B276" s="142" t="s">
        <v>70</v>
      </c>
      <c r="C276" s="147" t="s">
        <v>40</v>
      </c>
      <c r="D276" s="120">
        <v>1505</v>
      </c>
      <c r="E276" s="210">
        <f t="shared" si="23"/>
        <v>9.048</v>
      </c>
      <c r="F276" s="146">
        <v>120</v>
      </c>
      <c r="G276" s="122">
        <v>2171.52</v>
      </c>
      <c r="H276" s="211">
        <f t="shared" si="24"/>
        <v>512.26</v>
      </c>
      <c r="I276" s="122">
        <f t="shared" si="21"/>
        <v>2683.7799999999997</v>
      </c>
      <c r="L276" s="198"/>
    </row>
    <row r="277" spans="1:12" ht="26.4">
      <c r="A277" s="120">
        <f t="shared" si="22"/>
        <v>271</v>
      </c>
      <c r="B277" s="142" t="s">
        <v>72</v>
      </c>
      <c r="C277" s="147" t="s">
        <v>40</v>
      </c>
      <c r="D277" s="120">
        <v>1309</v>
      </c>
      <c r="E277" s="210">
        <f t="shared" si="23"/>
        <v>7.87</v>
      </c>
      <c r="F277" s="146">
        <v>80</v>
      </c>
      <c r="G277" s="122">
        <v>1259.2</v>
      </c>
      <c r="H277" s="211">
        <f t="shared" si="24"/>
        <v>297.05</v>
      </c>
      <c r="I277" s="122">
        <f t="shared" si="21"/>
        <v>1556.25</v>
      </c>
      <c r="L277" s="198"/>
    </row>
    <row r="278" spans="1:12" ht="39.6">
      <c r="A278" s="120">
        <f t="shared" si="22"/>
        <v>272</v>
      </c>
      <c r="B278" s="142" t="s">
        <v>72</v>
      </c>
      <c r="C278" s="147" t="s">
        <v>144</v>
      </c>
      <c r="D278" s="120">
        <v>1322</v>
      </c>
      <c r="E278" s="210">
        <f t="shared" si="23"/>
        <v>7.9480000000000004</v>
      </c>
      <c r="F278" s="146">
        <v>96</v>
      </c>
      <c r="G278" s="122">
        <v>1526.02</v>
      </c>
      <c r="H278" s="211">
        <f t="shared" si="24"/>
        <v>359.99</v>
      </c>
      <c r="I278" s="122">
        <f t="shared" si="21"/>
        <v>1886.01</v>
      </c>
      <c r="L278" s="198"/>
    </row>
    <row r="279" spans="1:12" ht="39.6">
      <c r="A279" s="120">
        <f t="shared" si="22"/>
        <v>273</v>
      </c>
      <c r="B279" s="142" t="s">
        <v>35</v>
      </c>
      <c r="C279" s="147" t="s">
        <v>36</v>
      </c>
      <c r="D279" s="120">
        <v>2040</v>
      </c>
      <c r="E279" s="210">
        <f t="shared" si="23"/>
        <v>12.265000000000001</v>
      </c>
      <c r="F279" s="146">
        <v>64</v>
      </c>
      <c r="G279" s="122">
        <v>1569.92</v>
      </c>
      <c r="H279" s="211">
        <f t="shared" si="24"/>
        <v>370.34</v>
      </c>
      <c r="I279" s="122">
        <f t="shared" si="21"/>
        <v>1940.26</v>
      </c>
      <c r="L279" s="198"/>
    </row>
    <row r="280" spans="1:12" ht="39.6">
      <c r="A280" s="120">
        <f t="shared" si="22"/>
        <v>274</v>
      </c>
      <c r="B280" s="142" t="s">
        <v>35</v>
      </c>
      <c r="C280" s="147" t="s">
        <v>87</v>
      </c>
      <c r="D280" s="120">
        <v>2004</v>
      </c>
      <c r="E280" s="210">
        <f t="shared" si="23"/>
        <v>12.048</v>
      </c>
      <c r="F280" s="146">
        <v>97</v>
      </c>
      <c r="G280" s="122">
        <v>2337.31</v>
      </c>
      <c r="H280" s="211">
        <f t="shared" si="24"/>
        <v>551.37</v>
      </c>
      <c r="I280" s="122">
        <f t="shared" si="21"/>
        <v>2888.68</v>
      </c>
      <c r="L280" s="198"/>
    </row>
    <row r="281" spans="1:12">
      <c r="A281" s="120">
        <f t="shared" si="22"/>
        <v>275</v>
      </c>
      <c r="B281" s="142" t="s">
        <v>35</v>
      </c>
      <c r="C281" s="147" t="s">
        <v>89</v>
      </c>
      <c r="D281" s="120">
        <v>2200</v>
      </c>
      <c r="E281" s="210">
        <f t="shared" si="23"/>
        <v>13.227</v>
      </c>
      <c r="F281" s="146">
        <v>55</v>
      </c>
      <c r="G281" s="122">
        <v>1454.97</v>
      </c>
      <c r="H281" s="211">
        <f t="shared" si="24"/>
        <v>343.23</v>
      </c>
      <c r="I281" s="122">
        <f t="shared" si="21"/>
        <v>1798.2</v>
      </c>
      <c r="L281" s="198"/>
    </row>
    <row r="282" spans="1:12" ht="26.4">
      <c r="A282" s="120">
        <f t="shared" si="22"/>
        <v>276</v>
      </c>
      <c r="B282" s="142" t="s">
        <v>71</v>
      </c>
      <c r="C282" s="147" t="s">
        <v>38</v>
      </c>
      <c r="D282" s="120">
        <v>1557</v>
      </c>
      <c r="E282" s="210">
        <f t="shared" si="23"/>
        <v>9.3610000000000007</v>
      </c>
      <c r="F282" s="146">
        <v>120</v>
      </c>
      <c r="G282" s="122">
        <v>2246.64</v>
      </c>
      <c r="H282" s="211">
        <f t="shared" si="24"/>
        <v>529.98</v>
      </c>
      <c r="I282" s="122">
        <f t="shared" si="21"/>
        <v>2776.62</v>
      </c>
      <c r="L282" s="198"/>
    </row>
    <row r="283" spans="1:12" ht="26.4">
      <c r="A283" s="120">
        <f t="shared" si="22"/>
        <v>277</v>
      </c>
      <c r="B283" s="142" t="s">
        <v>71</v>
      </c>
      <c r="C283" s="147" t="s">
        <v>38</v>
      </c>
      <c r="D283" s="120">
        <v>1463</v>
      </c>
      <c r="E283" s="210">
        <f t="shared" si="23"/>
        <v>8.7959999999999994</v>
      </c>
      <c r="F283" s="146">
        <v>158.5</v>
      </c>
      <c r="G283" s="122">
        <v>2788.33</v>
      </c>
      <c r="H283" s="211">
        <f t="shared" si="24"/>
        <v>657.77</v>
      </c>
      <c r="I283" s="122">
        <f t="shared" si="21"/>
        <v>3446.1</v>
      </c>
      <c r="L283" s="198"/>
    </row>
    <row r="284" spans="1:12" ht="26.4">
      <c r="A284" s="120">
        <f t="shared" si="22"/>
        <v>278</v>
      </c>
      <c r="B284" s="142" t="s">
        <v>71</v>
      </c>
      <c r="C284" s="147" t="s">
        <v>38</v>
      </c>
      <c r="D284" s="120">
        <v>1463</v>
      </c>
      <c r="E284" s="210">
        <f t="shared" si="23"/>
        <v>8.7959999999999994</v>
      </c>
      <c r="F284" s="146">
        <v>157</v>
      </c>
      <c r="G284" s="122">
        <v>2761.94</v>
      </c>
      <c r="H284" s="211">
        <f t="shared" si="24"/>
        <v>651.54</v>
      </c>
      <c r="I284" s="122">
        <f t="shared" si="21"/>
        <v>3413.48</v>
      </c>
      <c r="L284" s="198"/>
    </row>
    <row r="285" spans="1:12" ht="26.4">
      <c r="A285" s="120">
        <f t="shared" si="22"/>
        <v>279</v>
      </c>
      <c r="B285" s="142" t="s">
        <v>71</v>
      </c>
      <c r="C285" s="147" t="s">
        <v>40</v>
      </c>
      <c r="D285" s="120">
        <v>1610</v>
      </c>
      <c r="E285" s="210">
        <f t="shared" si="23"/>
        <v>9.68</v>
      </c>
      <c r="F285" s="146">
        <v>138.25</v>
      </c>
      <c r="G285" s="122">
        <v>2676.52</v>
      </c>
      <c r="H285" s="211">
        <f t="shared" si="24"/>
        <v>631.39</v>
      </c>
      <c r="I285" s="122">
        <f t="shared" si="21"/>
        <v>3307.91</v>
      </c>
      <c r="L285" s="198"/>
    </row>
    <row r="286" spans="1:12" ht="26.4">
      <c r="A286" s="120">
        <f t="shared" si="22"/>
        <v>280</v>
      </c>
      <c r="B286" s="142" t="s">
        <v>71</v>
      </c>
      <c r="C286" s="147" t="s">
        <v>40</v>
      </c>
      <c r="D286" s="120">
        <v>1517</v>
      </c>
      <c r="E286" s="210">
        <f t="shared" si="23"/>
        <v>9.1199999999999992</v>
      </c>
      <c r="F286" s="146">
        <v>167</v>
      </c>
      <c r="G286" s="122">
        <v>3046.08</v>
      </c>
      <c r="H286" s="211">
        <f t="shared" si="24"/>
        <v>718.57</v>
      </c>
      <c r="I286" s="122">
        <f t="shared" si="21"/>
        <v>3764.65</v>
      </c>
      <c r="L286" s="198"/>
    </row>
    <row r="287" spans="1:12" ht="26.4">
      <c r="A287" s="120">
        <f t="shared" si="22"/>
        <v>281</v>
      </c>
      <c r="B287" s="142" t="s">
        <v>71</v>
      </c>
      <c r="C287" s="147" t="s">
        <v>38</v>
      </c>
      <c r="D287" s="120">
        <v>1463</v>
      </c>
      <c r="E287" s="210">
        <f t="shared" si="23"/>
        <v>8.7959999999999994</v>
      </c>
      <c r="F287" s="146">
        <v>162.5</v>
      </c>
      <c r="G287" s="122">
        <v>2858.7</v>
      </c>
      <c r="H287" s="211">
        <f t="shared" si="24"/>
        <v>674.37</v>
      </c>
      <c r="I287" s="122">
        <f t="shared" si="21"/>
        <v>3533.0699999999997</v>
      </c>
      <c r="L287" s="198"/>
    </row>
    <row r="288" spans="1:12" ht="26.4">
      <c r="A288" s="120">
        <f t="shared" si="22"/>
        <v>282</v>
      </c>
      <c r="B288" s="142" t="s">
        <v>71</v>
      </c>
      <c r="C288" s="147" t="s">
        <v>38</v>
      </c>
      <c r="D288" s="120">
        <v>1463</v>
      </c>
      <c r="E288" s="210">
        <f t="shared" si="23"/>
        <v>8.7959999999999994</v>
      </c>
      <c r="F288" s="146">
        <v>158.75</v>
      </c>
      <c r="G288" s="122">
        <v>2792.73</v>
      </c>
      <c r="H288" s="211">
        <f t="shared" si="24"/>
        <v>658.81</v>
      </c>
      <c r="I288" s="122">
        <f t="shared" si="21"/>
        <v>3451.54</v>
      </c>
      <c r="L288" s="198"/>
    </row>
    <row r="289" spans="1:12" ht="26.4">
      <c r="A289" s="120">
        <f t="shared" si="22"/>
        <v>283</v>
      </c>
      <c r="B289" s="142" t="s">
        <v>71</v>
      </c>
      <c r="C289" s="147" t="s">
        <v>42</v>
      </c>
      <c r="D289" s="120">
        <v>1858</v>
      </c>
      <c r="E289" s="210">
        <f t="shared" si="23"/>
        <v>11.170999999999999</v>
      </c>
      <c r="F289" s="146">
        <v>128</v>
      </c>
      <c r="G289" s="122">
        <v>2859.78</v>
      </c>
      <c r="H289" s="211">
        <f t="shared" si="24"/>
        <v>674.62</v>
      </c>
      <c r="I289" s="122">
        <f t="shared" si="21"/>
        <v>3534.4</v>
      </c>
      <c r="L289" s="198"/>
    </row>
    <row r="290" spans="1:12" ht="26.4">
      <c r="A290" s="120">
        <f t="shared" si="22"/>
        <v>284</v>
      </c>
      <c r="B290" s="142" t="s">
        <v>71</v>
      </c>
      <c r="C290" s="147" t="s">
        <v>40</v>
      </c>
      <c r="D290" s="120">
        <v>1450</v>
      </c>
      <c r="E290" s="210">
        <f t="shared" si="23"/>
        <v>8.718</v>
      </c>
      <c r="F290" s="146">
        <v>157.5</v>
      </c>
      <c r="G290" s="122">
        <v>2746.17</v>
      </c>
      <c r="H290" s="211">
        <f t="shared" si="24"/>
        <v>647.82000000000005</v>
      </c>
      <c r="I290" s="122">
        <f t="shared" si="21"/>
        <v>3393.9900000000002</v>
      </c>
      <c r="L290" s="198"/>
    </row>
    <row r="291" spans="1:12" ht="26.4">
      <c r="A291" s="120">
        <f t="shared" si="22"/>
        <v>285</v>
      </c>
      <c r="B291" s="142" t="s">
        <v>71</v>
      </c>
      <c r="C291" s="147" t="s">
        <v>38</v>
      </c>
      <c r="D291" s="120">
        <v>1403</v>
      </c>
      <c r="E291" s="210">
        <f t="shared" si="23"/>
        <v>8.4350000000000005</v>
      </c>
      <c r="F291" s="146">
        <v>127.25</v>
      </c>
      <c r="G291" s="122">
        <v>2146.71</v>
      </c>
      <c r="H291" s="211">
        <f t="shared" si="24"/>
        <v>506.41</v>
      </c>
      <c r="I291" s="122">
        <f t="shared" si="21"/>
        <v>2653.12</v>
      </c>
      <c r="L291" s="198"/>
    </row>
    <row r="292" spans="1:12" ht="26.4">
      <c r="A292" s="120">
        <f t="shared" si="22"/>
        <v>286</v>
      </c>
      <c r="B292" s="142" t="s">
        <v>71</v>
      </c>
      <c r="C292" s="147" t="s">
        <v>38</v>
      </c>
      <c r="D292" s="120">
        <v>1377</v>
      </c>
      <c r="E292" s="210">
        <f t="shared" si="23"/>
        <v>8.2789999999999999</v>
      </c>
      <c r="F292" s="146">
        <v>142.5</v>
      </c>
      <c r="G292" s="122">
        <v>2359.52</v>
      </c>
      <c r="H292" s="211">
        <f t="shared" si="24"/>
        <v>556.61</v>
      </c>
      <c r="I292" s="122">
        <f t="shared" si="21"/>
        <v>2916.13</v>
      </c>
      <c r="L292" s="198"/>
    </row>
    <row r="293" spans="1:12" ht="26.4">
      <c r="A293" s="120">
        <f t="shared" si="22"/>
        <v>287</v>
      </c>
      <c r="B293" s="142" t="s">
        <v>93</v>
      </c>
      <c r="C293" s="147" t="s">
        <v>40</v>
      </c>
      <c r="D293" s="120">
        <v>1517</v>
      </c>
      <c r="E293" s="210">
        <f t="shared" si="23"/>
        <v>9.1199999999999992</v>
      </c>
      <c r="F293" s="146">
        <v>17.5</v>
      </c>
      <c r="G293" s="122">
        <v>319.2</v>
      </c>
      <c r="H293" s="211">
        <f t="shared" si="24"/>
        <v>75.3</v>
      </c>
      <c r="I293" s="122">
        <f t="shared" si="21"/>
        <v>394.5</v>
      </c>
      <c r="L293" s="198"/>
    </row>
    <row r="294" spans="1:12" ht="26.4">
      <c r="A294" s="120">
        <f t="shared" si="22"/>
        <v>288</v>
      </c>
      <c r="B294" s="142" t="s">
        <v>93</v>
      </c>
      <c r="C294" s="147" t="s">
        <v>38</v>
      </c>
      <c r="D294" s="120">
        <v>1317</v>
      </c>
      <c r="E294" s="210">
        <f t="shared" si="23"/>
        <v>7.9180000000000001</v>
      </c>
      <c r="F294" s="146">
        <v>159.5</v>
      </c>
      <c r="G294" s="122">
        <v>2525.84</v>
      </c>
      <c r="H294" s="211">
        <f t="shared" si="24"/>
        <v>595.85</v>
      </c>
      <c r="I294" s="122">
        <f t="shared" si="21"/>
        <v>3121.69</v>
      </c>
      <c r="L294" s="198"/>
    </row>
    <row r="295" spans="1:12" ht="26.4">
      <c r="A295" s="120">
        <f t="shared" si="22"/>
        <v>289</v>
      </c>
      <c r="B295" s="142" t="s">
        <v>93</v>
      </c>
      <c r="C295" s="147" t="s">
        <v>38</v>
      </c>
      <c r="D295" s="120">
        <v>1317</v>
      </c>
      <c r="E295" s="210">
        <f t="shared" si="23"/>
        <v>7.9180000000000001</v>
      </c>
      <c r="F295" s="146">
        <v>166</v>
      </c>
      <c r="G295" s="122">
        <v>2628.78</v>
      </c>
      <c r="H295" s="211">
        <f t="shared" si="24"/>
        <v>620.13</v>
      </c>
      <c r="I295" s="122">
        <f t="shared" si="21"/>
        <v>3248.9100000000003</v>
      </c>
      <c r="L295" s="198"/>
    </row>
    <row r="296" spans="1:12" ht="26.4">
      <c r="A296" s="120">
        <f t="shared" si="22"/>
        <v>290</v>
      </c>
      <c r="B296" s="142" t="s">
        <v>93</v>
      </c>
      <c r="C296" s="147" t="s">
        <v>42</v>
      </c>
      <c r="D296" s="120">
        <v>1341</v>
      </c>
      <c r="E296" s="210">
        <f t="shared" si="23"/>
        <v>8.0619999999999994</v>
      </c>
      <c r="F296" s="146">
        <v>163</v>
      </c>
      <c r="G296" s="122">
        <v>2628.21</v>
      </c>
      <c r="H296" s="211">
        <f t="shared" si="24"/>
        <v>619.99</v>
      </c>
      <c r="I296" s="122">
        <f t="shared" si="21"/>
        <v>3248.2</v>
      </c>
      <c r="L296" s="198"/>
    </row>
    <row r="297" spans="1:12" ht="26.4">
      <c r="A297" s="120">
        <f t="shared" si="22"/>
        <v>291</v>
      </c>
      <c r="B297" s="142" t="s">
        <v>93</v>
      </c>
      <c r="C297" s="147" t="s">
        <v>38</v>
      </c>
      <c r="D297" s="120">
        <v>1282</v>
      </c>
      <c r="E297" s="210">
        <f t="shared" si="23"/>
        <v>7.7080000000000002</v>
      </c>
      <c r="F297" s="146">
        <v>147</v>
      </c>
      <c r="G297" s="122">
        <v>2266.15</v>
      </c>
      <c r="H297" s="211">
        <f t="shared" si="24"/>
        <v>534.58000000000004</v>
      </c>
      <c r="I297" s="122">
        <f t="shared" si="21"/>
        <v>2800.73</v>
      </c>
      <c r="L297" s="198"/>
    </row>
    <row r="298" spans="1:12" ht="26.4">
      <c r="A298" s="120">
        <f t="shared" si="22"/>
        <v>292</v>
      </c>
      <c r="B298" s="142" t="s">
        <v>37</v>
      </c>
      <c r="C298" s="147" t="s">
        <v>38</v>
      </c>
      <c r="D298" s="120">
        <v>1437</v>
      </c>
      <c r="E298" s="210">
        <f t="shared" si="23"/>
        <v>8.6389999999999993</v>
      </c>
      <c r="F298" s="146">
        <v>112.5</v>
      </c>
      <c r="G298" s="122">
        <v>1943.78</v>
      </c>
      <c r="H298" s="211">
        <f t="shared" si="24"/>
        <v>458.54</v>
      </c>
      <c r="I298" s="122">
        <f t="shared" si="21"/>
        <v>2402.3200000000002</v>
      </c>
      <c r="L298" s="198"/>
    </row>
    <row r="299" spans="1:12" ht="26.4">
      <c r="A299" s="120">
        <f t="shared" si="22"/>
        <v>293</v>
      </c>
      <c r="B299" s="142" t="s">
        <v>37</v>
      </c>
      <c r="C299" s="147" t="s">
        <v>42</v>
      </c>
      <c r="D299" s="120">
        <v>2040</v>
      </c>
      <c r="E299" s="210">
        <f t="shared" si="23"/>
        <v>12.265000000000001</v>
      </c>
      <c r="F299" s="146">
        <v>107.5</v>
      </c>
      <c r="G299" s="122">
        <v>2636.98</v>
      </c>
      <c r="H299" s="211">
        <f t="shared" si="24"/>
        <v>622.05999999999995</v>
      </c>
      <c r="I299" s="122">
        <f t="shared" si="21"/>
        <v>3259.04</v>
      </c>
      <c r="L299" s="198"/>
    </row>
    <row r="300" spans="1:12" ht="26.4">
      <c r="A300" s="120">
        <f t="shared" si="22"/>
        <v>294</v>
      </c>
      <c r="B300" s="142" t="s">
        <v>37</v>
      </c>
      <c r="C300" s="147" t="s">
        <v>40</v>
      </c>
      <c r="D300" s="120">
        <v>1517</v>
      </c>
      <c r="E300" s="210">
        <f t="shared" si="23"/>
        <v>9.1199999999999992</v>
      </c>
      <c r="F300" s="146">
        <v>187.5</v>
      </c>
      <c r="G300" s="122">
        <v>3420</v>
      </c>
      <c r="H300" s="211">
        <f t="shared" si="24"/>
        <v>806.78</v>
      </c>
      <c r="I300" s="122">
        <f t="shared" si="21"/>
        <v>4226.78</v>
      </c>
      <c r="L300" s="198"/>
    </row>
    <row r="301" spans="1:12" ht="26.4">
      <c r="A301" s="120">
        <f t="shared" si="22"/>
        <v>295</v>
      </c>
      <c r="B301" s="142" t="s">
        <v>37</v>
      </c>
      <c r="C301" s="147" t="s">
        <v>38</v>
      </c>
      <c r="D301" s="120">
        <v>1490</v>
      </c>
      <c r="E301" s="210">
        <f t="shared" si="23"/>
        <v>8.9580000000000002</v>
      </c>
      <c r="F301" s="146">
        <v>139</v>
      </c>
      <c r="G301" s="122">
        <v>2490.3200000000002</v>
      </c>
      <c r="H301" s="211">
        <f t="shared" si="24"/>
        <v>587.47</v>
      </c>
      <c r="I301" s="122">
        <f t="shared" si="21"/>
        <v>3077.79</v>
      </c>
      <c r="L301" s="198"/>
    </row>
    <row r="302" spans="1:12" ht="26.4">
      <c r="A302" s="120">
        <f t="shared" si="22"/>
        <v>296</v>
      </c>
      <c r="B302" s="142" t="s">
        <v>37</v>
      </c>
      <c r="C302" s="147" t="s">
        <v>40</v>
      </c>
      <c r="D302" s="120">
        <v>1470</v>
      </c>
      <c r="E302" s="210">
        <f t="shared" si="23"/>
        <v>8.8379999999999992</v>
      </c>
      <c r="F302" s="146">
        <v>156</v>
      </c>
      <c r="G302" s="122">
        <v>2757.46</v>
      </c>
      <c r="H302" s="211">
        <f t="shared" si="24"/>
        <v>650.48</v>
      </c>
      <c r="I302" s="122">
        <f t="shared" si="21"/>
        <v>3407.94</v>
      </c>
      <c r="L302" s="198"/>
    </row>
    <row r="303" spans="1:12" ht="26.4">
      <c r="A303" s="120">
        <f t="shared" si="22"/>
        <v>297</v>
      </c>
      <c r="B303" s="142" t="s">
        <v>37</v>
      </c>
      <c r="C303" s="147" t="s">
        <v>38</v>
      </c>
      <c r="D303" s="120">
        <v>1377</v>
      </c>
      <c r="E303" s="210">
        <f t="shared" si="23"/>
        <v>8.2789999999999999</v>
      </c>
      <c r="F303" s="146">
        <v>143.5</v>
      </c>
      <c r="G303" s="122">
        <v>2376.0700000000002</v>
      </c>
      <c r="H303" s="211">
        <f t="shared" si="24"/>
        <v>560.51</v>
      </c>
      <c r="I303" s="122">
        <f t="shared" si="21"/>
        <v>2936.58</v>
      </c>
      <c r="L303" s="198"/>
    </row>
    <row r="304" spans="1:12" ht="26.4">
      <c r="A304" s="120">
        <f t="shared" si="22"/>
        <v>298</v>
      </c>
      <c r="B304" s="142" t="s">
        <v>49</v>
      </c>
      <c r="C304" s="147" t="s">
        <v>40</v>
      </c>
      <c r="D304" s="120">
        <v>1610</v>
      </c>
      <c r="E304" s="210">
        <f t="shared" si="23"/>
        <v>9.68</v>
      </c>
      <c r="F304" s="146">
        <v>114.5</v>
      </c>
      <c r="G304" s="122">
        <v>2216.7199999999998</v>
      </c>
      <c r="H304" s="211">
        <f t="shared" si="24"/>
        <v>522.91999999999996</v>
      </c>
      <c r="I304" s="122">
        <f t="shared" si="21"/>
        <v>2739.64</v>
      </c>
      <c r="L304" s="198"/>
    </row>
    <row r="305" spans="1:12" ht="26.4">
      <c r="A305" s="120">
        <f t="shared" si="22"/>
        <v>299</v>
      </c>
      <c r="B305" s="142" t="s">
        <v>49</v>
      </c>
      <c r="C305" s="147" t="s">
        <v>38</v>
      </c>
      <c r="D305" s="120">
        <v>1443</v>
      </c>
      <c r="E305" s="210">
        <f t="shared" si="23"/>
        <v>8.6760000000000002</v>
      </c>
      <c r="F305" s="146">
        <v>175</v>
      </c>
      <c r="G305" s="122">
        <v>3036.6</v>
      </c>
      <c r="H305" s="211">
        <f t="shared" si="24"/>
        <v>716.33</v>
      </c>
      <c r="I305" s="122">
        <f t="shared" si="21"/>
        <v>3752.93</v>
      </c>
      <c r="L305" s="198"/>
    </row>
    <row r="306" spans="1:12" ht="26.4">
      <c r="A306" s="120">
        <f t="shared" si="22"/>
        <v>300</v>
      </c>
      <c r="B306" s="142" t="s">
        <v>49</v>
      </c>
      <c r="C306" s="147" t="s">
        <v>42</v>
      </c>
      <c r="D306" s="120">
        <v>1713</v>
      </c>
      <c r="E306" s="210">
        <f t="shared" si="23"/>
        <v>10.298999999999999</v>
      </c>
      <c r="F306" s="146">
        <v>95.25</v>
      </c>
      <c r="G306" s="122">
        <v>1961.96</v>
      </c>
      <c r="H306" s="211">
        <f t="shared" si="24"/>
        <v>462.83</v>
      </c>
      <c r="I306" s="122">
        <f t="shared" ref="I306:I369" si="25">G306+H306</f>
        <v>2424.79</v>
      </c>
      <c r="L306" s="198"/>
    </row>
    <row r="307" spans="1:12" ht="26.4">
      <c r="A307" s="120">
        <f t="shared" si="22"/>
        <v>301</v>
      </c>
      <c r="B307" s="142" t="s">
        <v>49</v>
      </c>
      <c r="C307" s="147" t="s">
        <v>40</v>
      </c>
      <c r="D307" s="120">
        <v>1517</v>
      </c>
      <c r="E307" s="210">
        <f t="shared" si="23"/>
        <v>9.1199999999999992</v>
      </c>
      <c r="F307" s="146">
        <v>166.5</v>
      </c>
      <c r="G307" s="122">
        <v>3036.96</v>
      </c>
      <c r="H307" s="211">
        <f t="shared" si="24"/>
        <v>716.42</v>
      </c>
      <c r="I307" s="122">
        <f t="shared" si="25"/>
        <v>3753.38</v>
      </c>
      <c r="L307" s="198"/>
    </row>
    <row r="308" spans="1:12" ht="26.4">
      <c r="A308" s="120">
        <f t="shared" si="22"/>
        <v>302</v>
      </c>
      <c r="B308" s="142" t="s">
        <v>49</v>
      </c>
      <c r="C308" s="147" t="s">
        <v>40</v>
      </c>
      <c r="D308" s="120">
        <v>1517</v>
      </c>
      <c r="E308" s="210">
        <f t="shared" si="23"/>
        <v>9.1199999999999992</v>
      </c>
      <c r="F308" s="146">
        <v>27.5</v>
      </c>
      <c r="G308" s="122">
        <v>501.6</v>
      </c>
      <c r="H308" s="211">
        <f t="shared" si="24"/>
        <v>118.33</v>
      </c>
      <c r="I308" s="122">
        <f t="shared" si="25"/>
        <v>619.93000000000006</v>
      </c>
      <c r="L308" s="198"/>
    </row>
    <row r="309" spans="1:12" ht="26.4">
      <c r="A309" s="120">
        <f t="shared" si="22"/>
        <v>303</v>
      </c>
      <c r="B309" s="142" t="s">
        <v>49</v>
      </c>
      <c r="C309" s="147" t="s">
        <v>38</v>
      </c>
      <c r="D309" s="120">
        <v>1443</v>
      </c>
      <c r="E309" s="210">
        <f t="shared" si="23"/>
        <v>8.6760000000000002</v>
      </c>
      <c r="F309" s="146">
        <v>161</v>
      </c>
      <c r="G309" s="122">
        <v>2793.67</v>
      </c>
      <c r="H309" s="211">
        <f t="shared" si="24"/>
        <v>659.03</v>
      </c>
      <c r="I309" s="122">
        <f t="shared" si="25"/>
        <v>3452.7</v>
      </c>
      <c r="L309" s="198"/>
    </row>
    <row r="310" spans="1:12" ht="26.4">
      <c r="A310" s="120">
        <f t="shared" si="22"/>
        <v>304</v>
      </c>
      <c r="B310" s="142" t="s">
        <v>49</v>
      </c>
      <c r="C310" s="147" t="s">
        <v>38</v>
      </c>
      <c r="D310" s="120">
        <v>1423</v>
      </c>
      <c r="E310" s="210">
        <f t="shared" si="23"/>
        <v>8.5549999999999997</v>
      </c>
      <c r="F310" s="146">
        <v>76.5</v>
      </c>
      <c r="G310" s="122">
        <v>1308.92</v>
      </c>
      <c r="H310" s="211">
        <f t="shared" si="24"/>
        <v>308.77</v>
      </c>
      <c r="I310" s="122">
        <f t="shared" si="25"/>
        <v>1617.69</v>
      </c>
      <c r="L310" s="198"/>
    </row>
    <row r="311" spans="1:12" ht="26.4">
      <c r="A311" s="120">
        <f t="shared" si="22"/>
        <v>305</v>
      </c>
      <c r="B311" s="142" t="s">
        <v>49</v>
      </c>
      <c r="C311" s="147" t="s">
        <v>40</v>
      </c>
      <c r="D311" s="120">
        <v>1430</v>
      </c>
      <c r="E311" s="210">
        <f t="shared" si="23"/>
        <v>8.5969999999999995</v>
      </c>
      <c r="F311" s="146">
        <v>125.25</v>
      </c>
      <c r="G311" s="122">
        <v>2153.5500000000002</v>
      </c>
      <c r="H311" s="211">
        <f t="shared" si="24"/>
        <v>508.02</v>
      </c>
      <c r="I311" s="122">
        <f t="shared" si="25"/>
        <v>2661.57</v>
      </c>
      <c r="L311" s="198"/>
    </row>
    <row r="312" spans="1:12" ht="26.4">
      <c r="A312" s="120">
        <f t="shared" si="22"/>
        <v>306</v>
      </c>
      <c r="B312" s="142" t="s">
        <v>49</v>
      </c>
      <c r="C312" s="147" t="s">
        <v>38</v>
      </c>
      <c r="D312" s="120">
        <v>1403</v>
      </c>
      <c r="E312" s="210">
        <f t="shared" si="23"/>
        <v>8.4350000000000005</v>
      </c>
      <c r="F312" s="146">
        <v>24.75</v>
      </c>
      <c r="G312" s="122">
        <v>417.53</v>
      </c>
      <c r="H312" s="211">
        <f t="shared" si="24"/>
        <v>98.5</v>
      </c>
      <c r="I312" s="122">
        <f t="shared" si="25"/>
        <v>516.03</v>
      </c>
      <c r="L312" s="198"/>
    </row>
    <row r="313" spans="1:12" ht="26.4">
      <c r="A313" s="120">
        <f t="shared" si="22"/>
        <v>307</v>
      </c>
      <c r="B313" s="142" t="s">
        <v>49</v>
      </c>
      <c r="C313" s="147" t="s">
        <v>38</v>
      </c>
      <c r="D313" s="120">
        <v>1403</v>
      </c>
      <c r="E313" s="210">
        <f t="shared" si="23"/>
        <v>8.4350000000000005</v>
      </c>
      <c r="F313" s="146">
        <v>67</v>
      </c>
      <c r="G313" s="122">
        <v>1130.29</v>
      </c>
      <c r="H313" s="211">
        <f t="shared" si="24"/>
        <v>266.64</v>
      </c>
      <c r="I313" s="122">
        <f t="shared" si="25"/>
        <v>1396.9299999999998</v>
      </c>
      <c r="L313" s="198"/>
    </row>
    <row r="314" spans="1:12" ht="26.4">
      <c r="A314" s="120">
        <f t="shared" si="22"/>
        <v>308</v>
      </c>
      <c r="B314" s="142" t="s">
        <v>49</v>
      </c>
      <c r="C314" s="147" t="s">
        <v>38</v>
      </c>
      <c r="D314" s="120">
        <v>1357</v>
      </c>
      <c r="E314" s="210">
        <f t="shared" si="23"/>
        <v>8.1579999999999995</v>
      </c>
      <c r="F314" s="146">
        <v>53.75</v>
      </c>
      <c r="G314" s="122">
        <v>876.99</v>
      </c>
      <c r="H314" s="211">
        <f t="shared" si="24"/>
        <v>206.88</v>
      </c>
      <c r="I314" s="122">
        <f t="shared" si="25"/>
        <v>1083.8699999999999</v>
      </c>
      <c r="L314" s="198"/>
    </row>
    <row r="315" spans="1:12" ht="26.4">
      <c r="A315" s="120">
        <f t="shared" si="22"/>
        <v>309</v>
      </c>
      <c r="B315" s="142" t="s">
        <v>56</v>
      </c>
      <c r="C315" s="147" t="s">
        <v>38</v>
      </c>
      <c r="D315" s="120">
        <v>1583</v>
      </c>
      <c r="E315" s="210">
        <f t="shared" si="23"/>
        <v>9.5169999999999995</v>
      </c>
      <c r="F315" s="146">
        <v>152.5</v>
      </c>
      <c r="G315" s="122">
        <v>2902.69</v>
      </c>
      <c r="H315" s="211">
        <f t="shared" si="24"/>
        <v>684.74</v>
      </c>
      <c r="I315" s="122">
        <f t="shared" si="25"/>
        <v>3587.4300000000003</v>
      </c>
      <c r="L315" s="198"/>
    </row>
    <row r="316" spans="1:12" ht="26.4">
      <c r="A316" s="120">
        <f t="shared" si="22"/>
        <v>310</v>
      </c>
      <c r="B316" s="142" t="s">
        <v>56</v>
      </c>
      <c r="C316" s="147" t="s">
        <v>40</v>
      </c>
      <c r="D316" s="120">
        <v>1637</v>
      </c>
      <c r="E316" s="210">
        <f t="shared" si="23"/>
        <v>9.8420000000000005</v>
      </c>
      <c r="F316" s="146">
        <v>58.5</v>
      </c>
      <c r="G316" s="122">
        <v>1151.51</v>
      </c>
      <c r="H316" s="211">
        <f t="shared" si="24"/>
        <v>271.64</v>
      </c>
      <c r="I316" s="122">
        <f t="shared" si="25"/>
        <v>1423.15</v>
      </c>
      <c r="L316" s="198"/>
    </row>
    <row r="317" spans="1:12" ht="26.4">
      <c r="A317" s="120">
        <f t="shared" si="22"/>
        <v>311</v>
      </c>
      <c r="B317" s="142" t="s">
        <v>56</v>
      </c>
      <c r="C317" s="147" t="s">
        <v>40</v>
      </c>
      <c r="D317" s="120">
        <v>1497</v>
      </c>
      <c r="E317" s="210">
        <f t="shared" si="23"/>
        <v>9</v>
      </c>
      <c r="F317" s="146">
        <v>70.5</v>
      </c>
      <c r="G317" s="122">
        <v>1269</v>
      </c>
      <c r="H317" s="211">
        <f t="shared" si="24"/>
        <v>299.36</v>
      </c>
      <c r="I317" s="122">
        <f t="shared" si="25"/>
        <v>1568.3600000000001</v>
      </c>
      <c r="L317" s="198"/>
    </row>
    <row r="318" spans="1:12" ht="26.4">
      <c r="A318" s="120">
        <f t="shared" si="22"/>
        <v>312</v>
      </c>
      <c r="B318" s="142" t="s">
        <v>56</v>
      </c>
      <c r="C318" s="147" t="s">
        <v>42</v>
      </c>
      <c r="D318" s="120">
        <v>1794</v>
      </c>
      <c r="E318" s="210">
        <f t="shared" si="23"/>
        <v>10.786</v>
      </c>
      <c r="F318" s="146">
        <v>186</v>
      </c>
      <c r="G318" s="122">
        <v>4012.39</v>
      </c>
      <c r="H318" s="211">
        <f t="shared" si="24"/>
        <v>946.52</v>
      </c>
      <c r="I318" s="122">
        <f t="shared" si="25"/>
        <v>4958.91</v>
      </c>
      <c r="L318" s="198"/>
    </row>
    <row r="319" spans="1:12" ht="26.4">
      <c r="A319" s="120">
        <f t="shared" si="22"/>
        <v>313</v>
      </c>
      <c r="B319" s="142" t="s">
        <v>56</v>
      </c>
      <c r="C319" s="147" t="s">
        <v>38</v>
      </c>
      <c r="D319" s="120">
        <v>1377</v>
      </c>
      <c r="E319" s="210">
        <f t="shared" si="23"/>
        <v>8.2789999999999999</v>
      </c>
      <c r="F319" s="146">
        <v>62</v>
      </c>
      <c r="G319" s="122">
        <v>1026.5999999999999</v>
      </c>
      <c r="H319" s="211">
        <f t="shared" si="24"/>
        <v>242.17</v>
      </c>
      <c r="I319" s="122">
        <f t="shared" si="25"/>
        <v>1268.77</v>
      </c>
      <c r="L319" s="198"/>
    </row>
    <row r="320" spans="1:12" ht="26.4">
      <c r="A320" s="120">
        <f t="shared" si="22"/>
        <v>314</v>
      </c>
      <c r="B320" s="142" t="s">
        <v>41</v>
      </c>
      <c r="C320" s="147" t="s">
        <v>42</v>
      </c>
      <c r="D320" s="120">
        <v>1794</v>
      </c>
      <c r="E320" s="210">
        <f t="shared" si="23"/>
        <v>10.786</v>
      </c>
      <c r="F320" s="146">
        <v>172.5</v>
      </c>
      <c r="G320" s="122">
        <v>3721.17</v>
      </c>
      <c r="H320" s="211">
        <f t="shared" si="24"/>
        <v>877.82</v>
      </c>
      <c r="I320" s="122">
        <f t="shared" si="25"/>
        <v>4598.99</v>
      </c>
      <c r="L320" s="198"/>
    </row>
    <row r="321" spans="1:12" ht="26.4">
      <c r="A321" s="120">
        <f t="shared" si="22"/>
        <v>315</v>
      </c>
      <c r="B321" s="142" t="s">
        <v>41</v>
      </c>
      <c r="C321" s="147" t="s">
        <v>40</v>
      </c>
      <c r="D321" s="120">
        <v>1517</v>
      </c>
      <c r="E321" s="210">
        <f t="shared" si="23"/>
        <v>9.1199999999999992</v>
      </c>
      <c r="F321" s="146">
        <v>106.5</v>
      </c>
      <c r="G321" s="122">
        <v>1942.56</v>
      </c>
      <c r="H321" s="211">
        <f>ROUND(G321*0.2359,2)-0.01</f>
        <v>458.24</v>
      </c>
      <c r="I321" s="122">
        <f t="shared" si="25"/>
        <v>2400.8000000000002</v>
      </c>
      <c r="L321" s="198"/>
    </row>
    <row r="322" spans="1:12" ht="26.4">
      <c r="A322" s="120">
        <f t="shared" si="22"/>
        <v>316</v>
      </c>
      <c r="B322" s="142" t="s">
        <v>41</v>
      </c>
      <c r="C322" s="147" t="s">
        <v>38</v>
      </c>
      <c r="D322" s="120">
        <v>1463</v>
      </c>
      <c r="E322" s="210">
        <f t="shared" si="23"/>
        <v>8.7959999999999994</v>
      </c>
      <c r="F322" s="146">
        <v>167</v>
      </c>
      <c r="G322" s="122">
        <v>2937.86</v>
      </c>
      <c r="H322" s="211">
        <f t="shared" si="24"/>
        <v>693.04</v>
      </c>
      <c r="I322" s="122">
        <f t="shared" si="25"/>
        <v>3630.9</v>
      </c>
      <c r="L322" s="198"/>
    </row>
    <row r="323" spans="1:12" ht="26.4">
      <c r="A323" s="120">
        <f t="shared" si="22"/>
        <v>317</v>
      </c>
      <c r="B323" s="142" t="s">
        <v>41</v>
      </c>
      <c r="C323" s="147" t="s">
        <v>38</v>
      </c>
      <c r="D323" s="120">
        <v>1437</v>
      </c>
      <c r="E323" s="210">
        <f t="shared" si="23"/>
        <v>8.6389999999999993</v>
      </c>
      <c r="F323" s="146">
        <v>177</v>
      </c>
      <c r="G323" s="122">
        <v>3058.21</v>
      </c>
      <c r="H323" s="211">
        <f t="shared" si="24"/>
        <v>721.43</v>
      </c>
      <c r="I323" s="122">
        <f t="shared" si="25"/>
        <v>3779.64</v>
      </c>
      <c r="L323" s="198"/>
    </row>
    <row r="324" spans="1:12" ht="26.4">
      <c r="A324" s="120">
        <f t="shared" si="22"/>
        <v>318</v>
      </c>
      <c r="B324" s="142" t="s">
        <v>74</v>
      </c>
      <c r="C324" s="147" t="s">
        <v>38</v>
      </c>
      <c r="D324" s="120">
        <v>1463</v>
      </c>
      <c r="E324" s="210">
        <f t="shared" si="23"/>
        <v>8.7959999999999994</v>
      </c>
      <c r="F324" s="146">
        <v>139.5</v>
      </c>
      <c r="G324" s="122">
        <v>2454.08</v>
      </c>
      <c r="H324" s="211">
        <f t="shared" si="24"/>
        <v>578.91999999999996</v>
      </c>
      <c r="I324" s="122">
        <f t="shared" si="25"/>
        <v>3033</v>
      </c>
      <c r="L324" s="198"/>
    </row>
    <row r="325" spans="1:12" ht="26.4">
      <c r="A325" s="120">
        <f t="shared" si="22"/>
        <v>319</v>
      </c>
      <c r="B325" s="142" t="s">
        <v>74</v>
      </c>
      <c r="C325" s="147" t="s">
        <v>42</v>
      </c>
      <c r="D325" s="120">
        <v>1565</v>
      </c>
      <c r="E325" s="210">
        <f t="shared" si="23"/>
        <v>9.4090000000000007</v>
      </c>
      <c r="F325" s="146">
        <v>113.5</v>
      </c>
      <c r="G325" s="122">
        <v>2135.84</v>
      </c>
      <c r="H325" s="211">
        <f t="shared" si="24"/>
        <v>503.84</v>
      </c>
      <c r="I325" s="122">
        <f t="shared" si="25"/>
        <v>2639.6800000000003</v>
      </c>
      <c r="L325" s="198"/>
    </row>
    <row r="326" spans="1:12" ht="26.4">
      <c r="A326" s="120">
        <f t="shared" si="22"/>
        <v>320</v>
      </c>
      <c r="B326" s="142" t="s">
        <v>74</v>
      </c>
      <c r="C326" s="147" t="s">
        <v>40</v>
      </c>
      <c r="D326" s="120">
        <v>1517</v>
      </c>
      <c r="E326" s="210">
        <f t="shared" si="23"/>
        <v>9.1199999999999992</v>
      </c>
      <c r="F326" s="146">
        <v>107</v>
      </c>
      <c r="G326" s="122">
        <v>1951.68</v>
      </c>
      <c r="H326" s="211">
        <f t="shared" si="24"/>
        <v>460.4</v>
      </c>
      <c r="I326" s="122">
        <f t="shared" si="25"/>
        <v>2412.08</v>
      </c>
      <c r="L326" s="198"/>
    </row>
    <row r="327" spans="1:12" ht="26.4">
      <c r="A327" s="120">
        <f t="shared" si="22"/>
        <v>321</v>
      </c>
      <c r="B327" s="142" t="s">
        <v>74</v>
      </c>
      <c r="C327" s="147" t="s">
        <v>38</v>
      </c>
      <c r="D327" s="120">
        <v>1417</v>
      </c>
      <c r="E327" s="210">
        <f t="shared" si="23"/>
        <v>8.5190000000000001</v>
      </c>
      <c r="F327" s="146">
        <v>157</v>
      </c>
      <c r="G327" s="122">
        <v>2674.97</v>
      </c>
      <c r="H327" s="211">
        <f t="shared" si="24"/>
        <v>631.03</v>
      </c>
      <c r="I327" s="122">
        <f t="shared" si="25"/>
        <v>3306</v>
      </c>
      <c r="L327" s="198"/>
    </row>
    <row r="328" spans="1:12" ht="26.4">
      <c r="A328" s="120">
        <f t="shared" si="22"/>
        <v>322</v>
      </c>
      <c r="B328" s="142" t="s">
        <v>74</v>
      </c>
      <c r="C328" s="147" t="s">
        <v>38</v>
      </c>
      <c r="D328" s="120">
        <v>1403</v>
      </c>
      <c r="E328" s="210">
        <f t="shared" si="23"/>
        <v>8.4350000000000005</v>
      </c>
      <c r="F328" s="146">
        <v>149.5</v>
      </c>
      <c r="G328" s="122">
        <v>2522.0700000000002</v>
      </c>
      <c r="H328" s="211">
        <f t="shared" si="24"/>
        <v>594.96</v>
      </c>
      <c r="I328" s="122">
        <f t="shared" si="25"/>
        <v>3117.03</v>
      </c>
      <c r="L328" s="198"/>
    </row>
    <row r="329" spans="1:12" ht="26.4">
      <c r="A329" s="120">
        <f t="shared" si="22"/>
        <v>323</v>
      </c>
      <c r="B329" s="142" t="s">
        <v>74</v>
      </c>
      <c r="C329" s="147" t="s">
        <v>38</v>
      </c>
      <c r="D329" s="120">
        <v>1357</v>
      </c>
      <c r="E329" s="210">
        <f t="shared" si="23"/>
        <v>8.1579999999999995</v>
      </c>
      <c r="F329" s="146">
        <v>109</v>
      </c>
      <c r="G329" s="122">
        <v>1778.44</v>
      </c>
      <c r="H329" s="211">
        <f t="shared" si="24"/>
        <v>419.53</v>
      </c>
      <c r="I329" s="122">
        <f t="shared" si="25"/>
        <v>2197.9700000000003</v>
      </c>
      <c r="L329" s="198"/>
    </row>
    <row r="330" spans="1:12" ht="26.4">
      <c r="A330" s="120">
        <f t="shared" si="22"/>
        <v>324</v>
      </c>
      <c r="B330" s="142" t="s">
        <v>77</v>
      </c>
      <c r="C330" s="147" t="s">
        <v>38</v>
      </c>
      <c r="D330" s="120">
        <v>1362</v>
      </c>
      <c r="E330" s="210">
        <f t="shared" si="23"/>
        <v>8.1890000000000001</v>
      </c>
      <c r="F330" s="146">
        <v>12</v>
      </c>
      <c r="G330" s="122">
        <v>196.54</v>
      </c>
      <c r="H330" s="211">
        <f t="shared" si="24"/>
        <v>46.36</v>
      </c>
      <c r="I330" s="122">
        <f t="shared" si="25"/>
        <v>242.89999999999998</v>
      </c>
      <c r="L330" s="198"/>
    </row>
    <row r="331" spans="1:12" ht="26.4">
      <c r="A331" s="120">
        <f t="shared" ref="A331:A394" si="26">A330+1</f>
        <v>325</v>
      </c>
      <c r="B331" s="142" t="s">
        <v>77</v>
      </c>
      <c r="C331" s="147" t="s">
        <v>40</v>
      </c>
      <c r="D331" s="120">
        <v>1355</v>
      </c>
      <c r="E331" s="210">
        <f t="shared" ref="E331:E394" si="27">ROUND(D331/$E$4,3)</f>
        <v>8.1460000000000008</v>
      </c>
      <c r="F331" s="146">
        <v>15.5</v>
      </c>
      <c r="G331" s="122">
        <v>252.53</v>
      </c>
      <c r="H331" s="211">
        <f t="shared" ref="H331:H394" si="28">ROUND(G331*0.2359,2)</f>
        <v>59.57</v>
      </c>
      <c r="I331" s="122">
        <f t="shared" si="25"/>
        <v>312.10000000000002</v>
      </c>
      <c r="L331" s="198"/>
    </row>
    <row r="332" spans="1:12" ht="26.4">
      <c r="A332" s="120">
        <f t="shared" si="26"/>
        <v>326</v>
      </c>
      <c r="B332" s="142" t="s">
        <v>77</v>
      </c>
      <c r="C332" s="147" t="s">
        <v>40</v>
      </c>
      <c r="D332" s="120">
        <v>1335</v>
      </c>
      <c r="E332" s="210">
        <f t="shared" si="27"/>
        <v>8.0259999999999998</v>
      </c>
      <c r="F332" s="146">
        <v>168</v>
      </c>
      <c r="G332" s="122">
        <v>2696.74</v>
      </c>
      <c r="H332" s="211">
        <f t="shared" si="28"/>
        <v>636.16</v>
      </c>
      <c r="I332" s="122">
        <f t="shared" si="25"/>
        <v>3332.8999999999996</v>
      </c>
      <c r="L332" s="198"/>
    </row>
    <row r="333" spans="1:12" ht="26.4">
      <c r="A333" s="120">
        <f t="shared" si="26"/>
        <v>327</v>
      </c>
      <c r="B333" s="142" t="s">
        <v>77</v>
      </c>
      <c r="C333" s="147" t="s">
        <v>38</v>
      </c>
      <c r="D333" s="120">
        <v>1362</v>
      </c>
      <c r="E333" s="210">
        <f t="shared" si="27"/>
        <v>8.1890000000000001</v>
      </c>
      <c r="F333" s="146">
        <v>107.25</v>
      </c>
      <c r="G333" s="122">
        <v>1756.54</v>
      </c>
      <c r="H333" s="211">
        <f t="shared" si="28"/>
        <v>414.37</v>
      </c>
      <c r="I333" s="122">
        <f t="shared" si="25"/>
        <v>2170.91</v>
      </c>
      <c r="L333" s="198"/>
    </row>
    <row r="334" spans="1:12" ht="26.4">
      <c r="A334" s="120">
        <f t="shared" si="26"/>
        <v>328</v>
      </c>
      <c r="B334" s="142" t="s">
        <v>77</v>
      </c>
      <c r="C334" s="147" t="s">
        <v>38</v>
      </c>
      <c r="D334" s="120">
        <v>1342</v>
      </c>
      <c r="E334" s="210">
        <f t="shared" si="27"/>
        <v>8.0679999999999996</v>
      </c>
      <c r="F334" s="146">
        <v>168</v>
      </c>
      <c r="G334" s="122">
        <v>2710.85</v>
      </c>
      <c r="H334" s="211">
        <f t="shared" si="28"/>
        <v>639.49</v>
      </c>
      <c r="I334" s="122">
        <f t="shared" si="25"/>
        <v>3350.34</v>
      </c>
      <c r="L334" s="198"/>
    </row>
    <row r="335" spans="1:12" ht="26.4">
      <c r="A335" s="120">
        <f t="shared" si="26"/>
        <v>329</v>
      </c>
      <c r="B335" s="142" t="s">
        <v>77</v>
      </c>
      <c r="C335" s="147" t="s">
        <v>38</v>
      </c>
      <c r="D335" s="120">
        <v>1302</v>
      </c>
      <c r="E335" s="210">
        <f t="shared" si="27"/>
        <v>7.8280000000000003</v>
      </c>
      <c r="F335" s="146">
        <v>77.5</v>
      </c>
      <c r="G335" s="122">
        <v>1213.3399999999999</v>
      </c>
      <c r="H335" s="211">
        <f t="shared" si="28"/>
        <v>286.23</v>
      </c>
      <c r="I335" s="122">
        <f t="shared" si="25"/>
        <v>1499.57</v>
      </c>
      <c r="L335" s="198"/>
    </row>
    <row r="336" spans="1:12" ht="26.4">
      <c r="A336" s="120">
        <f t="shared" si="26"/>
        <v>330</v>
      </c>
      <c r="B336" s="142" t="s">
        <v>77</v>
      </c>
      <c r="C336" s="147" t="s">
        <v>38</v>
      </c>
      <c r="D336" s="120">
        <v>1277</v>
      </c>
      <c r="E336" s="210">
        <f t="shared" si="27"/>
        <v>7.6779999999999999</v>
      </c>
      <c r="F336" s="146">
        <v>211</v>
      </c>
      <c r="G336" s="122">
        <v>3240.12</v>
      </c>
      <c r="H336" s="211">
        <f t="shared" si="28"/>
        <v>764.34</v>
      </c>
      <c r="I336" s="122">
        <f t="shared" si="25"/>
        <v>4004.46</v>
      </c>
      <c r="L336" s="198"/>
    </row>
    <row r="337" spans="1:12" ht="26.4">
      <c r="A337" s="120">
        <f t="shared" si="26"/>
        <v>331</v>
      </c>
      <c r="B337" s="142" t="s">
        <v>55</v>
      </c>
      <c r="C337" s="147" t="s">
        <v>38</v>
      </c>
      <c r="D337" s="120">
        <v>2004</v>
      </c>
      <c r="E337" s="210">
        <f t="shared" si="27"/>
        <v>12.048</v>
      </c>
      <c r="F337" s="146">
        <v>108.5</v>
      </c>
      <c r="G337" s="122">
        <v>2614.42</v>
      </c>
      <c r="H337" s="211">
        <f t="shared" si="28"/>
        <v>616.74</v>
      </c>
      <c r="I337" s="122">
        <f t="shared" si="25"/>
        <v>3231.16</v>
      </c>
      <c r="L337" s="198"/>
    </row>
    <row r="338" spans="1:12" ht="26.4">
      <c r="A338" s="120">
        <f t="shared" si="26"/>
        <v>332</v>
      </c>
      <c r="B338" s="142" t="s">
        <v>55</v>
      </c>
      <c r="C338" s="147" t="s">
        <v>40</v>
      </c>
      <c r="D338" s="120">
        <v>1355</v>
      </c>
      <c r="E338" s="210">
        <f t="shared" si="27"/>
        <v>8.1460000000000008</v>
      </c>
      <c r="F338" s="146">
        <v>91</v>
      </c>
      <c r="G338" s="122">
        <v>1482.57</v>
      </c>
      <c r="H338" s="211">
        <f t="shared" si="28"/>
        <v>349.74</v>
      </c>
      <c r="I338" s="122">
        <f t="shared" si="25"/>
        <v>1832.31</v>
      </c>
      <c r="L338" s="198"/>
    </row>
    <row r="339" spans="1:12" ht="26.4">
      <c r="A339" s="120">
        <f t="shared" si="26"/>
        <v>333</v>
      </c>
      <c r="B339" s="142" t="s">
        <v>55</v>
      </c>
      <c r="C339" s="147" t="s">
        <v>40</v>
      </c>
      <c r="D339" s="120">
        <v>1335</v>
      </c>
      <c r="E339" s="210">
        <f t="shared" si="27"/>
        <v>8.0259999999999998</v>
      </c>
      <c r="F339" s="146">
        <v>17</v>
      </c>
      <c r="G339" s="122">
        <v>272.88</v>
      </c>
      <c r="H339" s="211">
        <f t="shared" si="28"/>
        <v>64.37</v>
      </c>
      <c r="I339" s="122">
        <f t="shared" si="25"/>
        <v>337.25</v>
      </c>
      <c r="L339" s="198"/>
    </row>
    <row r="340" spans="1:12" ht="26.4">
      <c r="A340" s="120">
        <f t="shared" si="26"/>
        <v>334</v>
      </c>
      <c r="B340" s="142" t="s">
        <v>55</v>
      </c>
      <c r="C340" s="147" t="s">
        <v>40</v>
      </c>
      <c r="D340" s="120">
        <v>1423</v>
      </c>
      <c r="E340" s="210">
        <f t="shared" si="27"/>
        <v>8.5549999999999997</v>
      </c>
      <c r="F340" s="146">
        <v>171.5</v>
      </c>
      <c r="G340" s="122">
        <v>2934.37</v>
      </c>
      <c r="H340" s="211">
        <f t="shared" si="28"/>
        <v>692.22</v>
      </c>
      <c r="I340" s="122">
        <f t="shared" si="25"/>
        <v>3626.59</v>
      </c>
      <c r="L340" s="198"/>
    </row>
    <row r="341" spans="1:12" ht="26.4">
      <c r="A341" s="120">
        <f t="shared" si="26"/>
        <v>335</v>
      </c>
      <c r="B341" s="142" t="s">
        <v>55</v>
      </c>
      <c r="C341" s="147" t="s">
        <v>38</v>
      </c>
      <c r="D341" s="120">
        <v>1490</v>
      </c>
      <c r="E341" s="210">
        <f t="shared" si="27"/>
        <v>8.9580000000000002</v>
      </c>
      <c r="F341" s="146">
        <v>131</v>
      </c>
      <c r="G341" s="122">
        <v>2347</v>
      </c>
      <c r="H341" s="211">
        <f t="shared" si="28"/>
        <v>553.66</v>
      </c>
      <c r="I341" s="122">
        <f t="shared" si="25"/>
        <v>2900.66</v>
      </c>
      <c r="L341" s="198"/>
    </row>
    <row r="342" spans="1:12" ht="26.4">
      <c r="A342" s="120">
        <f t="shared" si="26"/>
        <v>336</v>
      </c>
      <c r="B342" s="142" t="s">
        <v>55</v>
      </c>
      <c r="C342" s="147" t="s">
        <v>42</v>
      </c>
      <c r="D342" s="120">
        <v>1490</v>
      </c>
      <c r="E342" s="210">
        <f t="shared" si="27"/>
        <v>8.9580000000000002</v>
      </c>
      <c r="F342" s="146">
        <v>139.5</v>
      </c>
      <c r="G342" s="122">
        <v>2499.2800000000002</v>
      </c>
      <c r="H342" s="211">
        <f t="shared" si="28"/>
        <v>589.58000000000004</v>
      </c>
      <c r="I342" s="122">
        <f t="shared" si="25"/>
        <v>3088.86</v>
      </c>
      <c r="L342" s="198"/>
    </row>
    <row r="343" spans="1:12" ht="26.4">
      <c r="A343" s="120">
        <f t="shared" si="26"/>
        <v>337</v>
      </c>
      <c r="B343" s="142" t="s">
        <v>55</v>
      </c>
      <c r="C343" s="147" t="s">
        <v>38</v>
      </c>
      <c r="D343" s="120">
        <v>1322</v>
      </c>
      <c r="E343" s="210">
        <f t="shared" si="27"/>
        <v>7.9480000000000004</v>
      </c>
      <c r="F343" s="146">
        <v>75</v>
      </c>
      <c r="G343" s="122">
        <v>1192.2</v>
      </c>
      <c r="H343" s="211">
        <f t="shared" si="28"/>
        <v>281.24</v>
      </c>
      <c r="I343" s="122">
        <f t="shared" si="25"/>
        <v>1473.44</v>
      </c>
      <c r="L343" s="198"/>
    </row>
    <row r="344" spans="1:12" ht="26.4">
      <c r="A344" s="120">
        <f t="shared" si="26"/>
        <v>338</v>
      </c>
      <c r="B344" s="142" t="s">
        <v>55</v>
      </c>
      <c r="C344" s="147" t="s">
        <v>40</v>
      </c>
      <c r="D344" s="120">
        <v>1403</v>
      </c>
      <c r="E344" s="210">
        <f t="shared" si="27"/>
        <v>8.4350000000000005</v>
      </c>
      <c r="F344" s="146">
        <v>94</v>
      </c>
      <c r="G344" s="122">
        <v>1585.78</v>
      </c>
      <c r="H344" s="211">
        <f t="shared" si="28"/>
        <v>374.09</v>
      </c>
      <c r="I344" s="122">
        <f t="shared" si="25"/>
        <v>1959.87</v>
      </c>
      <c r="L344" s="198"/>
    </row>
    <row r="345" spans="1:12" ht="26.4">
      <c r="A345" s="120">
        <f t="shared" si="26"/>
        <v>339</v>
      </c>
      <c r="B345" s="142" t="s">
        <v>69</v>
      </c>
      <c r="C345" s="147" t="s">
        <v>42</v>
      </c>
      <c r="D345" s="120">
        <v>1463</v>
      </c>
      <c r="E345" s="210">
        <f t="shared" si="27"/>
        <v>8.7959999999999994</v>
      </c>
      <c r="F345" s="146">
        <v>158</v>
      </c>
      <c r="G345" s="122">
        <v>2779.54</v>
      </c>
      <c r="H345" s="211">
        <f t="shared" si="28"/>
        <v>655.69</v>
      </c>
      <c r="I345" s="122">
        <f t="shared" si="25"/>
        <v>3435.23</v>
      </c>
      <c r="L345" s="198"/>
    </row>
    <row r="346" spans="1:12" ht="26.4">
      <c r="A346" s="120">
        <f t="shared" si="26"/>
        <v>340</v>
      </c>
      <c r="B346" s="142" t="s">
        <v>69</v>
      </c>
      <c r="C346" s="147" t="s">
        <v>38</v>
      </c>
      <c r="D346" s="120">
        <v>1317</v>
      </c>
      <c r="E346" s="210">
        <f t="shared" si="27"/>
        <v>7.9180000000000001</v>
      </c>
      <c r="F346" s="146">
        <v>117</v>
      </c>
      <c r="G346" s="122">
        <v>1852.81</v>
      </c>
      <c r="H346" s="211">
        <f t="shared" si="28"/>
        <v>437.08</v>
      </c>
      <c r="I346" s="122">
        <f t="shared" si="25"/>
        <v>2289.89</v>
      </c>
      <c r="L346" s="198"/>
    </row>
    <row r="347" spans="1:12" ht="26.4">
      <c r="A347" s="120">
        <f t="shared" si="26"/>
        <v>341</v>
      </c>
      <c r="B347" s="142" t="s">
        <v>69</v>
      </c>
      <c r="C347" s="147" t="s">
        <v>38</v>
      </c>
      <c r="D347" s="120">
        <v>1337</v>
      </c>
      <c r="E347" s="210">
        <f t="shared" si="27"/>
        <v>8.0380000000000003</v>
      </c>
      <c r="F347" s="146">
        <v>26</v>
      </c>
      <c r="G347" s="122">
        <v>417.98</v>
      </c>
      <c r="H347" s="211">
        <f t="shared" si="28"/>
        <v>98.6</v>
      </c>
      <c r="I347" s="122">
        <f t="shared" si="25"/>
        <v>516.58000000000004</v>
      </c>
      <c r="L347" s="198"/>
    </row>
    <row r="348" spans="1:12" ht="26.4">
      <c r="A348" s="120">
        <f t="shared" si="26"/>
        <v>342</v>
      </c>
      <c r="B348" s="142" t="s">
        <v>69</v>
      </c>
      <c r="C348" s="147" t="s">
        <v>38</v>
      </c>
      <c r="D348" s="120">
        <v>1302</v>
      </c>
      <c r="E348" s="210">
        <f t="shared" si="27"/>
        <v>7.8280000000000003</v>
      </c>
      <c r="F348" s="146">
        <v>60</v>
      </c>
      <c r="G348" s="122">
        <v>939.36</v>
      </c>
      <c r="H348" s="211">
        <f t="shared" si="28"/>
        <v>221.6</v>
      </c>
      <c r="I348" s="122">
        <f t="shared" si="25"/>
        <v>1160.96</v>
      </c>
      <c r="L348" s="198"/>
    </row>
    <row r="349" spans="1:12" ht="26.4">
      <c r="A349" s="120">
        <f t="shared" si="26"/>
        <v>343</v>
      </c>
      <c r="B349" s="142" t="s">
        <v>69</v>
      </c>
      <c r="C349" s="147" t="s">
        <v>38</v>
      </c>
      <c r="D349" s="120">
        <v>1277</v>
      </c>
      <c r="E349" s="210">
        <f t="shared" si="27"/>
        <v>7.6779999999999999</v>
      </c>
      <c r="F349" s="146">
        <v>45</v>
      </c>
      <c r="G349" s="122">
        <v>691.02</v>
      </c>
      <c r="H349" s="211">
        <f t="shared" si="28"/>
        <v>163.01</v>
      </c>
      <c r="I349" s="122">
        <f t="shared" si="25"/>
        <v>854.03</v>
      </c>
      <c r="L349" s="198"/>
    </row>
    <row r="350" spans="1:12" ht="26.4">
      <c r="A350" s="120">
        <f t="shared" si="26"/>
        <v>344</v>
      </c>
      <c r="B350" s="142" t="s">
        <v>69</v>
      </c>
      <c r="C350" s="147" t="s">
        <v>40</v>
      </c>
      <c r="D350" s="120">
        <v>1295</v>
      </c>
      <c r="E350" s="210">
        <f t="shared" si="27"/>
        <v>7.7859999999999996</v>
      </c>
      <c r="F350" s="146">
        <v>39</v>
      </c>
      <c r="G350" s="122">
        <v>607.30999999999995</v>
      </c>
      <c r="H350" s="211">
        <f t="shared" si="28"/>
        <v>143.26</v>
      </c>
      <c r="I350" s="122">
        <f t="shared" si="25"/>
        <v>750.56999999999994</v>
      </c>
      <c r="L350" s="198"/>
    </row>
    <row r="351" spans="1:12" ht="26.4">
      <c r="A351" s="120">
        <f t="shared" si="26"/>
        <v>345</v>
      </c>
      <c r="B351" s="142" t="s">
        <v>69</v>
      </c>
      <c r="C351" s="147" t="s">
        <v>40</v>
      </c>
      <c r="D351" s="120">
        <v>1295</v>
      </c>
      <c r="E351" s="210">
        <f t="shared" si="27"/>
        <v>7.7859999999999996</v>
      </c>
      <c r="F351" s="146">
        <v>157.5</v>
      </c>
      <c r="G351" s="122">
        <v>2452.59</v>
      </c>
      <c r="H351" s="211">
        <f t="shared" si="28"/>
        <v>578.57000000000005</v>
      </c>
      <c r="I351" s="122">
        <f t="shared" si="25"/>
        <v>3031.1600000000003</v>
      </c>
      <c r="L351" s="198"/>
    </row>
    <row r="352" spans="1:12">
      <c r="A352" s="120">
        <f t="shared" si="26"/>
        <v>346</v>
      </c>
      <c r="B352" s="142" t="s">
        <v>45</v>
      </c>
      <c r="C352" s="147" t="s">
        <v>40</v>
      </c>
      <c r="D352" s="120">
        <v>1381</v>
      </c>
      <c r="E352" s="210">
        <f t="shared" si="27"/>
        <v>8.3030000000000008</v>
      </c>
      <c r="F352" s="146">
        <v>105</v>
      </c>
      <c r="G352" s="122">
        <v>1743.63</v>
      </c>
      <c r="H352" s="211">
        <f t="shared" si="28"/>
        <v>411.32</v>
      </c>
      <c r="I352" s="122">
        <f t="shared" si="25"/>
        <v>2154.9500000000003</v>
      </c>
      <c r="L352" s="198"/>
    </row>
    <row r="353" spans="1:12">
      <c r="A353" s="120">
        <f t="shared" si="26"/>
        <v>347</v>
      </c>
      <c r="B353" s="142" t="s">
        <v>45</v>
      </c>
      <c r="C353" s="147" t="s">
        <v>38</v>
      </c>
      <c r="D353" s="120">
        <v>1362</v>
      </c>
      <c r="E353" s="210">
        <f t="shared" si="27"/>
        <v>8.1890000000000001</v>
      </c>
      <c r="F353" s="146">
        <v>98</v>
      </c>
      <c r="G353" s="122">
        <v>1605.04</v>
      </c>
      <c r="H353" s="211">
        <f>ROUND(G353*0.2359,2)-0.01</f>
        <v>378.62</v>
      </c>
      <c r="I353" s="122">
        <f t="shared" si="25"/>
        <v>1983.6599999999999</v>
      </c>
      <c r="L353" s="198"/>
    </row>
    <row r="354" spans="1:12">
      <c r="A354" s="120">
        <f t="shared" si="26"/>
        <v>348</v>
      </c>
      <c r="B354" s="142" t="s">
        <v>45</v>
      </c>
      <c r="C354" s="147" t="s">
        <v>38</v>
      </c>
      <c r="D354" s="120">
        <v>1342</v>
      </c>
      <c r="E354" s="210">
        <f t="shared" si="27"/>
        <v>8.0679999999999996</v>
      </c>
      <c r="F354" s="146">
        <v>117</v>
      </c>
      <c r="G354" s="122">
        <v>1887.91</v>
      </c>
      <c r="H354" s="211">
        <f t="shared" si="28"/>
        <v>445.36</v>
      </c>
      <c r="I354" s="122">
        <f t="shared" si="25"/>
        <v>2333.27</v>
      </c>
      <c r="L354" s="198"/>
    </row>
    <row r="355" spans="1:12">
      <c r="A355" s="120">
        <f t="shared" si="26"/>
        <v>349</v>
      </c>
      <c r="B355" s="142" t="s">
        <v>45</v>
      </c>
      <c r="C355" s="147" t="s">
        <v>40</v>
      </c>
      <c r="D355" s="120">
        <v>1474</v>
      </c>
      <c r="E355" s="210">
        <f t="shared" si="27"/>
        <v>8.8620000000000001</v>
      </c>
      <c r="F355" s="146">
        <v>108.5</v>
      </c>
      <c r="G355" s="122">
        <v>1923.05</v>
      </c>
      <c r="H355" s="211">
        <f t="shared" si="28"/>
        <v>453.65</v>
      </c>
      <c r="I355" s="122">
        <f t="shared" si="25"/>
        <v>2376.6999999999998</v>
      </c>
      <c r="L355" s="198"/>
    </row>
    <row r="356" spans="1:12">
      <c r="A356" s="120">
        <f t="shared" si="26"/>
        <v>350</v>
      </c>
      <c r="B356" s="142" t="s">
        <v>45</v>
      </c>
      <c r="C356" s="147" t="s">
        <v>42</v>
      </c>
      <c r="D356" s="120">
        <v>1474</v>
      </c>
      <c r="E356" s="210">
        <f t="shared" si="27"/>
        <v>8.8620000000000001</v>
      </c>
      <c r="F356" s="146">
        <v>92</v>
      </c>
      <c r="G356" s="122">
        <v>1630.61</v>
      </c>
      <c r="H356" s="211">
        <f t="shared" si="28"/>
        <v>384.66</v>
      </c>
      <c r="I356" s="122">
        <f t="shared" si="25"/>
        <v>2015.27</v>
      </c>
      <c r="L356" s="198"/>
    </row>
    <row r="357" spans="1:12">
      <c r="A357" s="120">
        <f t="shared" si="26"/>
        <v>351</v>
      </c>
      <c r="B357" s="142" t="s">
        <v>45</v>
      </c>
      <c r="C357" s="147" t="s">
        <v>38</v>
      </c>
      <c r="D357" s="120">
        <v>1423</v>
      </c>
      <c r="E357" s="210">
        <f t="shared" si="27"/>
        <v>8.5549999999999997</v>
      </c>
      <c r="F357" s="146">
        <v>120</v>
      </c>
      <c r="G357" s="122">
        <v>2053.1999999999998</v>
      </c>
      <c r="H357" s="211">
        <f t="shared" si="28"/>
        <v>484.35</v>
      </c>
      <c r="I357" s="122">
        <f t="shared" si="25"/>
        <v>2537.5499999999997</v>
      </c>
      <c r="L357" s="198"/>
    </row>
    <row r="358" spans="1:12">
      <c r="A358" s="120">
        <f t="shared" si="26"/>
        <v>352</v>
      </c>
      <c r="B358" s="142" t="s">
        <v>45</v>
      </c>
      <c r="C358" s="147" t="s">
        <v>38</v>
      </c>
      <c r="D358" s="120">
        <v>1302</v>
      </c>
      <c r="E358" s="210">
        <f t="shared" si="27"/>
        <v>7.8280000000000003</v>
      </c>
      <c r="F358" s="146">
        <v>112.75</v>
      </c>
      <c r="G358" s="122">
        <v>1765.21</v>
      </c>
      <c r="H358" s="211">
        <f t="shared" si="28"/>
        <v>416.41</v>
      </c>
      <c r="I358" s="122">
        <f t="shared" si="25"/>
        <v>2181.62</v>
      </c>
      <c r="L358" s="198"/>
    </row>
    <row r="359" spans="1:12">
      <c r="A359" s="120">
        <f t="shared" si="26"/>
        <v>353</v>
      </c>
      <c r="B359" s="142" t="s">
        <v>45</v>
      </c>
      <c r="C359" s="147" t="s">
        <v>38</v>
      </c>
      <c r="D359" s="120">
        <v>1282</v>
      </c>
      <c r="E359" s="210">
        <f t="shared" si="27"/>
        <v>7.7080000000000002</v>
      </c>
      <c r="F359" s="146">
        <v>142.5</v>
      </c>
      <c r="G359" s="122">
        <v>2196.7800000000002</v>
      </c>
      <c r="H359" s="211">
        <f>ROUND(G359*0.2359,2)-0.01</f>
        <v>518.21</v>
      </c>
      <c r="I359" s="122">
        <f t="shared" si="25"/>
        <v>2714.9900000000002</v>
      </c>
      <c r="L359" s="198"/>
    </row>
    <row r="360" spans="1:12">
      <c r="A360" s="120">
        <f t="shared" si="26"/>
        <v>354</v>
      </c>
      <c r="B360" s="142" t="s">
        <v>45</v>
      </c>
      <c r="C360" s="147" t="s">
        <v>38</v>
      </c>
      <c r="D360" s="120">
        <v>1262</v>
      </c>
      <c r="E360" s="210">
        <f t="shared" si="27"/>
        <v>7.5869999999999997</v>
      </c>
      <c r="F360" s="146">
        <v>93.5</v>
      </c>
      <c r="G360" s="122">
        <v>1418.77</v>
      </c>
      <c r="H360" s="211">
        <f>ROUND(G360*0.2359,2)-0.01</f>
        <v>334.68</v>
      </c>
      <c r="I360" s="122">
        <f t="shared" si="25"/>
        <v>1753.45</v>
      </c>
      <c r="L360" s="198"/>
    </row>
    <row r="361" spans="1:12" ht="26.4">
      <c r="A361" s="120">
        <f t="shared" si="26"/>
        <v>355</v>
      </c>
      <c r="B361" s="142" t="s">
        <v>68</v>
      </c>
      <c r="C361" s="147" t="s">
        <v>40</v>
      </c>
      <c r="D361" s="120">
        <v>1355</v>
      </c>
      <c r="E361" s="210">
        <f t="shared" si="27"/>
        <v>8.1460000000000008</v>
      </c>
      <c r="F361" s="146">
        <v>195.5</v>
      </c>
      <c r="G361" s="122">
        <v>3185.09</v>
      </c>
      <c r="H361" s="211">
        <f t="shared" si="28"/>
        <v>751.36</v>
      </c>
      <c r="I361" s="122">
        <f t="shared" si="25"/>
        <v>3936.4500000000003</v>
      </c>
      <c r="L361" s="198"/>
    </row>
    <row r="362" spans="1:12" ht="26.4">
      <c r="A362" s="120">
        <f t="shared" si="26"/>
        <v>356</v>
      </c>
      <c r="B362" s="142" t="s">
        <v>68</v>
      </c>
      <c r="C362" s="147" t="s">
        <v>42</v>
      </c>
      <c r="D362" s="120">
        <v>1474</v>
      </c>
      <c r="E362" s="210">
        <f t="shared" si="27"/>
        <v>8.8620000000000001</v>
      </c>
      <c r="F362" s="146">
        <v>181.5</v>
      </c>
      <c r="G362" s="122">
        <v>3216.91</v>
      </c>
      <c r="H362" s="211">
        <f>ROUND(G362*0.2359,2)-0.01</f>
        <v>758.86</v>
      </c>
      <c r="I362" s="122">
        <f t="shared" si="25"/>
        <v>3975.77</v>
      </c>
      <c r="L362" s="198"/>
    </row>
    <row r="363" spans="1:12" ht="26.4">
      <c r="A363" s="120">
        <f t="shared" si="26"/>
        <v>357</v>
      </c>
      <c r="B363" s="142" t="s">
        <v>68</v>
      </c>
      <c r="C363" s="147" t="s">
        <v>40</v>
      </c>
      <c r="D363" s="120">
        <v>1335</v>
      </c>
      <c r="E363" s="210">
        <f t="shared" si="27"/>
        <v>8.0259999999999998</v>
      </c>
      <c r="F363" s="146">
        <v>180</v>
      </c>
      <c r="G363" s="122">
        <v>2889.36</v>
      </c>
      <c r="H363" s="211">
        <f t="shared" si="28"/>
        <v>681.6</v>
      </c>
      <c r="I363" s="122">
        <f t="shared" si="25"/>
        <v>3570.96</v>
      </c>
      <c r="L363" s="198"/>
    </row>
    <row r="364" spans="1:12" ht="26.4">
      <c r="A364" s="120">
        <f t="shared" si="26"/>
        <v>358</v>
      </c>
      <c r="B364" s="142" t="s">
        <v>68</v>
      </c>
      <c r="C364" s="147" t="s">
        <v>38</v>
      </c>
      <c r="D364" s="120">
        <v>1317</v>
      </c>
      <c r="E364" s="210">
        <f t="shared" si="27"/>
        <v>7.9180000000000001</v>
      </c>
      <c r="F364" s="146">
        <v>178.5</v>
      </c>
      <c r="G364" s="122">
        <v>2826.73</v>
      </c>
      <c r="H364" s="211">
        <f t="shared" si="28"/>
        <v>666.83</v>
      </c>
      <c r="I364" s="122">
        <f t="shared" si="25"/>
        <v>3493.56</v>
      </c>
      <c r="L364" s="198"/>
    </row>
    <row r="365" spans="1:12" ht="26.4">
      <c r="A365" s="120">
        <f t="shared" si="26"/>
        <v>359</v>
      </c>
      <c r="B365" s="142" t="s">
        <v>68</v>
      </c>
      <c r="C365" s="147" t="s">
        <v>40</v>
      </c>
      <c r="D365" s="120">
        <v>1315</v>
      </c>
      <c r="E365" s="210">
        <f t="shared" si="27"/>
        <v>7.9059999999999997</v>
      </c>
      <c r="F365" s="146">
        <v>105.5</v>
      </c>
      <c r="G365" s="122">
        <v>1668.17</v>
      </c>
      <c r="H365" s="211">
        <f t="shared" si="28"/>
        <v>393.52</v>
      </c>
      <c r="I365" s="122">
        <f t="shared" si="25"/>
        <v>2061.69</v>
      </c>
      <c r="L365" s="198"/>
    </row>
    <row r="366" spans="1:12" ht="26.4">
      <c r="A366" s="120">
        <f t="shared" si="26"/>
        <v>360</v>
      </c>
      <c r="B366" s="142" t="s">
        <v>68</v>
      </c>
      <c r="C366" s="147" t="s">
        <v>38</v>
      </c>
      <c r="D366" s="120">
        <v>1337</v>
      </c>
      <c r="E366" s="210">
        <f t="shared" si="27"/>
        <v>8.0380000000000003</v>
      </c>
      <c r="F366" s="146">
        <v>243.5</v>
      </c>
      <c r="G366" s="122">
        <v>3914.51</v>
      </c>
      <c r="H366" s="211">
        <f t="shared" si="28"/>
        <v>923.43</v>
      </c>
      <c r="I366" s="122">
        <f t="shared" si="25"/>
        <v>4837.9400000000005</v>
      </c>
      <c r="L366" s="198"/>
    </row>
    <row r="367" spans="1:12" ht="26.4">
      <c r="A367" s="120">
        <f t="shared" si="26"/>
        <v>361</v>
      </c>
      <c r="B367" s="142" t="s">
        <v>68</v>
      </c>
      <c r="C367" s="147" t="s">
        <v>38</v>
      </c>
      <c r="D367" s="120">
        <v>1277</v>
      </c>
      <c r="E367" s="210">
        <f t="shared" si="27"/>
        <v>7.6779999999999999</v>
      </c>
      <c r="F367" s="146">
        <v>108.5</v>
      </c>
      <c r="G367" s="122">
        <v>1666.13</v>
      </c>
      <c r="H367" s="211">
        <f t="shared" si="28"/>
        <v>393.04</v>
      </c>
      <c r="I367" s="122">
        <f t="shared" si="25"/>
        <v>2059.17</v>
      </c>
      <c r="L367" s="198"/>
    </row>
    <row r="368" spans="1:12" ht="26.4">
      <c r="A368" s="120">
        <f t="shared" si="26"/>
        <v>362</v>
      </c>
      <c r="B368" s="142" t="s">
        <v>68</v>
      </c>
      <c r="C368" s="147" t="s">
        <v>38</v>
      </c>
      <c r="D368" s="120">
        <v>1297</v>
      </c>
      <c r="E368" s="210">
        <f t="shared" si="27"/>
        <v>7.798</v>
      </c>
      <c r="F368" s="146">
        <v>15.5</v>
      </c>
      <c r="G368" s="122">
        <v>241.74</v>
      </c>
      <c r="H368" s="211">
        <f t="shared" si="28"/>
        <v>57.03</v>
      </c>
      <c r="I368" s="122">
        <f t="shared" si="25"/>
        <v>298.77</v>
      </c>
      <c r="L368" s="198"/>
    </row>
    <row r="369" spans="1:12" ht="26.4">
      <c r="A369" s="120">
        <f t="shared" si="26"/>
        <v>363</v>
      </c>
      <c r="B369" s="142" t="s">
        <v>68</v>
      </c>
      <c r="C369" s="147" t="s">
        <v>38</v>
      </c>
      <c r="D369" s="120">
        <v>1277</v>
      </c>
      <c r="E369" s="210">
        <f t="shared" si="27"/>
        <v>7.6779999999999999</v>
      </c>
      <c r="F369" s="146">
        <v>228</v>
      </c>
      <c r="G369" s="122">
        <v>3501.17</v>
      </c>
      <c r="H369" s="211">
        <f t="shared" si="28"/>
        <v>825.93</v>
      </c>
      <c r="I369" s="122">
        <f t="shared" si="25"/>
        <v>4327.1000000000004</v>
      </c>
      <c r="L369" s="198"/>
    </row>
    <row r="370" spans="1:12" ht="26.4">
      <c r="A370" s="120">
        <f t="shared" si="26"/>
        <v>364</v>
      </c>
      <c r="B370" s="142" t="s">
        <v>68</v>
      </c>
      <c r="C370" s="147" t="s">
        <v>51</v>
      </c>
      <c r="D370" s="120">
        <v>1060</v>
      </c>
      <c r="E370" s="210">
        <f t="shared" si="27"/>
        <v>6.3730000000000002</v>
      </c>
      <c r="F370" s="146">
        <v>45</v>
      </c>
      <c r="G370" s="122">
        <v>573.57000000000005</v>
      </c>
      <c r="H370" s="211">
        <f t="shared" si="28"/>
        <v>135.31</v>
      </c>
      <c r="I370" s="122">
        <f t="shared" ref="I370:I433" si="29">G370+H370</f>
        <v>708.88000000000011</v>
      </c>
      <c r="L370" s="198"/>
    </row>
    <row r="371" spans="1:12" ht="26.4">
      <c r="A371" s="120">
        <f t="shared" si="26"/>
        <v>365</v>
      </c>
      <c r="B371" s="142" t="s">
        <v>128</v>
      </c>
      <c r="C371" s="147" t="s">
        <v>42</v>
      </c>
      <c r="D371" s="120">
        <v>1542</v>
      </c>
      <c r="E371" s="210">
        <f t="shared" si="27"/>
        <v>9.2710000000000008</v>
      </c>
      <c r="F371" s="146">
        <v>86.5</v>
      </c>
      <c r="G371" s="122">
        <v>1603.88</v>
      </c>
      <c r="H371" s="211">
        <f t="shared" si="28"/>
        <v>378.36</v>
      </c>
      <c r="I371" s="122">
        <f t="shared" si="29"/>
        <v>1982.2400000000002</v>
      </c>
      <c r="L371" s="198"/>
    </row>
    <row r="372" spans="1:12" ht="26.4">
      <c r="A372" s="120">
        <f t="shared" si="26"/>
        <v>366</v>
      </c>
      <c r="B372" s="142" t="s">
        <v>128</v>
      </c>
      <c r="C372" s="147" t="s">
        <v>38</v>
      </c>
      <c r="D372" s="120">
        <v>1337</v>
      </c>
      <c r="E372" s="210">
        <f t="shared" si="27"/>
        <v>8.0380000000000003</v>
      </c>
      <c r="F372" s="146">
        <v>110</v>
      </c>
      <c r="G372" s="122">
        <v>1768.36</v>
      </c>
      <c r="H372" s="211">
        <f>ROUND(G372*0.2359,2)-0.01</f>
        <v>417.15000000000003</v>
      </c>
      <c r="I372" s="122">
        <f t="shared" si="29"/>
        <v>2185.5099999999998</v>
      </c>
      <c r="L372" s="198"/>
    </row>
    <row r="373" spans="1:12" ht="26.4">
      <c r="A373" s="120">
        <f t="shared" si="26"/>
        <v>367</v>
      </c>
      <c r="B373" s="142" t="s">
        <v>128</v>
      </c>
      <c r="C373" s="147" t="s">
        <v>38</v>
      </c>
      <c r="D373" s="120">
        <v>1317</v>
      </c>
      <c r="E373" s="210">
        <f t="shared" si="27"/>
        <v>7.9180000000000001</v>
      </c>
      <c r="F373" s="146">
        <v>20</v>
      </c>
      <c r="G373" s="122">
        <v>316.72000000000003</v>
      </c>
      <c r="H373" s="211">
        <f t="shared" si="28"/>
        <v>74.709999999999994</v>
      </c>
      <c r="I373" s="122">
        <f t="shared" si="29"/>
        <v>391.43</v>
      </c>
      <c r="L373" s="198"/>
    </row>
    <row r="374" spans="1:12" ht="26.4">
      <c r="A374" s="120">
        <f t="shared" si="26"/>
        <v>368</v>
      </c>
      <c r="B374" s="142" t="s">
        <v>128</v>
      </c>
      <c r="C374" s="147" t="s">
        <v>38</v>
      </c>
      <c r="D374" s="120">
        <v>1317</v>
      </c>
      <c r="E374" s="210">
        <f t="shared" si="27"/>
        <v>7.9180000000000001</v>
      </c>
      <c r="F374" s="146">
        <v>16</v>
      </c>
      <c r="G374" s="122">
        <v>253.38</v>
      </c>
      <c r="H374" s="211">
        <f t="shared" si="28"/>
        <v>59.77</v>
      </c>
      <c r="I374" s="122">
        <f t="shared" si="29"/>
        <v>313.14999999999998</v>
      </c>
      <c r="L374" s="198"/>
    </row>
    <row r="375" spans="1:12" ht="26.4">
      <c r="A375" s="120">
        <f t="shared" si="26"/>
        <v>369</v>
      </c>
      <c r="B375" s="142" t="s">
        <v>128</v>
      </c>
      <c r="C375" s="147" t="s">
        <v>38</v>
      </c>
      <c r="D375" s="120">
        <v>1337</v>
      </c>
      <c r="E375" s="210">
        <f t="shared" si="27"/>
        <v>8.0380000000000003</v>
      </c>
      <c r="F375" s="146">
        <v>34.5</v>
      </c>
      <c r="G375" s="122">
        <v>554.62</v>
      </c>
      <c r="H375" s="211">
        <f t="shared" si="28"/>
        <v>130.83000000000001</v>
      </c>
      <c r="I375" s="122">
        <f t="shared" si="29"/>
        <v>685.45</v>
      </c>
      <c r="L375" s="198"/>
    </row>
    <row r="376" spans="1:12" ht="26.4">
      <c r="A376" s="120">
        <f t="shared" si="26"/>
        <v>370</v>
      </c>
      <c r="B376" s="142" t="s">
        <v>128</v>
      </c>
      <c r="C376" s="147" t="s">
        <v>38</v>
      </c>
      <c r="D376" s="120">
        <v>1337</v>
      </c>
      <c r="E376" s="210">
        <f t="shared" si="27"/>
        <v>8.0380000000000003</v>
      </c>
      <c r="F376" s="146">
        <v>178</v>
      </c>
      <c r="G376" s="122">
        <v>2861.53</v>
      </c>
      <c r="H376" s="211">
        <f t="shared" si="28"/>
        <v>675.03</v>
      </c>
      <c r="I376" s="122">
        <f t="shared" si="29"/>
        <v>3536.5600000000004</v>
      </c>
      <c r="L376" s="198"/>
    </row>
    <row r="377" spans="1:12" ht="26.4">
      <c r="A377" s="120">
        <f t="shared" si="26"/>
        <v>371</v>
      </c>
      <c r="B377" s="142" t="s">
        <v>128</v>
      </c>
      <c r="C377" s="147" t="s">
        <v>40</v>
      </c>
      <c r="D377" s="120">
        <v>1335</v>
      </c>
      <c r="E377" s="210">
        <f t="shared" si="27"/>
        <v>8.0259999999999998</v>
      </c>
      <c r="F377" s="146">
        <v>95</v>
      </c>
      <c r="G377" s="122">
        <v>1524.94</v>
      </c>
      <c r="H377" s="211">
        <f t="shared" si="28"/>
        <v>359.73</v>
      </c>
      <c r="I377" s="122">
        <f t="shared" si="29"/>
        <v>1884.67</v>
      </c>
      <c r="L377" s="198"/>
    </row>
    <row r="378" spans="1:12" ht="26.4">
      <c r="A378" s="120">
        <f t="shared" si="26"/>
        <v>372</v>
      </c>
      <c r="B378" s="142" t="s">
        <v>128</v>
      </c>
      <c r="C378" s="147" t="s">
        <v>38</v>
      </c>
      <c r="D378" s="120">
        <v>1277</v>
      </c>
      <c r="E378" s="210">
        <f t="shared" si="27"/>
        <v>7.6779999999999999</v>
      </c>
      <c r="F378" s="146">
        <v>95.5</v>
      </c>
      <c r="G378" s="122">
        <v>1466.5</v>
      </c>
      <c r="H378" s="211">
        <f t="shared" si="28"/>
        <v>345.95</v>
      </c>
      <c r="I378" s="122">
        <f t="shared" si="29"/>
        <v>1812.45</v>
      </c>
      <c r="L378" s="198"/>
    </row>
    <row r="379" spans="1:12" ht="26.4">
      <c r="A379" s="120">
        <f t="shared" si="26"/>
        <v>373</v>
      </c>
      <c r="B379" s="142" t="s">
        <v>128</v>
      </c>
      <c r="C379" s="147" t="s">
        <v>38</v>
      </c>
      <c r="D379" s="120">
        <v>1297</v>
      </c>
      <c r="E379" s="210">
        <f t="shared" si="27"/>
        <v>7.798</v>
      </c>
      <c r="F379" s="146">
        <v>121</v>
      </c>
      <c r="G379" s="122">
        <v>1887.12</v>
      </c>
      <c r="H379" s="211">
        <f t="shared" si="28"/>
        <v>445.17</v>
      </c>
      <c r="I379" s="122">
        <f t="shared" si="29"/>
        <v>2332.29</v>
      </c>
      <c r="L379" s="198"/>
    </row>
    <row r="380" spans="1:12" ht="26.4">
      <c r="A380" s="120">
        <f t="shared" si="26"/>
        <v>374</v>
      </c>
      <c r="B380" s="142" t="s">
        <v>128</v>
      </c>
      <c r="C380" s="147" t="s">
        <v>38</v>
      </c>
      <c r="D380" s="120">
        <v>1277</v>
      </c>
      <c r="E380" s="210">
        <f t="shared" si="27"/>
        <v>7.6779999999999999</v>
      </c>
      <c r="F380" s="146">
        <v>33.5</v>
      </c>
      <c r="G380" s="122">
        <v>514.42999999999995</v>
      </c>
      <c r="H380" s="211">
        <f t="shared" si="28"/>
        <v>121.35</v>
      </c>
      <c r="I380" s="122">
        <f t="shared" si="29"/>
        <v>635.78</v>
      </c>
      <c r="L380" s="198"/>
    </row>
    <row r="381" spans="1:12" ht="26.4">
      <c r="A381" s="120">
        <f t="shared" si="26"/>
        <v>375</v>
      </c>
      <c r="B381" s="142" t="s">
        <v>128</v>
      </c>
      <c r="C381" s="147" t="s">
        <v>38</v>
      </c>
      <c r="D381" s="120">
        <v>1257</v>
      </c>
      <c r="E381" s="210">
        <f t="shared" si="27"/>
        <v>7.5570000000000004</v>
      </c>
      <c r="F381" s="146">
        <v>113.5</v>
      </c>
      <c r="G381" s="122">
        <v>1715.44</v>
      </c>
      <c r="H381" s="211">
        <f t="shared" si="28"/>
        <v>404.67</v>
      </c>
      <c r="I381" s="122">
        <f t="shared" si="29"/>
        <v>2120.11</v>
      </c>
      <c r="L381" s="198"/>
    </row>
    <row r="382" spans="1:12" ht="26.4">
      <c r="A382" s="120">
        <f t="shared" si="26"/>
        <v>376</v>
      </c>
      <c r="B382" s="142" t="s">
        <v>129</v>
      </c>
      <c r="C382" s="147" t="s">
        <v>42</v>
      </c>
      <c r="D382" s="120">
        <v>1550</v>
      </c>
      <c r="E382" s="210">
        <f t="shared" si="27"/>
        <v>9.3190000000000008</v>
      </c>
      <c r="F382" s="146">
        <v>141.5</v>
      </c>
      <c r="G382" s="122">
        <v>2637.28</v>
      </c>
      <c r="H382" s="211">
        <f t="shared" si="28"/>
        <v>622.13</v>
      </c>
      <c r="I382" s="122">
        <f t="shared" si="29"/>
        <v>3259.4100000000003</v>
      </c>
      <c r="L382" s="198"/>
    </row>
    <row r="383" spans="1:12" ht="26.4">
      <c r="A383" s="120">
        <f t="shared" si="26"/>
        <v>377</v>
      </c>
      <c r="B383" s="142" t="s">
        <v>129</v>
      </c>
      <c r="C383" s="147" t="s">
        <v>40</v>
      </c>
      <c r="D383" s="120">
        <v>1341</v>
      </c>
      <c r="E383" s="210">
        <f t="shared" si="27"/>
        <v>8.0619999999999994</v>
      </c>
      <c r="F383" s="146">
        <v>164.5</v>
      </c>
      <c r="G383" s="122">
        <v>2652.4</v>
      </c>
      <c r="H383" s="211">
        <f t="shared" si="28"/>
        <v>625.70000000000005</v>
      </c>
      <c r="I383" s="122">
        <f t="shared" si="29"/>
        <v>3278.1000000000004</v>
      </c>
      <c r="L383" s="198"/>
    </row>
    <row r="384" spans="1:12" ht="26.4">
      <c r="A384" s="120">
        <f t="shared" si="26"/>
        <v>378</v>
      </c>
      <c r="B384" s="142" t="s">
        <v>129</v>
      </c>
      <c r="C384" s="147" t="s">
        <v>40</v>
      </c>
      <c r="D384" s="120">
        <v>1295</v>
      </c>
      <c r="E384" s="210">
        <f t="shared" si="27"/>
        <v>7.7859999999999996</v>
      </c>
      <c r="F384" s="146">
        <v>91.5</v>
      </c>
      <c r="G384" s="122">
        <v>1424.84</v>
      </c>
      <c r="H384" s="211">
        <f t="shared" si="28"/>
        <v>336.12</v>
      </c>
      <c r="I384" s="122">
        <f t="shared" si="29"/>
        <v>1760.96</v>
      </c>
      <c r="L384" s="198"/>
    </row>
    <row r="385" spans="1:12" ht="26.4">
      <c r="A385" s="120">
        <f t="shared" si="26"/>
        <v>379</v>
      </c>
      <c r="B385" s="142" t="s">
        <v>129</v>
      </c>
      <c r="C385" s="147" t="s">
        <v>38</v>
      </c>
      <c r="D385" s="120">
        <v>1277</v>
      </c>
      <c r="E385" s="210">
        <f t="shared" si="27"/>
        <v>7.6779999999999999</v>
      </c>
      <c r="F385" s="146">
        <v>15.5</v>
      </c>
      <c r="G385" s="122">
        <v>238.02</v>
      </c>
      <c r="H385" s="211">
        <f t="shared" si="28"/>
        <v>56.15</v>
      </c>
      <c r="I385" s="122">
        <f t="shared" si="29"/>
        <v>294.17</v>
      </c>
      <c r="L385" s="198"/>
    </row>
    <row r="386" spans="1:12" ht="26.4">
      <c r="A386" s="120">
        <f t="shared" si="26"/>
        <v>380</v>
      </c>
      <c r="B386" s="142" t="s">
        <v>129</v>
      </c>
      <c r="C386" s="147" t="s">
        <v>38</v>
      </c>
      <c r="D386" s="120">
        <v>1257</v>
      </c>
      <c r="E386" s="210">
        <f t="shared" si="27"/>
        <v>7.5570000000000004</v>
      </c>
      <c r="F386" s="146">
        <v>14</v>
      </c>
      <c r="G386" s="122">
        <v>211.6</v>
      </c>
      <c r="H386" s="211">
        <f t="shared" si="28"/>
        <v>49.92</v>
      </c>
      <c r="I386" s="122">
        <f t="shared" si="29"/>
        <v>261.52</v>
      </c>
      <c r="L386" s="198"/>
    </row>
    <row r="387" spans="1:12" ht="26.4">
      <c r="A387" s="120">
        <f t="shared" si="26"/>
        <v>381</v>
      </c>
      <c r="B387" s="142" t="s">
        <v>78</v>
      </c>
      <c r="C387" s="147" t="s">
        <v>38</v>
      </c>
      <c r="D387" s="120">
        <v>1401</v>
      </c>
      <c r="E387" s="210">
        <f t="shared" si="27"/>
        <v>8.423</v>
      </c>
      <c r="F387" s="146">
        <v>107</v>
      </c>
      <c r="G387" s="122">
        <v>1802.52</v>
      </c>
      <c r="H387" s="211">
        <f t="shared" si="28"/>
        <v>425.21</v>
      </c>
      <c r="I387" s="122">
        <f t="shared" si="29"/>
        <v>2227.73</v>
      </c>
      <c r="L387" s="198"/>
    </row>
    <row r="388" spans="1:12" ht="26.4">
      <c r="A388" s="120">
        <f t="shared" si="26"/>
        <v>382</v>
      </c>
      <c r="B388" s="142" t="s">
        <v>78</v>
      </c>
      <c r="C388" s="147" t="s">
        <v>38</v>
      </c>
      <c r="D388" s="120">
        <v>1317</v>
      </c>
      <c r="E388" s="210">
        <f t="shared" si="27"/>
        <v>7.9180000000000001</v>
      </c>
      <c r="F388" s="146">
        <v>108.5</v>
      </c>
      <c r="G388" s="122">
        <v>1718.21</v>
      </c>
      <c r="H388" s="211">
        <f t="shared" si="28"/>
        <v>405.33</v>
      </c>
      <c r="I388" s="122">
        <f t="shared" si="29"/>
        <v>2123.54</v>
      </c>
      <c r="L388" s="198"/>
    </row>
    <row r="389" spans="1:12" ht="26.4">
      <c r="A389" s="120">
        <f t="shared" si="26"/>
        <v>383</v>
      </c>
      <c r="B389" s="142" t="s">
        <v>78</v>
      </c>
      <c r="C389" s="147" t="s">
        <v>38</v>
      </c>
      <c r="D389" s="120">
        <v>1317</v>
      </c>
      <c r="E389" s="210">
        <f t="shared" si="27"/>
        <v>7.9180000000000001</v>
      </c>
      <c r="F389" s="146">
        <v>149</v>
      </c>
      <c r="G389" s="122">
        <v>2359.56</v>
      </c>
      <c r="H389" s="211">
        <f t="shared" si="28"/>
        <v>556.62</v>
      </c>
      <c r="I389" s="122">
        <f t="shared" si="29"/>
        <v>2916.18</v>
      </c>
      <c r="L389" s="198"/>
    </row>
    <row r="390" spans="1:12" ht="26.4">
      <c r="A390" s="120">
        <f t="shared" si="26"/>
        <v>384</v>
      </c>
      <c r="B390" s="142" t="s">
        <v>78</v>
      </c>
      <c r="C390" s="147" t="s">
        <v>38</v>
      </c>
      <c r="D390" s="120">
        <v>1297</v>
      </c>
      <c r="E390" s="210">
        <f t="shared" si="27"/>
        <v>7.798</v>
      </c>
      <c r="F390" s="146">
        <v>135</v>
      </c>
      <c r="G390" s="122">
        <v>2105.46</v>
      </c>
      <c r="H390" s="211">
        <f t="shared" si="28"/>
        <v>496.68</v>
      </c>
      <c r="I390" s="122">
        <f t="shared" si="29"/>
        <v>2602.14</v>
      </c>
      <c r="L390" s="198"/>
    </row>
    <row r="391" spans="1:12" ht="26.4">
      <c r="A391" s="120">
        <f t="shared" si="26"/>
        <v>385</v>
      </c>
      <c r="B391" s="142" t="s">
        <v>78</v>
      </c>
      <c r="C391" s="147" t="s">
        <v>38</v>
      </c>
      <c r="D391" s="120">
        <v>1277</v>
      </c>
      <c r="E391" s="210">
        <f t="shared" si="27"/>
        <v>7.6779999999999999</v>
      </c>
      <c r="F391" s="146">
        <v>169</v>
      </c>
      <c r="G391" s="122">
        <v>2595.16</v>
      </c>
      <c r="H391" s="211">
        <f t="shared" si="28"/>
        <v>612.20000000000005</v>
      </c>
      <c r="I391" s="122">
        <f t="shared" si="29"/>
        <v>3207.3599999999997</v>
      </c>
      <c r="L391" s="198"/>
    </row>
    <row r="392" spans="1:12" ht="26.4">
      <c r="A392" s="120">
        <f t="shared" si="26"/>
        <v>386</v>
      </c>
      <c r="B392" s="142" t="s">
        <v>78</v>
      </c>
      <c r="C392" s="147" t="s">
        <v>42</v>
      </c>
      <c r="D392" s="120">
        <v>1414</v>
      </c>
      <c r="E392" s="210">
        <f t="shared" si="27"/>
        <v>8.5009999999999994</v>
      </c>
      <c r="F392" s="146">
        <v>107.25</v>
      </c>
      <c r="G392" s="122">
        <v>1823.46</v>
      </c>
      <c r="H392" s="211">
        <f t="shared" si="28"/>
        <v>430.15</v>
      </c>
      <c r="I392" s="122">
        <f t="shared" si="29"/>
        <v>2253.61</v>
      </c>
      <c r="L392" s="198"/>
    </row>
    <row r="393" spans="1:12" ht="26.4">
      <c r="A393" s="120">
        <f t="shared" si="26"/>
        <v>387</v>
      </c>
      <c r="B393" s="142" t="s">
        <v>78</v>
      </c>
      <c r="C393" s="147" t="s">
        <v>40</v>
      </c>
      <c r="D393" s="120">
        <v>1403</v>
      </c>
      <c r="E393" s="210">
        <f t="shared" si="27"/>
        <v>8.4350000000000005</v>
      </c>
      <c r="F393" s="146">
        <v>166</v>
      </c>
      <c r="G393" s="122">
        <v>2800.42</v>
      </c>
      <c r="H393" s="211">
        <f t="shared" si="28"/>
        <v>660.62</v>
      </c>
      <c r="I393" s="122">
        <f t="shared" si="29"/>
        <v>3461.04</v>
      </c>
      <c r="L393" s="198"/>
    </row>
    <row r="394" spans="1:12" ht="26.4">
      <c r="A394" s="120">
        <f t="shared" si="26"/>
        <v>388</v>
      </c>
      <c r="B394" s="142" t="s">
        <v>78</v>
      </c>
      <c r="C394" s="147" t="s">
        <v>40</v>
      </c>
      <c r="D394" s="120">
        <v>1295</v>
      </c>
      <c r="E394" s="210">
        <f t="shared" si="27"/>
        <v>7.7859999999999996</v>
      </c>
      <c r="F394" s="146">
        <v>150</v>
      </c>
      <c r="G394" s="122">
        <v>2335.8000000000002</v>
      </c>
      <c r="H394" s="211">
        <f t="shared" si="28"/>
        <v>551.02</v>
      </c>
      <c r="I394" s="122">
        <f t="shared" si="29"/>
        <v>2886.82</v>
      </c>
      <c r="L394" s="198"/>
    </row>
    <row r="395" spans="1:12" ht="26.4">
      <c r="A395" s="120">
        <f t="shared" ref="A395:A451" si="30">A394+1</f>
        <v>389</v>
      </c>
      <c r="B395" s="142" t="s">
        <v>78</v>
      </c>
      <c r="C395" s="147" t="s">
        <v>38</v>
      </c>
      <c r="D395" s="120">
        <v>1277</v>
      </c>
      <c r="E395" s="210">
        <f t="shared" ref="E395:E457" si="31">ROUND(D395/$E$4,3)</f>
        <v>7.6779999999999999</v>
      </c>
      <c r="F395" s="146">
        <v>119.5</v>
      </c>
      <c r="G395" s="122">
        <v>1835.04</v>
      </c>
      <c r="H395" s="211">
        <f t="shared" ref="H395:H457" si="32">ROUND(G395*0.2359,2)</f>
        <v>432.89</v>
      </c>
      <c r="I395" s="122">
        <f t="shared" si="29"/>
        <v>2267.9299999999998</v>
      </c>
      <c r="L395" s="198"/>
    </row>
    <row r="396" spans="1:12" ht="26.4">
      <c r="A396" s="120">
        <f t="shared" si="30"/>
        <v>390</v>
      </c>
      <c r="B396" s="142" t="s">
        <v>78</v>
      </c>
      <c r="C396" s="147" t="s">
        <v>38</v>
      </c>
      <c r="D396" s="120">
        <v>1257</v>
      </c>
      <c r="E396" s="210">
        <f t="shared" si="31"/>
        <v>7.5570000000000004</v>
      </c>
      <c r="F396" s="146">
        <v>91.5</v>
      </c>
      <c r="G396" s="122">
        <v>1382.93</v>
      </c>
      <c r="H396" s="211">
        <f t="shared" si="32"/>
        <v>326.23</v>
      </c>
      <c r="I396" s="122">
        <f t="shared" si="29"/>
        <v>1709.16</v>
      </c>
      <c r="L396" s="198"/>
    </row>
    <row r="397" spans="1:12" ht="26.4">
      <c r="A397" s="120">
        <f t="shared" si="30"/>
        <v>391</v>
      </c>
      <c r="B397" s="142" t="s">
        <v>95</v>
      </c>
      <c r="C397" s="147" t="s">
        <v>51</v>
      </c>
      <c r="D397" s="120">
        <v>1302</v>
      </c>
      <c r="E397" s="210">
        <f t="shared" si="31"/>
        <v>7.8280000000000003</v>
      </c>
      <c r="F397" s="146">
        <v>198.5</v>
      </c>
      <c r="G397" s="122">
        <v>3107.72</v>
      </c>
      <c r="H397" s="211">
        <f t="shared" si="32"/>
        <v>733.11</v>
      </c>
      <c r="I397" s="122">
        <f t="shared" si="29"/>
        <v>3840.83</v>
      </c>
      <c r="L397" s="198"/>
    </row>
    <row r="398" spans="1:12" ht="26.4">
      <c r="A398" s="120">
        <f t="shared" si="30"/>
        <v>392</v>
      </c>
      <c r="B398" s="142" t="s">
        <v>95</v>
      </c>
      <c r="C398" s="147" t="s">
        <v>40</v>
      </c>
      <c r="D398" s="120">
        <v>1335</v>
      </c>
      <c r="E398" s="210">
        <f t="shared" si="31"/>
        <v>8.0259999999999998</v>
      </c>
      <c r="F398" s="146">
        <v>192.5</v>
      </c>
      <c r="G398" s="122">
        <v>3090.01</v>
      </c>
      <c r="H398" s="211">
        <f t="shared" si="32"/>
        <v>728.93</v>
      </c>
      <c r="I398" s="122">
        <f t="shared" si="29"/>
        <v>3818.94</v>
      </c>
      <c r="L398" s="198"/>
    </row>
    <row r="399" spans="1:12" ht="26.4">
      <c r="A399" s="120">
        <f t="shared" si="30"/>
        <v>393</v>
      </c>
      <c r="B399" s="142" t="s">
        <v>95</v>
      </c>
      <c r="C399" s="147" t="s">
        <v>51</v>
      </c>
      <c r="D399" s="120">
        <v>1120</v>
      </c>
      <c r="E399" s="210">
        <f t="shared" si="31"/>
        <v>6.734</v>
      </c>
      <c r="F399" s="146">
        <v>194</v>
      </c>
      <c r="G399" s="122">
        <v>2612.79</v>
      </c>
      <c r="H399" s="211">
        <f t="shared" si="32"/>
        <v>616.36</v>
      </c>
      <c r="I399" s="122">
        <f t="shared" si="29"/>
        <v>3229.15</v>
      </c>
      <c r="L399" s="198"/>
    </row>
    <row r="400" spans="1:12" ht="26.4">
      <c r="A400" s="120">
        <f t="shared" si="30"/>
        <v>394</v>
      </c>
      <c r="B400" s="142" t="s">
        <v>95</v>
      </c>
      <c r="C400" s="147" t="s">
        <v>38</v>
      </c>
      <c r="D400" s="120">
        <v>1397</v>
      </c>
      <c r="E400" s="210">
        <f t="shared" si="31"/>
        <v>8.3989999999999991</v>
      </c>
      <c r="F400" s="146">
        <v>121</v>
      </c>
      <c r="G400" s="122">
        <v>2032.56</v>
      </c>
      <c r="H400" s="211">
        <f t="shared" si="32"/>
        <v>479.48</v>
      </c>
      <c r="I400" s="122">
        <f t="shared" si="29"/>
        <v>2512.04</v>
      </c>
      <c r="L400" s="198"/>
    </row>
    <row r="401" spans="1:12" ht="26.4">
      <c r="A401" s="120">
        <f t="shared" si="30"/>
        <v>395</v>
      </c>
      <c r="B401" s="142" t="s">
        <v>95</v>
      </c>
      <c r="C401" s="147" t="s">
        <v>40</v>
      </c>
      <c r="D401" s="120">
        <v>1386</v>
      </c>
      <c r="E401" s="210">
        <f t="shared" si="31"/>
        <v>8.3330000000000002</v>
      </c>
      <c r="F401" s="146">
        <v>60.5</v>
      </c>
      <c r="G401" s="122">
        <v>1008.29</v>
      </c>
      <c r="H401" s="211">
        <f t="shared" si="32"/>
        <v>237.86</v>
      </c>
      <c r="I401" s="122">
        <f t="shared" si="29"/>
        <v>1246.1500000000001</v>
      </c>
      <c r="L401" s="198"/>
    </row>
    <row r="402" spans="1:12" ht="26.4">
      <c r="A402" s="120">
        <f t="shared" si="30"/>
        <v>396</v>
      </c>
      <c r="B402" s="142" t="s">
        <v>95</v>
      </c>
      <c r="C402" s="147" t="s">
        <v>38</v>
      </c>
      <c r="D402" s="120">
        <v>1317</v>
      </c>
      <c r="E402" s="210">
        <f t="shared" si="31"/>
        <v>7.9180000000000001</v>
      </c>
      <c r="F402" s="146">
        <v>15.5</v>
      </c>
      <c r="G402" s="122">
        <v>245.46</v>
      </c>
      <c r="H402" s="211">
        <f t="shared" si="32"/>
        <v>57.9</v>
      </c>
      <c r="I402" s="122">
        <f t="shared" si="29"/>
        <v>303.36</v>
      </c>
      <c r="L402" s="198"/>
    </row>
    <row r="403" spans="1:12" ht="26.4">
      <c r="A403" s="120">
        <f t="shared" si="30"/>
        <v>397</v>
      </c>
      <c r="B403" s="142" t="s">
        <v>95</v>
      </c>
      <c r="C403" s="147" t="s">
        <v>40</v>
      </c>
      <c r="D403" s="120">
        <v>1295</v>
      </c>
      <c r="E403" s="210">
        <f t="shared" si="31"/>
        <v>7.7859999999999996</v>
      </c>
      <c r="F403" s="146">
        <v>102.5</v>
      </c>
      <c r="G403" s="122">
        <v>1596.13</v>
      </c>
      <c r="H403" s="211">
        <f t="shared" si="32"/>
        <v>376.53</v>
      </c>
      <c r="I403" s="122">
        <f t="shared" si="29"/>
        <v>1972.66</v>
      </c>
      <c r="L403" s="198"/>
    </row>
    <row r="404" spans="1:12" ht="26.4">
      <c r="A404" s="120">
        <f t="shared" si="30"/>
        <v>398</v>
      </c>
      <c r="B404" s="142" t="s">
        <v>95</v>
      </c>
      <c r="C404" s="147" t="s">
        <v>38</v>
      </c>
      <c r="D404" s="120">
        <v>1277</v>
      </c>
      <c r="E404" s="210">
        <f t="shared" si="31"/>
        <v>7.6779999999999999</v>
      </c>
      <c r="F404" s="146">
        <v>150.5</v>
      </c>
      <c r="G404" s="122">
        <v>2311.08</v>
      </c>
      <c r="H404" s="211">
        <f t="shared" si="32"/>
        <v>545.17999999999995</v>
      </c>
      <c r="I404" s="122">
        <f t="shared" si="29"/>
        <v>2856.2599999999998</v>
      </c>
      <c r="L404" s="198"/>
    </row>
    <row r="405" spans="1:12" ht="26.4">
      <c r="A405" s="120">
        <f t="shared" si="30"/>
        <v>399</v>
      </c>
      <c r="B405" s="142" t="s">
        <v>95</v>
      </c>
      <c r="C405" s="147" t="s">
        <v>51</v>
      </c>
      <c r="D405" s="120">
        <v>1060</v>
      </c>
      <c r="E405" s="210">
        <f t="shared" si="31"/>
        <v>6.3730000000000002</v>
      </c>
      <c r="F405" s="146">
        <v>91.5</v>
      </c>
      <c r="G405" s="122">
        <v>1166.26</v>
      </c>
      <c r="H405" s="211">
        <f t="shared" si="32"/>
        <v>275.12</v>
      </c>
      <c r="I405" s="122">
        <f t="shared" si="29"/>
        <v>1441.38</v>
      </c>
      <c r="L405" s="198"/>
    </row>
    <row r="406" spans="1:12" ht="26.4">
      <c r="A406" s="120">
        <f t="shared" si="30"/>
        <v>400</v>
      </c>
      <c r="B406" s="142" t="s">
        <v>95</v>
      </c>
      <c r="C406" s="147" t="s">
        <v>40</v>
      </c>
      <c r="D406" s="120">
        <v>1301</v>
      </c>
      <c r="E406" s="210">
        <f t="shared" si="31"/>
        <v>7.8220000000000001</v>
      </c>
      <c r="F406" s="146">
        <v>135</v>
      </c>
      <c r="G406" s="122">
        <v>2111.94</v>
      </c>
      <c r="H406" s="211">
        <f t="shared" si="32"/>
        <v>498.21</v>
      </c>
      <c r="I406" s="122">
        <f t="shared" si="29"/>
        <v>2610.15</v>
      </c>
      <c r="L406" s="198"/>
    </row>
    <row r="407" spans="1:12" ht="26.4">
      <c r="A407" s="120">
        <f t="shared" si="30"/>
        <v>401</v>
      </c>
      <c r="B407" s="142" t="s">
        <v>94</v>
      </c>
      <c r="C407" s="147" t="s">
        <v>38</v>
      </c>
      <c r="D407" s="120">
        <v>1337</v>
      </c>
      <c r="E407" s="210">
        <f t="shared" si="31"/>
        <v>8.0380000000000003</v>
      </c>
      <c r="F407" s="146">
        <v>121</v>
      </c>
      <c r="G407" s="122">
        <v>1945.2</v>
      </c>
      <c r="H407" s="211">
        <f t="shared" si="32"/>
        <v>458.87</v>
      </c>
      <c r="I407" s="122">
        <f t="shared" si="29"/>
        <v>2404.0700000000002</v>
      </c>
      <c r="L407" s="198"/>
    </row>
    <row r="408" spans="1:12" ht="26.4">
      <c r="A408" s="120">
        <f t="shared" si="30"/>
        <v>402</v>
      </c>
      <c r="B408" s="142" t="s">
        <v>94</v>
      </c>
      <c r="C408" s="147" t="s">
        <v>40</v>
      </c>
      <c r="D408" s="120">
        <v>1517</v>
      </c>
      <c r="E408" s="210">
        <f t="shared" si="31"/>
        <v>9.1199999999999992</v>
      </c>
      <c r="F408" s="146">
        <v>158.25</v>
      </c>
      <c r="G408" s="122">
        <v>2886.48</v>
      </c>
      <c r="H408" s="211">
        <f t="shared" si="32"/>
        <v>680.92</v>
      </c>
      <c r="I408" s="122">
        <f t="shared" si="29"/>
        <v>3567.4</v>
      </c>
      <c r="L408" s="198"/>
    </row>
    <row r="409" spans="1:12" ht="26.4">
      <c r="A409" s="120">
        <f t="shared" si="30"/>
        <v>403</v>
      </c>
      <c r="B409" s="142" t="s">
        <v>94</v>
      </c>
      <c r="C409" s="147" t="s">
        <v>38</v>
      </c>
      <c r="D409" s="120">
        <v>1337</v>
      </c>
      <c r="E409" s="210">
        <f t="shared" si="31"/>
        <v>8.0380000000000003</v>
      </c>
      <c r="F409" s="146">
        <v>121</v>
      </c>
      <c r="G409" s="122">
        <v>1945.2</v>
      </c>
      <c r="H409" s="211">
        <f t="shared" si="32"/>
        <v>458.87</v>
      </c>
      <c r="I409" s="122">
        <f t="shared" si="29"/>
        <v>2404.0700000000002</v>
      </c>
      <c r="L409" s="198"/>
    </row>
    <row r="410" spans="1:12" ht="26.4">
      <c r="A410" s="120">
        <f t="shared" si="30"/>
        <v>404</v>
      </c>
      <c r="B410" s="142" t="s">
        <v>94</v>
      </c>
      <c r="C410" s="147" t="s">
        <v>38</v>
      </c>
      <c r="D410" s="120">
        <v>1277</v>
      </c>
      <c r="E410" s="210">
        <f t="shared" si="31"/>
        <v>7.6779999999999999</v>
      </c>
      <c r="F410" s="146">
        <v>138</v>
      </c>
      <c r="G410" s="122">
        <v>2119.13</v>
      </c>
      <c r="H410" s="211">
        <f t="shared" si="32"/>
        <v>499.9</v>
      </c>
      <c r="I410" s="122">
        <f t="shared" si="29"/>
        <v>2619.0300000000002</v>
      </c>
      <c r="L410" s="198"/>
    </row>
    <row r="411" spans="1:12" ht="26.4">
      <c r="A411" s="120">
        <f t="shared" si="30"/>
        <v>405</v>
      </c>
      <c r="B411" s="142" t="s">
        <v>94</v>
      </c>
      <c r="C411" s="147" t="s">
        <v>38</v>
      </c>
      <c r="D411" s="120">
        <v>1257</v>
      </c>
      <c r="E411" s="210">
        <f t="shared" si="31"/>
        <v>7.5570000000000004</v>
      </c>
      <c r="F411" s="146">
        <v>76</v>
      </c>
      <c r="G411" s="122">
        <v>1148.6600000000001</v>
      </c>
      <c r="H411" s="211">
        <f t="shared" si="32"/>
        <v>270.97000000000003</v>
      </c>
      <c r="I411" s="122">
        <f t="shared" si="29"/>
        <v>1419.63</v>
      </c>
      <c r="L411" s="198"/>
    </row>
    <row r="412" spans="1:12" ht="26.4">
      <c r="A412" s="120">
        <f t="shared" si="30"/>
        <v>406</v>
      </c>
      <c r="B412" s="142" t="s">
        <v>65</v>
      </c>
      <c r="C412" s="147" t="s">
        <v>40</v>
      </c>
      <c r="D412" s="120">
        <v>1431</v>
      </c>
      <c r="E412" s="210">
        <f t="shared" si="31"/>
        <v>8.6029999999999998</v>
      </c>
      <c r="F412" s="146">
        <v>163.25</v>
      </c>
      <c r="G412" s="122">
        <v>2808.88</v>
      </c>
      <c r="H412" s="211">
        <f t="shared" si="32"/>
        <v>662.61</v>
      </c>
      <c r="I412" s="122">
        <f t="shared" si="29"/>
        <v>3471.4900000000002</v>
      </c>
      <c r="L412" s="198"/>
    </row>
    <row r="413" spans="1:12" ht="26.4">
      <c r="A413" s="120">
        <f t="shared" si="30"/>
        <v>407</v>
      </c>
      <c r="B413" s="142" t="s">
        <v>65</v>
      </c>
      <c r="C413" s="147" t="s">
        <v>42</v>
      </c>
      <c r="D413" s="120">
        <v>1474</v>
      </c>
      <c r="E413" s="210">
        <f t="shared" si="31"/>
        <v>8.8620000000000001</v>
      </c>
      <c r="F413" s="146">
        <v>67.5</v>
      </c>
      <c r="G413" s="122">
        <v>1196.3699999999999</v>
      </c>
      <c r="H413" s="211">
        <f t="shared" si="32"/>
        <v>282.22000000000003</v>
      </c>
      <c r="I413" s="122">
        <f t="shared" si="29"/>
        <v>1478.59</v>
      </c>
      <c r="L413" s="198"/>
    </row>
    <row r="414" spans="1:12" ht="26.4">
      <c r="A414" s="120">
        <f t="shared" si="30"/>
        <v>408</v>
      </c>
      <c r="B414" s="142" t="s">
        <v>65</v>
      </c>
      <c r="C414" s="147" t="s">
        <v>51</v>
      </c>
      <c r="D414" s="120">
        <v>1140</v>
      </c>
      <c r="E414" s="210">
        <f t="shared" si="31"/>
        <v>6.8540000000000001</v>
      </c>
      <c r="F414" s="146">
        <v>240.5</v>
      </c>
      <c r="G414" s="122">
        <v>3296.77</v>
      </c>
      <c r="H414" s="211">
        <f>ROUND(G414*0.2359,2)-0.01</f>
        <v>777.7</v>
      </c>
      <c r="I414" s="122">
        <f t="shared" si="29"/>
        <v>4074.4700000000003</v>
      </c>
      <c r="L414" s="198"/>
    </row>
    <row r="415" spans="1:12" ht="26.4">
      <c r="A415" s="120">
        <f t="shared" si="30"/>
        <v>409</v>
      </c>
      <c r="B415" s="142" t="s">
        <v>65</v>
      </c>
      <c r="C415" s="147" t="s">
        <v>40</v>
      </c>
      <c r="D415" s="120">
        <v>1381</v>
      </c>
      <c r="E415" s="210">
        <f t="shared" si="31"/>
        <v>8.3030000000000008</v>
      </c>
      <c r="F415" s="146">
        <v>212.5</v>
      </c>
      <c r="G415" s="122">
        <v>3528.78</v>
      </c>
      <c r="H415" s="211">
        <f t="shared" si="32"/>
        <v>832.44</v>
      </c>
      <c r="I415" s="122">
        <f t="shared" si="29"/>
        <v>4361.22</v>
      </c>
      <c r="L415" s="198"/>
    </row>
    <row r="416" spans="1:12" ht="26.4">
      <c r="A416" s="120">
        <f t="shared" si="30"/>
        <v>410</v>
      </c>
      <c r="B416" s="142" t="s">
        <v>65</v>
      </c>
      <c r="C416" s="147" t="s">
        <v>51</v>
      </c>
      <c r="D416" s="120">
        <v>1140</v>
      </c>
      <c r="E416" s="210">
        <f t="shared" si="31"/>
        <v>6.8540000000000001</v>
      </c>
      <c r="F416" s="146">
        <v>226.5</v>
      </c>
      <c r="G416" s="122">
        <v>3104.86</v>
      </c>
      <c r="H416" s="211">
        <f t="shared" si="32"/>
        <v>732.44</v>
      </c>
      <c r="I416" s="122">
        <f t="shared" si="29"/>
        <v>3837.3</v>
      </c>
      <c r="L416" s="198"/>
    </row>
    <row r="417" spans="1:12" ht="26.4">
      <c r="A417" s="120">
        <f t="shared" si="30"/>
        <v>411</v>
      </c>
      <c r="B417" s="142" t="s">
        <v>65</v>
      </c>
      <c r="C417" s="147" t="s">
        <v>51</v>
      </c>
      <c r="D417" s="120">
        <v>1060</v>
      </c>
      <c r="E417" s="210">
        <f t="shared" si="31"/>
        <v>6.3730000000000002</v>
      </c>
      <c r="F417" s="146">
        <v>133.5</v>
      </c>
      <c r="G417" s="122">
        <v>1701.59</v>
      </c>
      <c r="H417" s="211">
        <f t="shared" si="32"/>
        <v>401.41</v>
      </c>
      <c r="I417" s="122">
        <f t="shared" si="29"/>
        <v>2103</v>
      </c>
      <c r="L417" s="198"/>
    </row>
    <row r="418" spans="1:12" ht="26.4">
      <c r="A418" s="120">
        <f t="shared" si="30"/>
        <v>412</v>
      </c>
      <c r="B418" s="142" t="s">
        <v>73</v>
      </c>
      <c r="C418" s="147" t="s">
        <v>40</v>
      </c>
      <c r="D418" s="120">
        <v>1355</v>
      </c>
      <c r="E418" s="210">
        <f t="shared" si="31"/>
        <v>8.1460000000000008</v>
      </c>
      <c r="F418" s="146">
        <v>75</v>
      </c>
      <c r="G418" s="122">
        <v>1221.9000000000001</v>
      </c>
      <c r="H418" s="211">
        <f t="shared" si="32"/>
        <v>288.25</v>
      </c>
      <c r="I418" s="122">
        <f t="shared" si="29"/>
        <v>1510.15</v>
      </c>
      <c r="L418" s="198"/>
    </row>
    <row r="419" spans="1:12" ht="26.4">
      <c r="A419" s="120">
        <f t="shared" si="30"/>
        <v>413</v>
      </c>
      <c r="B419" s="142" t="s">
        <v>73</v>
      </c>
      <c r="C419" s="147" t="s">
        <v>40</v>
      </c>
      <c r="D419" s="120">
        <v>1355</v>
      </c>
      <c r="E419" s="210">
        <f t="shared" si="31"/>
        <v>8.1460000000000008</v>
      </c>
      <c r="F419" s="146">
        <v>108</v>
      </c>
      <c r="G419" s="122">
        <v>1759.54</v>
      </c>
      <c r="H419" s="211">
        <f t="shared" si="32"/>
        <v>415.08</v>
      </c>
      <c r="I419" s="122">
        <f t="shared" si="29"/>
        <v>2174.62</v>
      </c>
      <c r="L419" s="198"/>
    </row>
    <row r="420" spans="1:12" ht="26.4">
      <c r="A420" s="120">
        <f t="shared" si="30"/>
        <v>414</v>
      </c>
      <c r="B420" s="142" t="s">
        <v>73</v>
      </c>
      <c r="C420" s="147" t="s">
        <v>38</v>
      </c>
      <c r="D420" s="120">
        <v>1362</v>
      </c>
      <c r="E420" s="210">
        <f t="shared" si="31"/>
        <v>8.1890000000000001</v>
      </c>
      <c r="F420" s="146">
        <v>113</v>
      </c>
      <c r="G420" s="122">
        <v>1850.71</v>
      </c>
      <c r="H420" s="211">
        <f t="shared" si="32"/>
        <v>436.58</v>
      </c>
      <c r="I420" s="122">
        <f t="shared" si="29"/>
        <v>2287.29</v>
      </c>
      <c r="L420" s="198"/>
    </row>
    <row r="421" spans="1:12" ht="26.4">
      <c r="A421" s="120">
        <f t="shared" si="30"/>
        <v>415</v>
      </c>
      <c r="B421" s="142" t="s">
        <v>73</v>
      </c>
      <c r="C421" s="147" t="s">
        <v>42</v>
      </c>
      <c r="D421" s="120">
        <v>1381</v>
      </c>
      <c r="E421" s="210">
        <f t="shared" si="31"/>
        <v>8.3030000000000008</v>
      </c>
      <c r="F421" s="146">
        <v>102</v>
      </c>
      <c r="G421" s="122">
        <v>1693.81</v>
      </c>
      <c r="H421" s="211">
        <f t="shared" si="32"/>
        <v>399.57</v>
      </c>
      <c r="I421" s="122">
        <f t="shared" si="29"/>
        <v>2093.38</v>
      </c>
      <c r="L421" s="198"/>
    </row>
    <row r="422" spans="1:12" ht="26.4">
      <c r="A422" s="120">
        <f t="shared" si="30"/>
        <v>416</v>
      </c>
      <c r="B422" s="142" t="s">
        <v>73</v>
      </c>
      <c r="C422" s="147" t="s">
        <v>51</v>
      </c>
      <c r="D422" s="120">
        <v>1140</v>
      </c>
      <c r="E422" s="210">
        <f t="shared" si="31"/>
        <v>6.8540000000000001</v>
      </c>
      <c r="F422" s="146">
        <v>140</v>
      </c>
      <c r="G422" s="122">
        <v>1919.12</v>
      </c>
      <c r="H422" s="211">
        <f t="shared" si="32"/>
        <v>452.72</v>
      </c>
      <c r="I422" s="122">
        <f t="shared" si="29"/>
        <v>2371.84</v>
      </c>
      <c r="L422" s="198"/>
    </row>
    <row r="423" spans="1:12" ht="26.4">
      <c r="A423" s="120">
        <f t="shared" si="30"/>
        <v>417</v>
      </c>
      <c r="B423" s="142" t="s">
        <v>73</v>
      </c>
      <c r="C423" s="147" t="s">
        <v>40</v>
      </c>
      <c r="D423" s="120">
        <v>1355</v>
      </c>
      <c r="E423" s="210">
        <f t="shared" si="31"/>
        <v>8.1460000000000008</v>
      </c>
      <c r="F423" s="146">
        <v>143</v>
      </c>
      <c r="G423" s="122">
        <v>2329.7600000000002</v>
      </c>
      <c r="H423" s="211">
        <f t="shared" si="32"/>
        <v>549.59</v>
      </c>
      <c r="I423" s="122">
        <f t="shared" si="29"/>
        <v>2879.3500000000004</v>
      </c>
      <c r="L423" s="198"/>
    </row>
    <row r="424" spans="1:12" ht="26.4">
      <c r="A424" s="120">
        <f t="shared" si="30"/>
        <v>418</v>
      </c>
      <c r="B424" s="142" t="s">
        <v>73</v>
      </c>
      <c r="C424" s="147" t="s">
        <v>40</v>
      </c>
      <c r="D424" s="120">
        <v>1315</v>
      </c>
      <c r="E424" s="210">
        <f t="shared" si="31"/>
        <v>7.9059999999999997</v>
      </c>
      <c r="F424" s="146">
        <v>109</v>
      </c>
      <c r="G424" s="122">
        <v>1723.51</v>
      </c>
      <c r="H424" s="211">
        <f t="shared" si="32"/>
        <v>406.58</v>
      </c>
      <c r="I424" s="122">
        <f t="shared" si="29"/>
        <v>2130.09</v>
      </c>
      <c r="L424" s="198"/>
    </row>
    <row r="425" spans="1:12" ht="26.4">
      <c r="A425" s="120">
        <f t="shared" si="30"/>
        <v>419</v>
      </c>
      <c r="B425" s="142" t="s">
        <v>73</v>
      </c>
      <c r="C425" s="147" t="s">
        <v>51</v>
      </c>
      <c r="D425" s="120">
        <v>1100</v>
      </c>
      <c r="E425" s="210">
        <f t="shared" si="31"/>
        <v>6.6130000000000004</v>
      </c>
      <c r="F425" s="146">
        <v>146</v>
      </c>
      <c r="G425" s="122">
        <v>1931</v>
      </c>
      <c r="H425" s="211">
        <f t="shared" si="32"/>
        <v>455.52</v>
      </c>
      <c r="I425" s="122">
        <f t="shared" si="29"/>
        <v>2386.52</v>
      </c>
      <c r="L425" s="198"/>
    </row>
    <row r="426" spans="1:12" ht="26.4">
      <c r="A426" s="120">
        <f t="shared" si="30"/>
        <v>420</v>
      </c>
      <c r="B426" s="142" t="s">
        <v>73</v>
      </c>
      <c r="C426" s="147" t="s">
        <v>38</v>
      </c>
      <c r="D426" s="120">
        <v>1277</v>
      </c>
      <c r="E426" s="210">
        <f t="shared" si="31"/>
        <v>7.6779999999999999</v>
      </c>
      <c r="F426" s="146">
        <v>102</v>
      </c>
      <c r="G426" s="122">
        <v>1566.31</v>
      </c>
      <c r="H426" s="211">
        <f t="shared" si="32"/>
        <v>369.49</v>
      </c>
      <c r="I426" s="122">
        <f t="shared" si="29"/>
        <v>1935.8</v>
      </c>
      <c r="L426" s="198"/>
    </row>
    <row r="427" spans="1:12" ht="26.4">
      <c r="A427" s="120">
        <f t="shared" si="30"/>
        <v>421</v>
      </c>
      <c r="B427" s="142" t="s">
        <v>73</v>
      </c>
      <c r="C427" s="147" t="s">
        <v>38</v>
      </c>
      <c r="D427" s="120">
        <v>1277</v>
      </c>
      <c r="E427" s="210">
        <f t="shared" si="31"/>
        <v>7.6779999999999999</v>
      </c>
      <c r="F427" s="146">
        <v>73</v>
      </c>
      <c r="G427" s="122">
        <v>1120.99</v>
      </c>
      <c r="H427" s="211">
        <f t="shared" si="32"/>
        <v>264.44</v>
      </c>
      <c r="I427" s="122">
        <f t="shared" si="29"/>
        <v>1385.43</v>
      </c>
      <c r="L427" s="198"/>
    </row>
    <row r="428" spans="1:12" ht="26.4">
      <c r="A428" s="120">
        <f t="shared" si="30"/>
        <v>422</v>
      </c>
      <c r="B428" s="142" t="s">
        <v>73</v>
      </c>
      <c r="C428" s="147" t="s">
        <v>38</v>
      </c>
      <c r="D428" s="120">
        <v>1277</v>
      </c>
      <c r="E428" s="210">
        <f t="shared" si="31"/>
        <v>7.6779999999999999</v>
      </c>
      <c r="F428" s="146">
        <v>14</v>
      </c>
      <c r="G428" s="122">
        <v>214.98</v>
      </c>
      <c r="H428" s="211">
        <f t="shared" si="32"/>
        <v>50.71</v>
      </c>
      <c r="I428" s="122">
        <f t="shared" si="29"/>
        <v>265.69</v>
      </c>
      <c r="L428" s="198"/>
    </row>
    <row r="429" spans="1:12" ht="26.4">
      <c r="A429" s="120">
        <f t="shared" si="30"/>
        <v>423</v>
      </c>
      <c r="B429" s="142" t="s">
        <v>73</v>
      </c>
      <c r="C429" s="147" t="s">
        <v>40</v>
      </c>
      <c r="D429" s="120">
        <v>1321</v>
      </c>
      <c r="E429" s="210">
        <f t="shared" si="31"/>
        <v>7.9420000000000002</v>
      </c>
      <c r="F429" s="146">
        <v>97</v>
      </c>
      <c r="G429" s="122">
        <v>1540.75</v>
      </c>
      <c r="H429" s="211">
        <f t="shared" si="32"/>
        <v>363.46</v>
      </c>
      <c r="I429" s="122">
        <f t="shared" si="29"/>
        <v>1904.21</v>
      </c>
      <c r="L429" s="198"/>
    </row>
    <row r="430" spans="1:12" ht="26.4">
      <c r="A430" s="120">
        <f t="shared" si="30"/>
        <v>424</v>
      </c>
      <c r="B430" s="142" t="s">
        <v>73</v>
      </c>
      <c r="C430" s="147" t="s">
        <v>38</v>
      </c>
      <c r="D430" s="120">
        <v>1302</v>
      </c>
      <c r="E430" s="210">
        <f t="shared" si="31"/>
        <v>7.8280000000000003</v>
      </c>
      <c r="F430" s="146">
        <v>118</v>
      </c>
      <c r="G430" s="122">
        <v>1847.41</v>
      </c>
      <c r="H430" s="211">
        <f t="shared" si="32"/>
        <v>435.8</v>
      </c>
      <c r="I430" s="122">
        <f t="shared" si="29"/>
        <v>2283.21</v>
      </c>
      <c r="L430" s="198"/>
    </row>
    <row r="431" spans="1:12" ht="26.4">
      <c r="A431" s="120">
        <f t="shared" si="30"/>
        <v>425</v>
      </c>
      <c r="B431" s="142" t="s">
        <v>73</v>
      </c>
      <c r="C431" s="147" t="s">
        <v>38</v>
      </c>
      <c r="D431" s="120">
        <v>1277</v>
      </c>
      <c r="E431" s="210">
        <f t="shared" si="31"/>
        <v>7.6779999999999999</v>
      </c>
      <c r="F431" s="146">
        <v>93</v>
      </c>
      <c r="G431" s="122">
        <v>1428.11</v>
      </c>
      <c r="H431" s="211">
        <f t="shared" si="32"/>
        <v>336.89</v>
      </c>
      <c r="I431" s="122">
        <f t="shared" si="29"/>
        <v>1765</v>
      </c>
      <c r="L431" s="198"/>
    </row>
    <row r="432" spans="1:12" ht="26.4">
      <c r="A432" s="120">
        <f t="shared" si="30"/>
        <v>426</v>
      </c>
      <c r="B432" s="142" t="s">
        <v>66</v>
      </c>
      <c r="C432" s="147" t="s">
        <v>38</v>
      </c>
      <c r="D432" s="120">
        <v>1337</v>
      </c>
      <c r="E432" s="210">
        <f t="shared" si="31"/>
        <v>8.0380000000000003</v>
      </c>
      <c r="F432" s="146">
        <v>138</v>
      </c>
      <c r="G432" s="122">
        <v>2218.4899999999998</v>
      </c>
      <c r="H432" s="211">
        <f t="shared" si="32"/>
        <v>523.34</v>
      </c>
      <c r="I432" s="122">
        <f t="shared" si="29"/>
        <v>2741.83</v>
      </c>
      <c r="L432" s="198"/>
    </row>
    <row r="433" spans="1:12" ht="26.4">
      <c r="A433" s="120">
        <f t="shared" si="30"/>
        <v>427</v>
      </c>
      <c r="B433" s="142" t="s">
        <v>66</v>
      </c>
      <c r="C433" s="147" t="s">
        <v>40</v>
      </c>
      <c r="D433" s="120">
        <v>1381</v>
      </c>
      <c r="E433" s="210">
        <f t="shared" si="31"/>
        <v>8.3030000000000008</v>
      </c>
      <c r="F433" s="146">
        <v>179</v>
      </c>
      <c r="G433" s="122">
        <v>2972.47</v>
      </c>
      <c r="H433" s="211">
        <f t="shared" si="32"/>
        <v>701.21</v>
      </c>
      <c r="I433" s="122">
        <f t="shared" si="29"/>
        <v>3673.68</v>
      </c>
      <c r="L433" s="198"/>
    </row>
    <row r="434" spans="1:12" ht="26.4">
      <c r="A434" s="120">
        <f t="shared" si="30"/>
        <v>428</v>
      </c>
      <c r="B434" s="142" t="s">
        <v>66</v>
      </c>
      <c r="C434" s="147" t="s">
        <v>40</v>
      </c>
      <c r="D434" s="120">
        <v>1470</v>
      </c>
      <c r="E434" s="210">
        <f t="shared" si="31"/>
        <v>8.8379999999999992</v>
      </c>
      <c r="F434" s="146">
        <v>167</v>
      </c>
      <c r="G434" s="122">
        <v>2951.89</v>
      </c>
      <c r="H434" s="211">
        <f t="shared" si="32"/>
        <v>696.35</v>
      </c>
      <c r="I434" s="122">
        <f t="shared" ref="I434:I452" si="33">G434+H434</f>
        <v>3648.24</v>
      </c>
      <c r="L434" s="198"/>
    </row>
    <row r="435" spans="1:12" ht="26.4">
      <c r="A435" s="120">
        <f t="shared" si="30"/>
        <v>429</v>
      </c>
      <c r="B435" s="142" t="s">
        <v>66</v>
      </c>
      <c r="C435" s="147" t="s">
        <v>42</v>
      </c>
      <c r="D435" s="120">
        <v>1528</v>
      </c>
      <c r="E435" s="210">
        <f t="shared" si="31"/>
        <v>9.1869999999999994</v>
      </c>
      <c r="F435" s="146">
        <v>167</v>
      </c>
      <c r="G435" s="122">
        <v>3068.46</v>
      </c>
      <c r="H435" s="211">
        <f t="shared" si="32"/>
        <v>723.85</v>
      </c>
      <c r="I435" s="122">
        <f t="shared" si="33"/>
        <v>3792.31</v>
      </c>
      <c r="L435" s="198"/>
    </row>
    <row r="436" spans="1:12" ht="26.4">
      <c r="A436" s="120">
        <f t="shared" si="30"/>
        <v>430</v>
      </c>
      <c r="B436" s="142" t="s">
        <v>66</v>
      </c>
      <c r="C436" s="147" t="s">
        <v>40</v>
      </c>
      <c r="D436" s="120">
        <v>1315</v>
      </c>
      <c r="E436" s="210">
        <f t="shared" si="31"/>
        <v>7.9059999999999997</v>
      </c>
      <c r="F436" s="146">
        <v>141.5</v>
      </c>
      <c r="G436" s="122">
        <v>2237.4</v>
      </c>
      <c r="H436" s="211">
        <f t="shared" si="32"/>
        <v>527.79999999999995</v>
      </c>
      <c r="I436" s="122">
        <f t="shared" si="33"/>
        <v>2765.2</v>
      </c>
      <c r="L436" s="198"/>
    </row>
    <row r="437" spans="1:12" ht="26.4">
      <c r="A437" s="120">
        <f t="shared" si="30"/>
        <v>431</v>
      </c>
      <c r="B437" s="142" t="s">
        <v>66</v>
      </c>
      <c r="C437" s="147" t="s">
        <v>38</v>
      </c>
      <c r="D437" s="120">
        <v>1297</v>
      </c>
      <c r="E437" s="210">
        <f t="shared" si="31"/>
        <v>7.798</v>
      </c>
      <c r="F437" s="146">
        <v>27.5</v>
      </c>
      <c r="G437" s="122">
        <v>428.89</v>
      </c>
      <c r="H437" s="211">
        <f t="shared" si="32"/>
        <v>101.18</v>
      </c>
      <c r="I437" s="122">
        <f t="shared" si="33"/>
        <v>530.06999999999994</v>
      </c>
      <c r="L437" s="198"/>
    </row>
    <row r="438" spans="1:12" ht="26.4">
      <c r="A438" s="120">
        <f t="shared" si="30"/>
        <v>432</v>
      </c>
      <c r="B438" s="142" t="s">
        <v>66</v>
      </c>
      <c r="C438" s="147" t="s">
        <v>38</v>
      </c>
      <c r="D438" s="120">
        <v>1277</v>
      </c>
      <c r="E438" s="210">
        <f t="shared" si="31"/>
        <v>7.6779999999999999</v>
      </c>
      <c r="F438" s="146">
        <v>167</v>
      </c>
      <c r="G438" s="122">
        <v>2564.4499999999998</v>
      </c>
      <c r="H438" s="211">
        <f t="shared" si="32"/>
        <v>604.95000000000005</v>
      </c>
      <c r="I438" s="122">
        <f t="shared" si="33"/>
        <v>3169.3999999999996</v>
      </c>
      <c r="L438" s="198"/>
    </row>
    <row r="439" spans="1:12" ht="26.4">
      <c r="A439" s="120">
        <f t="shared" si="30"/>
        <v>433</v>
      </c>
      <c r="B439" s="142" t="s">
        <v>66</v>
      </c>
      <c r="C439" s="147" t="s">
        <v>38</v>
      </c>
      <c r="D439" s="120">
        <v>1277</v>
      </c>
      <c r="E439" s="210">
        <f t="shared" si="31"/>
        <v>7.6779999999999999</v>
      </c>
      <c r="F439" s="146">
        <v>178</v>
      </c>
      <c r="G439" s="122">
        <v>2733.37</v>
      </c>
      <c r="H439" s="211">
        <f t="shared" si="32"/>
        <v>644.79999999999995</v>
      </c>
      <c r="I439" s="122">
        <f t="shared" si="33"/>
        <v>3378.17</v>
      </c>
      <c r="L439" s="198"/>
    </row>
    <row r="440" spans="1:12" ht="26.4">
      <c r="A440" s="120">
        <f t="shared" si="30"/>
        <v>434</v>
      </c>
      <c r="B440" s="142" t="s">
        <v>66</v>
      </c>
      <c r="C440" s="147" t="s">
        <v>38</v>
      </c>
      <c r="D440" s="120">
        <v>1277</v>
      </c>
      <c r="E440" s="210">
        <f t="shared" si="31"/>
        <v>7.6779999999999999</v>
      </c>
      <c r="F440" s="146">
        <v>141</v>
      </c>
      <c r="G440" s="122">
        <v>2165.1999999999998</v>
      </c>
      <c r="H440" s="211">
        <f t="shared" si="32"/>
        <v>510.77</v>
      </c>
      <c r="I440" s="122">
        <f t="shared" si="33"/>
        <v>2675.97</v>
      </c>
      <c r="L440" s="198"/>
    </row>
    <row r="441" spans="1:12" ht="26.4">
      <c r="A441" s="120">
        <f t="shared" si="30"/>
        <v>435</v>
      </c>
      <c r="B441" s="142" t="s">
        <v>66</v>
      </c>
      <c r="C441" s="147" t="s">
        <v>51</v>
      </c>
      <c r="D441" s="120">
        <v>1080</v>
      </c>
      <c r="E441" s="210">
        <f t="shared" si="31"/>
        <v>6.4930000000000003</v>
      </c>
      <c r="F441" s="146">
        <v>111</v>
      </c>
      <c r="G441" s="122">
        <v>1441.45</v>
      </c>
      <c r="H441" s="211">
        <f t="shared" si="32"/>
        <v>340.04</v>
      </c>
      <c r="I441" s="122">
        <f t="shared" si="33"/>
        <v>1781.49</v>
      </c>
      <c r="L441" s="198"/>
    </row>
    <row r="442" spans="1:12" ht="26.4">
      <c r="A442" s="120">
        <f t="shared" si="30"/>
        <v>436</v>
      </c>
      <c r="B442" s="142" t="s">
        <v>66</v>
      </c>
      <c r="C442" s="147" t="s">
        <v>38</v>
      </c>
      <c r="D442" s="120">
        <v>1257</v>
      </c>
      <c r="E442" s="210">
        <f t="shared" si="31"/>
        <v>7.5570000000000004</v>
      </c>
      <c r="F442" s="146">
        <v>177.5</v>
      </c>
      <c r="G442" s="122">
        <v>2682.74</v>
      </c>
      <c r="H442" s="211">
        <f t="shared" si="32"/>
        <v>632.86</v>
      </c>
      <c r="I442" s="122">
        <f t="shared" si="33"/>
        <v>3315.6</v>
      </c>
      <c r="L442" s="198"/>
    </row>
    <row r="443" spans="1:12" ht="26.4">
      <c r="A443" s="120">
        <f t="shared" si="30"/>
        <v>437</v>
      </c>
      <c r="B443" s="142" t="s">
        <v>81</v>
      </c>
      <c r="C443" s="147" t="s">
        <v>38</v>
      </c>
      <c r="D443" s="120">
        <v>1317</v>
      </c>
      <c r="E443" s="210">
        <f t="shared" si="31"/>
        <v>7.9180000000000001</v>
      </c>
      <c r="F443" s="146">
        <v>104</v>
      </c>
      <c r="G443" s="122">
        <v>1646.94</v>
      </c>
      <c r="H443" s="211">
        <f t="shared" si="32"/>
        <v>388.51</v>
      </c>
      <c r="I443" s="122">
        <f t="shared" si="33"/>
        <v>2035.45</v>
      </c>
      <c r="L443" s="198"/>
    </row>
    <row r="444" spans="1:12" ht="26.4">
      <c r="A444" s="120">
        <f t="shared" si="30"/>
        <v>438</v>
      </c>
      <c r="B444" s="142" t="s">
        <v>81</v>
      </c>
      <c r="C444" s="147" t="s">
        <v>38</v>
      </c>
      <c r="D444" s="120">
        <v>1337</v>
      </c>
      <c r="E444" s="210">
        <f t="shared" si="31"/>
        <v>8.0380000000000003</v>
      </c>
      <c r="F444" s="146">
        <v>47.5</v>
      </c>
      <c r="G444" s="122">
        <v>763.61</v>
      </c>
      <c r="H444" s="211">
        <f t="shared" si="32"/>
        <v>180.14</v>
      </c>
      <c r="I444" s="122">
        <f t="shared" si="33"/>
        <v>943.75</v>
      </c>
      <c r="L444" s="198"/>
    </row>
    <row r="445" spans="1:12" ht="26.4">
      <c r="A445" s="120">
        <f t="shared" si="30"/>
        <v>439</v>
      </c>
      <c r="B445" s="142" t="s">
        <v>81</v>
      </c>
      <c r="C445" s="147" t="s">
        <v>38</v>
      </c>
      <c r="D445" s="120">
        <v>1362</v>
      </c>
      <c r="E445" s="210">
        <f t="shared" si="31"/>
        <v>8.1890000000000001</v>
      </c>
      <c r="F445" s="146">
        <v>75</v>
      </c>
      <c r="G445" s="122">
        <v>1228.3499999999999</v>
      </c>
      <c r="H445" s="211">
        <f>ROUND(G445*0.2359,2)-0.01</f>
        <v>289.76</v>
      </c>
      <c r="I445" s="122">
        <f t="shared" si="33"/>
        <v>1518.11</v>
      </c>
      <c r="L445" s="198"/>
    </row>
    <row r="446" spans="1:12" ht="26.4">
      <c r="A446" s="120">
        <f t="shared" si="30"/>
        <v>440</v>
      </c>
      <c r="B446" s="142" t="s">
        <v>81</v>
      </c>
      <c r="C446" s="147" t="s">
        <v>38</v>
      </c>
      <c r="D446" s="120">
        <v>1317</v>
      </c>
      <c r="E446" s="210">
        <f t="shared" si="31"/>
        <v>7.9180000000000001</v>
      </c>
      <c r="F446" s="146">
        <v>184.5</v>
      </c>
      <c r="G446" s="122">
        <v>2921.74</v>
      </c>
      <c r="H446" s="211">
        <f t="shared" si="32"/>
        <v>689.24</v>
      </c>
      <c r="I446" s="122">
        <f t="shared" si="33"/>
        <v>3610.9799999999996</v>
      </c>
      <c r="L446" s="198"/>
    </row>
    <row r="447" spans="1:12" ht="26.4">
      <c r="A447" s="120">
        <f t="shared" si="30"/>
        <v>441</v>
      </c>
      <c r="B447" s="142" t="s">
        <v>81</v>
      </c>
      <c r="C447" s="147" t="s">
        <v>38</v>
      </c>
      <c r="D447" s="120">
        <v>1337</v>
      </c>
      <c r="E447" s="210">
        <f t="shared" si="31"/>
        <v>8.0380000000000003</v>
      </c>
      <c r="F447" s="146">
        <v>60</v>
      </c>
      <c r="G447" s="122">
        <v>964.56</v>
      </c>
      <c r="H447" s="211">
        <f t="shared" si="32"/>
        <v>227.54</v>
      </c>
      <c r="I447" s="122">
        <f t="shared" si="33"/>
        <v>1192.0999999999999</v>
      </c>
      <c r="L447" s="198"/>
    </row>
    <row r="448" spans="1:12" ht="26.4">
      <c r="A448" s="120">
        <f t="shared" si="30"/>
        <v>442</v>
      </c>
      <c r="B448" s="142" t="s">
        <v>81</v>
      </c>
      <c r="C448" s="147" t="s">
        <v>38</v>
      </c>
      <c r="D448" s="120">
        <v>1362</v>
      </c>
      <c r="E448" s="210">
        <f t="shared" si="31"/>
        <v>8.1890000000000001</v>
      </c>
      <c r="F448" s="146">
        <v>195</v>
      </c>
      <c r="G448" s="122">
        <v>3193.71</v>
      </c>
      <c r="H448" s="211">
        <f t="shared" si="32"/>
        <v>753.4</v>
      </c>
      <c r="I448" s="122">
        <f t="shared" si="33"/>
        <v>3947.11</v>
      </c>
      <c r="L448" s="198"/>
    </row>
    <row r="449" spans="1:12" ht="26.4">
      <c r="A449" s="120">
        <f t="shared" si="30"/>
        <v>443</v>
      </c>
      <c r="B449" s="142" t="s">
        <v>81</v>
      </c>
      <c r="C449" s="147" t="s">
        <v>40</v>
      </c>
      <c r="D449" s="120">
        <v>1443</v>
      </c>
      <c r="E449" s="210">
        <f t="shared" si="31"/>
        <v>8.6760000000000002</v>
      </c>
      <c r="F449" s="146">
        <v>122.5</v>
      </c>
      <c r="G449" s="122">
        <v>2125.62</v>
      </c>
      <c r="H449" s="211">
        <f t="shared" si="32"/>
        <v>501.43</v>
      </c>
      <c r="I449" s="122">
        <f t="shared" si="33"/>
        <v>2627.0499999999997</v>
      </c>
      <c r="L449" s="198"/>
    </row>
    <row r="450" spans="1:12" ht="26.4">
      <c r="A450" s="120">
        <f t="shared" si="30"/>
        <v>444</v>
      </c>
      <c r="B450" s="142" t="s">
        <v>81</v>
      </c>
      <c r="C450" s="147" t="s">
        <v>38</v>
      </c>
      <c r="D450" s="120">
        <v>1277</v>
      </c>
      <c r="E450" s="210">
        <f t="shared" si="31"/>
        <v>7.6779999999999999</v>
      </c>
      <c r="F450" s="146">
        <v>121</v>
      </c>
      <c r="G450" s="122">
        <v>1858.08</v>
      </c>
      <c r="H450" s="211">
        <f t="shared" si="32"/>
        <v>438.32</v>
      </c>
      <c r="I450" s="122">
        <f t="shared" si="33"/>
        <v>2296.4</v>
      </c>
      <c r="L450" s="198"/>
    </row>
    <row r="451" spans="1:12" ht="26.4">
      <c r="A451" s="120">
        <f t="shared" si="30"/>
        <v>445</v>
      </c>
      <c r="B451" s="142" t="s">
        <v>81</v>
      </c>
      <c r="C451" s="147" t="s">
        <v>40</v>
      </c>
      <c r="D451" s="120">
        <v>1295</v>
      </c>
      <c r="E451" s="210">
        <f t="shared" si="31"/>
        <v>7.7859999999999996</v>
      </c>
      <c r="F451" s="146">
        <v>77.5</v>
      </c>
      <c r="G451" s="122">
        <v>1206.83</v>
      </c>
      <c r="H451" s="211">
        <f t="shared" si="32"/>
        <v>284.69</v>
      </c>
      <c r="I451" s="122">
        <f t="shared" si="33"/>
        <v>1491.52</v>
      </c>
      <c r="L451" s="198"/>
    </row>
    <row r="452" spans="1:12">
      <c r="A452" s="120">
        <v>446</v>
      </c>
      <c r="B452" s="142" t="s">
        <v>198</v>
      </c>
      <c r="C452" s="147" t="s">
        <v>51</v>
      </c>
      <c r="D452" s="120">
        <v>1303</v>
      </c>
      <c r="E452" s="120">
        <f t="shared" si="31"/>
        <v>7.8339999999999996</v>
      </c>
      <c r="F452" s="146">
        <v>99.5</v>
      </c>
      <c r="G452" s="122">
        <v>1558.97</v>
      </c>
      <c r="H452" s="146">
        <f>ROUND(G452*0.2359,2)-0.01</f>
        <v>367.75</v>
      </c>
      <c r="I452" s="146">
        <f t="shared" si="33"/>
        <v>1926.72</v>
      </c>
    </row>
    <row r="453" spans="1:12">
      <c r="A453" s="120">
        <f>A452+1</f>
        <v>447</v>
      </c>
      <c r="B453" s="142" t="s">
        <v>198</v>
      </c>
      <c r="C453" s="147" t="s">
        <v>51</v>
      </c>
      <c r="D453" s="120">
        <v>1303</v>
      </c>
      <c r="E453" s="120">
        <f t="shared" si="31"/>
        <v>7.8339999999999996</v>
      </c>
      <c r="F453" s="146">
        <v>127</v>
      </c>
      <c r="G453" s="122">
        <v>1989.84</v>
      </c>
      <c r="H453" s="146">
        <f t="shared" si="32"/>
        <v>469.4</v>
      </c>
      <c r="I453" s="146">
        <f t="shared" ref="I453:I505" si="34">G453+H453</f>
        <v>2459.2399999999998</v>
      </c>
    </row>
    <row r="454" spans="1:12">
      <c r="A454" s="120">
        <f t="shared" ref="A454:A505" si="35">A453+1</f>
        <v>448</v>
      </c>
      <c r="B454" s="142" t="s">
        <v>198</v>
      </c>
      <c r="C454" s="147" t="s">
        <v>51</v>
      </c>
      <c r="D454" s="120">
        <v>1263</v>
      </c>
      <c r="E454" s="120">
        <f t="shared" si="31"/>
        <v>7.593</v>
      </c>
      <c r="F454" s="146">
        <v>120</v>
      </c>
      <c r="G454" s="122">
        <v>1822.32</v>
      </c>
      <c r="H454" s="146">
        <f t="shared" si="32"/>
        <v>429.89</v>
      </c>
      <c r="I454" s="146">
        <f t="shared" si="34"/>
        <v>2252.21</v>
      </c>
    </row>
    <row r="455" spans="1:12">
      <c r="A455" s="120">
        <f t="shared" si="35"/>
        <v>449</v>
      </c>
      <c r="B455" s="142" t="s">
        <v>198</v>
      </c>
      <c r="C455" s="147" t="s">
        <v>139</v>
      </c>
      <c r="D455" s="120">
        <v>1728</v>
      </c>
      <c r="E455" s="120">
        <f t="shared" si="31"/>
        <v>10.388999999999999</v>
      </c>
      <c r="F455" s="146">
        <v>120</v>
      </c>
      <c r="G455" s="122">
        <v>2493.36</v>
      </c>
      <c r="H455" s="146">
        <f t="shared" si="32"/>
        <v>588.17999999999995</v>
      </c>
      <c r="I455" s="146">
        <f t="shared" si="34"/>
        <v>3081.54</v>
      </c>
    </row>
    <row r="456" spans="1:12">
      <c r="A456" s="120">
        <f t="shared" si="35"/>
        <v>450</v>
      </c>
      <c r="B456" s="142" t="s">
        <v>198</v>
      </c>
      <c r="C456" s="147" t="s">
        <v>51</v>
      </c>
      <c r="D456" s="120">
        <v>1263</v>
      </c>
      <c r="E456" s="120">
        <f t="shared" si="31"/>
        <v>7.593</v>
      </c>
      <c r="F456" s="146">
        <v>127</v>
      </c>
      <c r="G456" s="122">
        <v>1928.62</v>
      </c>
      <c r="H456" s="146">
        <f t="shared" si="32"/>
        <v>454.96</v>
      </c>
      <c r="I456" s="146">
        <f t="shared" si="34"/>
        <v>2383.58</v>
      </c>
    </row>
    <row r="457" spans="1:12">
      <c r="A457" s="120">
        <f t="shared" si="35"/>
        <v>451</v>
      </c>
      <c r="B457" s="142" t="s">
        <v>198</v>
      </c>
      <c r="C457" s="147" t="s">
        <v>152</v>
      </c>
      <c r="D457" s="120">
        <v>1416</v>
      </c>
      <c r="E457" s="120">
        <f t="shared" si="31"/>
        <v>8.5129999999999999</v>
      </c>
      <c r="F457" s="146">
        <v>104</v>
      </c>
      <c r="G457" s="122">
        <v>1770.7</v>
      </c>
      <c r="H457" s="146">
        <f t="shared" si="32"/>
        <v>417.71</v>
      </c>
      <c r="I457" s="146">
        <f t="shared" si="34"/>
        <v>2188.41</v>
      </c>
    </row>
    <row r="458" spans="1:12">
      <c r="A458" s="120">
        <f t="shared" si="35"/>
        <v>452</v>
      </c>
      <c r="B458" s="142" t="s">
        <v>198</v>
      </c>
      <c r="C458" s="147" t="s">
        <v>51</v>
      </c>
      <c r="D458" s="120">
        <v>1303</v>
      </c>
      <c r="E458" s="120">
        <f t="shared" ref="E458:E520" si="36">ROUND(D458/$E$4,3)</f>
        <v>7.8339999999999996</v>
      </c>
      <c r="F458" s="146">
        <v>120</v>
      </c>
      <c r="G458" s="122">
        <v>1880.16</v>
      </c>
      <c r="H458" s="146">
        <f t="shared" ref="H458:H520" si="37">ROUND(G458*0.2359,2)</f>
        <v>443.53</v>
      </c>
      <c r="I458" s="146">
        <f t="shared" si="34"/>
        <v>2323.69</v>
      </c>
    </row>
    <row r="459" spans="1:12">
      <c r="A459" s="120">
        <f t="shared" si="35"/>
        <v>453</v>
      </c>
      <c r="B459" s="142" t="s">
        <v>198</v>
      </c>
      <c r="C459" s="147" t="s">
        <v>51</v>
      </c>
      <c r="D459" s="120">
        <v>1303</v>
      </c>
      <c r="E459" s="120">
        <f t="shared" si="36"/>
        <v>7.8339999999999996</v>
      </c>
      <c r="F459" s="146">
        <v>112</v>
      </c>
      <c r="G459" s="122">
        <v>1754.82</v>
      </c>
      <c r="H459" s="146">
        <f t="shared" si="37"/>
        <v>413.96</v>
      </c>
      <c r="I459" s="146">
        <f t="shared" si="34"/>
        <v>2168.7799999999997</v>
      </c>
    </row>
    <row r="460" spans="1:12">
      <c r="A460" s="120">
        <f t="shared" si="35"/>
        <v>454</v>
      </c>
      <c r="B460" s="142" t="s">
        <v>198</v>
      </c>
      <c r="C460" s="147" t="s">
        <v>51</v>
      </c>
      <c r="D460" s="120">
        <v>1243</v>
      </c>
      <c r="E460" s="120">
        <f t="shared" si="36"/>
        <v>7.4729999999999999</v>
      </c>
      <c r="F460" s="146">
        <v>120</v>
      </c>
      <c r="G460" s="122">
        <v>1793.52</v>
      </c>
      <c r="H460" s="146">
        <f t="shared" si="37"/>
        <v>423.09</v>
      </c>
      <c r="I460" s="146">
        <f t="shared" si="34"/>
        <v>2216.61</v>
      </c>
    </row>
    <row r="461" spans="1:12">
      <c r="A461" s="120">
        <f t="shared" si="35"/>
        <v>455</v>
      </c>
      <c r="B461" s="142" t="s">
        <v>198</v>
      </c>
      <c r="C461" s="147" t="s">
        <v>51</v>
      </c>
      <c r="D461" s="120">
        <v>1243</v>
      </c>
      <c r="E461" s="120">
        <f t="shared" si="36"/>
        <v>7.4729999999999999</v>
      </c>
      <c r="F461" s="146">
        <v>104</v>
      </c>
      <c r="G461" s="122">
        <v>1554.38</v>
      </c>
      <c r="H461" s="146">
        <f t="shared" si="37"/>
        <v>366.68</v>
      </c>
      <c r="I461" s="146">
        <f t="shared" si="34"/>
        <v>1921.0600000000002</v>
      </c>
    </row>
    <row r="462" spans="1:12">
      <c r="A462" s="120">
        <f t="shared" si="35"/>
        <v>456</v>
      </c>
      <c r="B462" s="142" t="s">
        <v>198</v>
      </c>
      <c r="C462" s="147" t="s">
        <v>51</v>
      </c>
      <c r="D462" s="120">
        <v>1243</v>
      </c>
      <c r="E462" s="120">
        <f t="shared" si="36"/>
        <v>7.4729999999999999</v>
      </c>
      <c r="F462" s="146">
        <v>104</v>
      </c>
      <c r="G462" s="122">
        <v>1554.38</v>
      </c>
      <c r="H462" s="146">
        <f t="shared" si="37"/>
        <v>366.68</v>
      </c>
      <c r="I462" s="146">
        <f t="shared" si="34"/>
        <v>1921.0600000000002</v>
      </c>
    </row>
    <row r="463" spans="1:12">
      <c r="A463" s="120">
        <f t="shared" si="35"/>
        <v>457</v>
      </c>
      <c r="B463" s="142" t="s">
        <v>198</v>
      </c>
      <c r="C463" s="147" t="s">
        <v>51</v>
      </c>
      <c r="D463" s="120">
        <v>1223</v>
      </c>
      <c r="E463" s="120">
        <f t="shared" si="36"/>
        <v>7.3529999999999998</v>
      </c>
      <c r="F463" s="146">
        <v>116</v>
      </c>
      <c r="G463" s="122">
        <v>1705.9</v>
      </c>
      <c r="H463" s="146">
        <f t="shared" si="37"/>
        <v>402.42</v>
      </c>
      <c r="I463" s="146">
        <f t="shared" si="34"/>
        <v>2108.3200000000002</v>
      </c>
    </row>
    <row r="464" spans="1:12">
      <c r="A464" s="120">
        <f t="shared" si="35"/>
        <v>458</v>
      </c>
      <c r="B464" s="142" t="s">
        <v>196</v>
      </c>
      <c r="C464" s="147" t="s">
        <v>51</v>
      </c>
      <c r="D464" s="120">
        <v>1225</v>
      </c>
      <c r="E464" s="120">
        <f t="shared" si="36"/>
        <v>7.3650000000000002</v>
      </c>
      <c r="F464" s="146">
        <v>134</v>
      </c>
      <c r="G464" s="122">
        <v>1973.82</v>
      </c>
      <c r="H464" s="146">
        <f t="shared" si="37"/>
        <v>465.62</v>
      </c>
      <c r="I464" s="146">
        <f t="shared" si="34"/>
        <v>2439.44</v>
      </c>
    </row>
    <row r="465" spans="1:10" ht="25.5" customHeight="1">
      <c r="A465" s="120">
        <f t="shared" si="35"/>
        <v>459</v>
      </c>
      <c r="B465" s="142" t="s">
        <v>196</v>
      </c>
      <c r="C465" s="147" t="s">
        <v>51</v>
      </c>
      <c r="D465" s="120">
        <v>1225</v>
      </c>
      <c r="E465" s="120">
        <f t="shared" si="36"/>
        <v>7.3650000000000002</v>
      </c>
      <c r="F465" s="146">
        <v>211</v>
      </c>
      <c r="G465" s="122">
        <v>3108.03</v>
      </c>
      <c r="H465" s="146">
        <f t="shared" si="37"/>
        <v>733.18</v>
      </c>
      <c r="I465" s="146">
        <f t="shared" si="34"/>
        <v>3841.21</v>
      </c>
    </row>
    <row r="466" spans="1:10">
      <c r="A466" s="120">
        <f t="shared" si="35"/>
        <v>460</v>
      </c>
      <c r="B466" s="142" t="s">
        <v>196</v>
      </c>
      <c r="C466" s="147" t="s">
        <v>96</v>
      </c>
      <c r="D466" s="120">
        <v>1475</v>
      </c>
      <c r="E466" s="120">
        <f t="shared" si="36"/>
        <v>8.8680000000000003</v>
      </c>
      <c r="F466" s="146">
        <v>211</v>
      </c>
      <c r="G466" s="122">
        <v>3742.3</v>
      </c>
      <c r="H466" s="146">
        <f t="shared" si="37"/>
        <v>882.81</v>
      </c>
      <c r="I466" s="146">
        <f t="shared" si="34"/>
        <v>4625.1100000000006</v>
      </c>
    </row>
    <row r="467" spans="1:10">
      <c r="A467" s="120">
        <f t="shared" si="35"/>
        <v>461</v>
      </c>
      <c r="B467" s="142" t="s">
        <v>196</v>
      </c>
      <c r="C467" s="147" t="s">
        <v>51</v>
      </c>
      <c r="D467" s="120">
        <v>1245</v>
      </c>
      <c r="E467" s="120">
        <f t="shared" si="36"/>
        <v>7.4850000000000003</v>
      </c>
      <c r="F467" s="146">
        <v>184</v>
      </c>
      <c r="G467" s="122">
        <v>2754.48</v>
      </c>
      <c r="H467" s="146">
        <f t="shared" si="37"/>
        <v>649.78</v>
      </c>
      <c r="I467" s="146">
        <f t="shared" si="34"/>
        <v>3404.26</v>
      </c>
    </row>
    <row r="468" spans="1:10">
      <c r="A468" s="120">
        <f t="shared" si="35"/>
        <v>462</v>
      </c>
      <c r="B468" s="142" t="s">
        <v>196</v>
      </c>
      <c r="C468" s="147" t="s">
        <v>51</v>
      </c>
      <c r="D468" s="120">
        <v>1245</v>
      </c>
      <c r="E468" s="120">
        <f t="shared" si="36"/>
        <v>7.4850000000000003</v>
      </c>
      <c r="F468" s="146">
        <v>192</v>
      </c>
      <c r="G468" s="122">
        <v>2874.24</v>
      </c>
      <c r="H468" s="146">
        <f t="shared" si="37"/>
        <v>678.03</v>
      </c>
      <c r="I468" s="146">
        <f t="shared" si="34"/>
        <v>3552.2699999999995</v>
      </c>
    </row>
    <row r="469" spans="1:10">
      <c r="A469" s="120">
        <f t="shared" si="35"/>
        <v>463</v>
      </c>
      <c r="B469" s="142" t="s">
        <v>196</v>
      </c>
      <c r="C469" s="147" t="s">
        <v>51</v>
      </c>
      <c r="D469" s="120">
        <v>1205</v>
      </c>
      <c r="E469" s="120">
        <f t="shared" si="36"/>
        <v>7.2450000000000001</v>
      </c>
      <c r="F469" s="146">
        <v>211</v>
      </c>
      <c r="G469" s="122">
        <v>3057.39</v>
      </c>
      <c r="H469" s="146">
        <f t="shared" si="37"/>
        <v>721.24</v>
      </c>
      <c r="I469" s="146">
        <f t="shared" si="34"/>
        <v>3778.63</v>
      </c>
    </row>
    <row r="470" spans="1:10">
      <c r="A470" s="120">
        <f t="shared" si="35"/>
        <v>464</v>
      </c>
      <c r="B470" s="142" t="s">
        <v>196</v>
      </c>
      <c r="C470" s="147" t="s">
        <v>51</v>
      </c>
      <c r="D470" s="120">
        <v>1225</v>
      </c>
      <c r="E470" s="120">
        <f t="shared" si="36"/>
        <v>7.3650000000000002</v>
      </c>
      <c r="F470" s="146">
        <v>92</v>
      </c>
      <c r="G470" s="122">
        <v>1355.16</v>
      </c>
      <c r="H470" s="146">
        <f t="shared" si="37"/>
        <v>319.68</v>
      </c>
      <c r="I470" s="146">
        <f t="shared" si="34"/>
        <v>1674.8400000000001</v>
      </c>
    </row>
    <row r="471" spans="1:10">
      <c r="A471" s="120">
        <f t="shared" si="35"/>
        <v>465</v>
      </c>
      <c r="B471" s="142" t="s">
        <v>196</v>
      </c>
      <c r="C471" s="147" t="s">
        <v>51</v>
      </c>
      <c r="D471" s="120">
        <v>1205</v>
      </c>
      <c r="E471" s="120">
        <f t="shared" si="36"/>
        <v>7.2450000000000001</v>
      </c>
      <c r="F471" s="146">
        <v>194</v>
      </c>
      <c r="G471" s="122">
        <v>2811.06</v>
      </c>
      <c r="H471" s="146">
        <f t="shared" si="37"/>
        <v>663.13</v>
      </c>
      <c r="I471" s="146">
        <f t="shared" si="34"/>
        <v>3474.19</v>
      </c>
    </row>
    <row r="472" spans="1:10">
      <c r="A472" s="120">
        <f t="shared" si="35"/>
        <v>466</v>
      </c>
      <c r="B472" s="142" t="s">
        <v>196</v>
      </c>
      <c r="C472" s="147" t="s">
        <v>51</v>
      </c>
      <c r="D472" s="120">
        <v>1205</v>
      </c>
      <c r="E472" s="120">
        <f t="shared" si="36"/>
        <v>7.2450000000000001</v>
      </c>
      <c r="F472" s="146">
        <v>67</v>
      </c>
      <c r="G472" s="122">
        <v>970.83</v>
      </c>
      <c r="H472" s="146">
        <f t="shared" si="37"/>
        <v>229.02</v>
      </c>
      <c r="I472" s="146">
        <f t="shared" si="34"/>
        <v>1199.8500000000001</v>
      </c>
    </row>
    <row r="473" spans="1:10">
      <c r="A473" s="120">
        <f t="shared" si="35"/>
        <v>467</v>
      </c>
      <c r="B473" s="142" t="s">
        <v>196</v>
      </c>
      <c r="C473" s="147" t="s">
        <v>51</v>
      </c>
      <c r="D473" s="120">
        <v>1245</v>
      </c>
      <c r="E473" s="120">
        <f t="shared" si="36"/>
        <v>7.4850000000000003</v>
      </c>
      <c r="F473" s="146">
        <v>120</v>
      </c>
      <c r="G473" s="122">
        <v>1796.4</v>
      </c>
      <c r="H473" s="146">
        <f t="shared" si="37"/>
        <v>423.77</v>
      </c>
      <c r="I473" s="146">
        <f t="shared" si="34"/>
        <v>2220.17</v>
      </c>
    </row>
    <row r="474" spans="1:10">
      <c r="A474" s="120">
        <f t="shared" si="35"/>
        <v>468</v>
      </c>
      <c r="B474" s="142" t="s">
        <v>196</v>
      </c>
      <c r="C474" s="147" t="s">
        <v>51</v>
      </c>
      <c r="D474" s="120">
        <v>1205</v>
      </c>
      <c r="E474" s="120">
        <f t="shared" si="36"/>
        <v>7.2450000000000001</v>
      </c>
      <c r="F474" s="146">
        <v>153</v>
      </c>
      <c r="G474" s="122">
        <v>2216.9699999999998</v>
      </c>
      <c r="H474" s="146">
        <f t="shared" si="37"/>
        <v>522.98</v>
      </c>
      <c r="I474" s="146">
        <f t="shared" si="34"/>
        <v>2739.95</v>
      </c>
    </row>
    <row r="475" spans="1:10">
      <c r="A475" s="120">
        <f t="shared" si="35"/>
        <v>469</v>
      </c>
      <c r="B475" s="142" t="s">
        <v>196</v>
      </c>
      <c r="C475" s="147" t="s">
        <v>51</v>
      </c>
      <c r="D475" s="120">
        <v>1185</v>
      </c>
      <c r="E475" s="120">
        <f t="shared" si="36"/>
        <v>7.1239999999999997</v>
      </c>
      <c r="F475" s="146">
        <v>205</v>
      </c>
      <c r="G475" s="122">
        <v>2920.84</v>
      </c>
      <c r="H475" s="146">
        <f t="shared" si="37"/>
        <v>689.03</v>
      </c>
      <c r="I475" s="146">
        <f t="shared" si="34"/>
        <v>3609.87</v>
      </c>
    </row>
    <row r="476" spans="1:10">
      <c r="A476" s="120">
        <f t="shared" si="35"/>
        <v>470</v>
      </c>
      <c r="B476" s="142" t="s">
        <v>196</v>
      </c>
      <c r="C476" s="147" t="s">
        <v>51</v>
      </c>
      <c r="D476" s="120">
        <v>1185</v>
      </c>
      <c r="E476" s="120">
        <f t="shared" si="36"/>
        <v>7.1239999999999997</v>
      </c>
      <c r="F476" s="146">
        <v>205</v>
      </c>
      <c r="G476" s="122">
        <v>2920.84</v>
      </c>
      <c r="H476" s="146">
        <f t="shared" si="37"/>
        <v>689.03</v>
      </c>
      <c r="I476" s="146">
        <f t="shared" si="34"/>
        <v>3609.87</v>
      </c>
    </row>
    <row r="477" spans="1:10">
      <c r="A477" s="120">
        <f t="shared" si="35"/>
        <v>471</v>
      </c>
      <c r="B477" s="142" t="s">
        <v>196</v>
      </c>
      <c r="C477" s="147" t="s">
        <v>51</v>
      </c>
      <c r="D477" s="120">
        <v>1245</v>
      </c>
      <c r="E477" s="120">
        <f t="shared" si="36"/>
        <v>7.4850000000000003</v>
      </c>
      <c r="F477" s="146">
        <v>184</v>
      </c>
      <c r="G477" s="122">
        <v>2754.48</v>
      </c>
      <c r="H477" s="146">
        <f>ROUND(G477*0.2359,2)-45.45</f>
        <v>604.32999999999993</v>
      </c>
      <c r="I477" s="146">
        <f t="shared" si="34"/>
        <v>3358.81</v>
      </c>
      <c r="J477" s="119" t="s">
        <v>131</v>
      </c>
    </row>
    <row r="478" spans="1:10">
      <c r="A478" s="120">
        <f t="shared" si="35"/>
        <v>472</v>
      </c>
      <c r="B478" s="142" t="s">
        <v>196</v>
      </c>
      <c r="C478" s="147" t="s">
        <v>51</v>
      </c>
      <c r="D478" s="120">
        <v>1185</v>
      </c>
      <c r="E478" s="120">
        <f t="shared" si="36"/>
        <v>7.1239999999999997</v>
      </c>
      <c r="F478" s="146">
        <v>165</v>
      </c>
      <c r="G478" s="122">
        <v>2350.92</v>
      </c>
      <c r="H478" s="146">
        <f t="shared" si="37"/>
        <v>554.58000000000004</v>
      </c>
      <c r="I478" s="146">
        <f t="shared" si="34"/>
        <v>2905.5</v>
      </c>
    </row>
    <row r="479" spans="1:10">
      <c r="A479" s="120">
        <f t="shared" si="35"/>
        <v>473</v>
      </c>
      <c r="B479" s="142" t="s">
        <v>209</v>
      </c>
      <c r="C479" s="147" t="s">
        <v>51</v>
      </c>
      <c r="D479" s="120">
        <v>1225</v>
      </c>
      <c r="E479" s="120">
        <f t="shared" si="36"/>
        <v>7.3650000000000002</v>
      </c>
      <c r="F479" s="146">
        <v>151.5</v>
      </c>
      <c r="G479" s="122">
        <v>2231.6</v>
      </c>
      <c r="H479" s="146">
        <f t="shared" si="37"/>
        <v>526.42999999999995</v>
      </c>
      <c r="I479" s="146">
        <f t="shared" si="34"/>
        <v>2758.0299999999997</v>
      </c>
    </row>
    <row r="480" spans="1:10">
      <c r="A480" s="120">
        <f t="shared" si="35"/>
        <v>474</v>
      </c>
      <c r="B480" s="142" t="s">
        <v>209</v>
      </c>
      <c r="C480" s="147" t="s">
        <v>51</v>
      </c>
      <c r="D480" s="120">
        <v>1245</v>
      </c>
      <c r="E480" s="120">
        <f t="shared" si="36"/>
        <v>7.4850000000000003</v>
      </c>
      <c r="F480" s="146">
        <v>151</v>
      </c>
      <c r="G480" s="122">
        <v>2260.4699999999998</v>
      </c>
      <c r="H480" s="146">
        <f t="shared" si="37"/>
        <v>533.24</v>
      </c>
      <c r="I480" s="146">
        <f t="shared" si="34"/>
        <v>2793.71</v>
      </c>
    </row>
    <row r="481" spans="1:9">
      <c r="A481" s="120">
        <f t="shared" si="35"/>
        <v>475</v>
      </c>
      <c r="B481" s="142" t="s">
        <v>209</v>
      </c>
      <c r="C481" s="147" t="s">
        <v>51</v>
      </c>
      <c r="D481" s="120">
        <v>1225</v>
      </c>
      <c r="E481" s="120">
        <f t="shared" si="36"/>
        <v>7.3650000000000002</v>
      </c>
      <c r="F481" s="146">
        <v>148</v>
      </c>
      <c r="G481" s="122">
        <v>2180.04</v>
      </c>
      <c r="H481" s="146">
        <f t="shared" si="37"/>
        <v>514.27</v>
      </c>
      <c r="I481" s="146">
        <f t="shared" si="34"/>
        <v>2694.31</v>
      </c>
    </row>
    <row r="482" spans="1:9">
      <c r="A482" s="120">
        <f t="shared" si="35"/>
        <v>476</v>
      </c>
      <c r="B482" s="142" t="s">
        <v>209</v>
      </c>
      <c r="C482" s="147" t="s">
        <v>139</v>
      </c>
      <c r="D482" s="120">
        <v>1566</v>
      </c>
      <c r="E482" s="120">
        <f t="shared" si="36"/>
        <v>9.4149999999999991</v>
      </c>
      <c r="F482" s="146">
        <v>154.5</v>
      </c>
      <c r="G482" s="122">
        <v>2909.24</v>
      </c>
      <c r="H482" s="146">
        <f t="shared" si="37"/>
        <v>686.29</v>
      </c>
      <c r="I482" s="146">
        <f t="shared" si="34"/>
        <v>3595.5299999999997</v>
      </c>
    </row>
    <row r="483" spans="1:9">
      <c r="A483" s="120">
        <f t="shared" si="35"/>
        <v>477</v>
      </c>
      <c r="B483" s="142" t="s">
        <v>209</v>
      </c>
      <c r="C483" s="147" t="s">
        <v>51</v>
      </c>
      <c r="D483" s="120">
        <v>1205</v>
      </c>
      <c r="E483" s="120">
        <f t="shared" si="36"/>
        <v>7.2450000000000001</v>
      </c>
      <c r="F483" s="146">
        <v>151.5</v>
      </c>
      <c r="G483" s="122">
        <v>2195.2399999999998</v>
      </c>
      <c r="H483" s="146">
        <f t="shared" si="37"/>
        <v>517.86</v>
      </c>
      <c r="I483" s="146">
        <f t="shared" si="34"/>
        <v>2713.1</v>
      </c>
    </row>
    <row r="484" spans="1:9">
      <c r="A484" s="120">
        <f t="shared" si="35"/>
        <v>478</v>
      </c>
      <c r="B484" s="142" t="s">
        <v>209</v>
      </c>
      <c r="C484" s="147" t="s">
        <v>51</v>
      </c>
      <c r="D484" s="120">
        <v>1245</v>
      </c>
      <c r="E484" s="120">
        <f t="shared" si="36"/>
        <v>7.4850000000000003</v>
      </c>
      <c r="F484" s="146">
        <v>151.5</v>
      </c>
      <c r="G484" s="122">
        <v>2267.96</v>
      </c>
      <c r="H484" s="146">
        <f t="shared" si="37"/>
        <v>535.01</v>
      </c>
      <c r="I484" s="146">
        <f t="shared" si="34"/>
        <v>2802.9700000000003</v>
      </c>
    </row>
    <row r="485" spans="1:9">
      <c r="A485" s="120">
        <f t="shared" si="35"/>
        <v>479</v>
      </c>
      <c r="B485" s="142" t="s">
        <v>209</v>
      </c>
      <c r="C485" s="147" t="s">
        <v>51</v>
      </c>
      <c r="D485" s="120">
        <v>1185</v>
      </c>
      <c r="E485" s="120">
        <f t="shared" si="36"/>
        <v>7.1239999999999997</v>
      </c>
      <c r="F485" s="146">
        <v>112</v>
      </c>
      <c r="G485" s="122">
        <v>1595.78</v>
      </c>
      <c r="H485" s="146">
        <f t="shared" si="37"/>
        <v>376.44</v>
      </c>
      <c r="I485" s="146">
        <f t="shared" si="34"/>
        <v>1972.22</v>
      </c>
    </row>
    <row r="486" spans="1:9">
      <c r="A486" s="120">
        <f t="shared" si="35"/>
        <v>480</v>
      </c>
      <c r="B486" s="142" t="s">
        <v>209</v>
      </c>
      <c r="C486" s="147" t="s">
        <v>51</v>
      </c>
      <c r="D486" s="120">
        <v>1185</v>
      </c>
      <c r="E486" s="120">
        <f t="shared" si="36"/>
        <v>7.1239999999999997</v>
      </c>
      <c r="F486" s="146">
        <v>148</v>
      </c>
      <c r="G486" s="122">
        <v>2108.6999999999998</v>
      </c>
      <c r="H486" s="146">
        <f t="shared" si="37"/>
        <v>497.44</v>
      </c>
      <c r="I486" s="146">
        <f t="shared" si="34"/>
        <v>2606.14</v>
      </c>
    </row>
    <row r="487" spans="1:9">
      <c r="A487" s="120">
        <f t="shared" si="35"/>
        <v>481</v>
      </c>
      <c r="B487" s="142" t="s">
        <v>209</v>
      </c>
      <c r="C487" s="147" t="s">
        <v>51</v>
      </c>
      <c r="D487" s="120">
        <v>1185</v>
      </c>
      <c r="E487" s="120">
        <f t="shared" si="36"/>
        <v>7.1239999999999997</v>
      </c>
      <c r="F487" s="146">
        <v>151</v>
      </c>
      <c r="G487" s="122">
        <v>2151.4499999999998</v>
      </c>
      <c r="H487" s="146">
        <f t="shared" si="37"/>
        <v>507.53</v>
      </c>
      <c r="I487" s="146">
        <f t="shared" si="34"/>
        <v>2658.9799999999996</v>
      </c>
    </row>
    <row r="488" spans="1:9">
      <c r="A488" s="120">
        <f t="shared" si="35"/>
        <v>482</v>
      </c>
      <c r="B488" s="142" t="s">
        <v>209</v>
      </c>
      <c r="C488" s="147" t="s">
        <v>51</v>
      </c>
      <c r="D488" s="120">
        <v>1225</v>
      </c>
      <c r="E488" s="120">
        <f t="shared" si="36"/>
        <v>7.3650000000000002</v>
      </c>
      <c r="F488" s="146">
        <v>148</v>
      </c>
      <c r="G488" s="122">
        <v>2180.04</v>
      </c>
      <c r="H488" s="146">
        <f t="shared" si="37"/>
        <v>514.27</v>
      </c>
      <c r="I488" s="146">
        <f t="shared" si="34"/>
        <v>2694.31</v>
      </c>
    </row>
    <row r="489" spans="1:9">
      <c r="A489" s="120">
        <f t="shared" si="35"/>
        <v>483</v>
      </c>
      <c r="B489" s="142" t="s">
        <v>209</v>
      </c>
      <c r="C489" s="147" t="s">
        <v>51</v>
      </c>
      <c r="D489" s="120">
        <v>1185</v>
      </c>
      <c r="E489" s="120">
        <f t="shared" si="36"/>
        <v>7.1239999999999997</v>
      </c>
      <c r="F489" s="146">
        <v>148</v>
      </c>
      <c r="G489" s="122">
        <v>2108.6999999999998</v>
      </c>
      <c r="H489" s="146">
        <f t="shared" si="37"/>
        <v>497.44</v>
      </c>
      <c r="I489" s="146">
        <f t="shared" si="34"/>
        <v>2606.14</v>
      </c>
    </row>
    <row r="490" spans="1:9">
      <c r="A490" s="120">
        <f t="shared" si="35"/>
        <v>484</v>
      </c>
      <c r="B490" s="142" t="s">
        <v>209</v>
      </c>
      <c r="C490" s="147" t="s">
        <v>51</v>
      </c>
      <c r="D490" s="120">
        <v>1165</v>
      </c>
      <c r="E490" s="120">
        <f t="shared" si="36"/>
        <v>7.0039999999999996</v>
      </c>
      <c r="F490" s="146">
        <v>151</v>
      </c>
      <c r="G490" s="122">
        <v>2115.21</v>
      </c>
      <c r="H490" s="146">
        <f t="shared" si="37"/>
        <v>498.98</v>
      </c>
      <c r="I490" s="146">
        <f t="shared" si="34"/>
        <v>2614.19</v>
      </c>
    </row>
    <row r="491" spans="1:9">
      <c r="A491" s="120">
        <f t="shared" si="35"/>
        <v>485</v>
      </c>
      <c r="B491" s="142" t="s">
        <v>209</v>
      </c>
      <c r="C491" s="147" t="s">
        <v>51</v>
      </c>
      <c r="D491" s="120">
        <v>1165</v>
      </c>
      <c r="E491" s="120">
        <f t="shared" si="36"/>
        <v>7.0039999999999996</v>
      </c>
      <c r="F491" s="146">
        <v>151</v>
      </c>
      <c r="G491" s="122">
        <v>2115.21</v>
      </c>
      <c r="H491" s="146">
        <f t="shared" si="37"/>
        <v>498.98</v>
      </c>
      <c r="I491" s="146">
        <f t="shared" si="34"/>
        <v>2614.19</v>
      </c>
    </row>
    <row r="492" spans="1:9">
      <c r="A492" s="120">
        <f t="shared" si="35"/>
        <v>486</v>
      </c>
      <c r="B492" s="142" t="s">
        <v>195</v>
      </c>
      <c r="C492" s="147" t="s">
        <v>96</v>
      </c>
      <c r="D492" s="120">
        <v>1449</v>
      </c>
      <c r="E492" s="120">
        <f t="shared" si="36"/>
        <v>8.7119999999999997</v>
      </c>
      <c r="F492" s="146">
        <v>140</v>
      </c>
      <c r="G492" s="122">
        <v>2439.36</v>
      </c>
      <c r="H492" s="146">
        <f t="shared" si="37"/>
        <v>575.45000000000005</v>
      </c>
      <c r="I492" s="146">
        <f t="shared" si="34"/>
        <v>3014.8100000000004</v>
      </c>
    </row>
    <row r="493" spans="1:9">
      <c r="A493" s="120">
        <f t="shared" si="35"/>
        <v>487</v>
      </c>
      <c r="B493" s="142" t="s">
        <v>195</v>
      </c>
      <c r="C493" s="147" t="s">
        <v>51</v>
      </c>
      <c r="D493" s="120">
        <v>1323</v>
      </c>
      <c r="E493" s="120">
        <f t="shared" si="36"/>
        <v>7.9539999999999997</v>
      </c>
      <c r="F493" s="146">
        <v>140</v>
      </c>
      <c r="G493" s="122">
        <v>2227.12</v>
      </c>
      <c r="H493" s="146">
        <f t="shared" si="37"/>
        <v>525.38</v>
      </c>
      <c r="I493" s="146">
        <f t="shared" si="34"/>
        <v>2752.5</v>
      </c>
    </row>
    <row r="494" spans="1:9">
      <c r="A494" s="120">
        <f t="shared" si="35"/>
        <v>488</v>
      </c>
      <c r="B494" s="142" t="s">
        <v>195</v>
      </c>
      <c r="C494" s="147" t="s">
        <v>139</v>
      </c>
      <c r="D494" s="120">
        <v>1539</v>
      </c>
      <c r="E494" s="120">
        <f t="shared" si="36"/>
        <v>9.2530000000000001</v>
      </c>
      <c r="F494" s="146">
        <v>140</v>
      </c>
      <c r="G494" s="122">
        <v>2590.84</v>
      </c>
      <c r="H494" s="146">
        <f t="shared" si="37"/>
        <v>611.17999999999995</v>
      </c>
      <c r="I494" s="146">
        <f t="shared" si="34"/>
        <v>3202.02</v>
      </c>
    </row>
    <row r="495" spans="1:9">
      <c r="A495" s="120">
        <f t="shared" si="35"/>
        <v>489</v>
      </c>
      <c r="B495" s="142" t="s">
        <v>195</v>
      </c>
      <c r="C495" s="147" t="s">
        <v>51</v>
      </c>
      <c r="D495" s="120">
        <v>1225</v>
      </c>
      <c r="E495" s="120">
        <f t="shared" si="36"/>
        <v>7.3650000000000002</v>
      </c>
      <c r="F495" s="146">
        <v>143.5</v>
      </c>
      <c r="G495" s="122">
        <v>2113.7600000000002</v>
      </c>
      <c r="H495" s="146">
        <f t="shared" si="37"/>
        <v>498.64</v>
      </c>
      <c r="I495" s="146">
        <f t="shared" si="34"/>
        <v>2612.4</v>
      </c>
    </row>
    <row r="496" spans="1:9">
      <c r="A496" s="120">
        <f t="shared" si="35"/>
        <v>490</v>
      </c>
      <c r="B496" s="142" t="s">
        <v>195</v>
      </c>
      <c r="C496" s="147" t="s">
        <v>51</v>
      </c>
      <c r="D496" s="120">
        <v>1205</v>
      </c>
      <c r="E496" s="120">
        <f t="shared" si="36"/>
        <v>7.2450000000000001</v>
      </c>
      <c r="F496" s="146">
        <v>130.5</v>
      </c>
      <c r="G496" s="122">
        <v>1890.95</v>
      </c>
      <c r="H496" s="146">
        <f t="shared" si="37"/>
        <v>446.08</v>
      </c>
      <c r="I496" s="146">
        <f t="shared" si="34"/>
        <v>2337.0300000000002</v>
      </c>
    </row>
    <row r="497" spans="1:9">
      <c r="A497" s="120">
        <f t="shared" si="35"/>
        <v>491</v>
      </c>
      <c r="B497" s="142" t="s">
        <v>195</v>
      </c>
      <c r="C497" s="147" t="s">
        <v>51</v>
      </c>
      <c r="D497" s="120">
        <v>1185</v>
      </c>
      <c r="E497" s="120">
        <f t="shared" si="36"/>
        <v>7.1239999999999997</v>
      </c>
      <c r="F497" s="146">
        <v>143.5</v>
      </c>
      <c r="G497" s="122">
        <v>2044.59</v>
      </c>
      <c r="H497" s="146">
        <f t="shared" si="37"/>
        <v>482.32</v>
      </c>
      <c r="I497" s="146">
        <f t="shared" si="34"/>
        <v>2526.91</v>
      </c>
    </row>
    <row r="498" spans="1:9">
      <c r="A498" s="120">
        <f t="shared" si="35"/>
        <v>492</v>
      </c>
      <c r="B498" s="142" t="s">
        <v>195</v>
      </c>
      <c r="C498" s="147" t="s">
        <v>51</v>
      </c>
      <c r="D498" s="120">
        <v>1185</v>
      </c>
      <c r="E498" s="120">
        <f t="shared" si="36"/>
        <v>7.1239999999999997</v>
      </c>
      <c r="F498" s="146">
        <v>140</v>
      </c>
      <c r="G498" s="122">
        <v>1994.72</v>
      </c>
      <c r="H498" s="146">
        <f t="shared" si="37"/>
        <v>470.55</v>
      </c>
      <c r="I498" s="146">
        <f t="shared" si="34"/>
        <v>2465.27</v>
      </c>
    </row>
    <row r="499" spans="1:9">
      <c r="A499" s="120">
        <f t="shared" si="35"/>
        <v>493</v>
      </c>
      <c r="B499" s="142" t="s">
        <v>195</v>
      </c>
      <c r="C499" s="147" t="s">
        <v>51</v>
      </c>
      <c r="D499" s="120">
        <v>1185</v>
      </c>
      <c r="E499" s="120">
        <f t="shared" si="36"/>
        <v>7.1239999999999997</v>
      </c>
      <c r="F499" s="146">
        <v>140</v>
      </c>
      <c r="G499" s="122">
        <v>1994.72</v>
      </c>
      <c r="H499" s="146">
        <f t="shared" si="37"/>
        <v>470.55</v>
      </c>
      <c r="I499" s="146">
        <f t="shared" si="34"/>
        <v>2465.27</v>
      </c>
    </row>
    <row r="500" spans="1:9">
      <c r="A500" s="120">
        <f t="shared" si="35"/>
        <v>494</v>
      </c>
      <c r="B500" s="142" t="s">
        <v>195</v>
      </c>
      <c r="C500" s="147" t="s">
        <v>51</v>
      </c>
      <c r="D500" s="120">
        <v>1185</v>
      </c>
      <c r="E500" s="120">
        <f t="shared" si="36"/>
        <v>7.1239999999999997</v>
      </c>
      <c r="F500" s="146">
        <v>140</v>
      </c>
      <c r="G500" s="122">
        <v>1994.72</v>
      </c>
      <c r="H500" s="146">
        <f t="shared" si="37"/>
        <v>470.55</v>
      </c>
      <c r="I500" s="146">
        <f t="shared" si="34"/>
        <v>2465.27</v>
      </c>
    </row>
    <row r="501" spans="1:9">
      <c r="A501" s="120">
        <f t="shared" si="35"/>
        <v>495</v>
      </c>
      <c r="B501" s="142" t="s">
        <v>195</v>
      </c>
      <c r="C501" s="147" t="s">
        <v>51</v>
      </c>
      <c r="D501" s="120">
        <v>1185</v>
      </c>
      <c r="E501" s="120">
        <f t="shared" si="36"/>
        <v>7.1239999999999997</v>
      </c>
      <c r="F501" s="146">
        <v>140</v>
      </c>
      <c r="G501" s="122">
        <v>1994.72</v>
      </c>
      <c r="H501" s="146">
        <f t="shared" si="37"/>
        <v>470.55</v>
      </c>
      <c r="I501" s="146">
        <f t="shared" si="34"/>
        <v>2465.27</v>
      </c>
    </row>
    <row r="502" spans="1:9">
      <c r="A502" s="120">
        <f t="shared" si="35"/>
        <v>496</v>
      </c>
      <c r="B502" s="142" t="s">
        <v>195</v>
      </c>
      <c r="C502" s="147" t="s">
        <v>51</v>
      </c>
      <c r="D502" s="120">
        <v>1165</v>
      </c>
      <c r="E502" s="120">
        <f t="shared" si="36"/>
        <v>7.0039999999999996</v>
      </c>
      <c r="F502" s="146">
        <v>143.5</v>
      </c>
      <c r="G502" s="122">
        <v>2010.15</v>
      </c>
      <c r="H502" s="146">
        <f t="shared" si="37"/>
        <v>474.19</v>
      </c>
      <c r="I502" s="146">
        <f t="shared" si="34"/>
        <v>2484.34</v>
      </c>
    </row>
    <row r="503" spans="1:9">
      <c r="A503" s="120">
        <f t="shared" si="35"/>
        <v>497</v>
      </c>
      <c r="B503" s="142" t="s">
        <v>195</v>
      </c>
      <c r="C503" s="147" t="s">
        <v>51</v>
      </c>
      <c r="D503" s="120">
        <v>1165</v>
      </c>
      <c r="E503" s="120">
        <f t="shared" si="36"/>
        <v>7.0039999999999996</v>
      </c>
      <c r="F503" s="146">
        <v>143.5</v>
      </c>
      <c r="G503" s="122">
        <v>2010.15</v>
      </c>
      <c r="H503" s="146">
        <f>ROUND(G503*0.2359,2)-0.01</f>
        <v>474.18</v>
      </c>
      <c r="I503" s="146">
        <f t="shared" si="34"/>
        <v>2484.33</v>
      </c>
    </row>
    <row r="504" spans="1:9">
      <c r="A504" s="120">
        <f t="shared" si="35"/>
        <v>498</v>
      </c>
      <c r="B504" s="142" t="s">
        <v>195</v>
      </c>
      <c r="C504" s="147" t="s">
        <v>51</v>
      </c>
      <c r="D504" s="120">
        <v>1165</v>
      </c>
      <c r="E504" s="120">
        <f t="shared" si="36"/>
        <v>7.0039999999999996</v>
      </c>
      <c r="F504" s="146">
        <v>140</v>
      </c>
      <c r="G504" s="122">
        <v>1961.12</v>
      </c>
      <c r="H504" s="146">
        <f t="shared" si="37"/>
        <v>462.63</v>
      </c>
      <c r="I504" s="146">
        <f t="shared" si="34"/>
        <v>2423.75</v>
      </c>
    </row>
    <row r="505" spans="1:9" ht="26.4">
      <c r="A505" s="120">
        <f t="shared" si="35"/>
        <v>499</v>
      </c>
      <c r="B505" s="142" t="s">
        <v>200</v>
      </c>
      <c r="C505" s="147" t="s">
        <v>38</v>
      </c>
      <c r="D505" s="120">
        <v>1482</v>
      </c>
      <c r="E505" s="219">
        <f t="shared" si="36"/>
        <v>8.91</v>
      </c>
      <c r="F505" s="146">
        <v>127</v>
      </c>
      <c r="G505" s="122">
        <v>2263.14</v>
      </c>
      <c r="H505" s="146">
        <f t="shared" si="37"/>
        <v>533.87</v>
      </c>
      <c r="I505" s="146">
        <f t="shared" si="34"/>
        <v>2797.0099999999998</v>
      </c>
    </row>
    <row r="506" spans="1:9" ht="26.4">
      <c r="A506" s="120">
        <v>500</v>
      </c>
      <c r="B506" s="142" t="s">
        <v>153</v>
      </c>
      <c r="C506" s="147" t="s">
        <v>40</v>
      </c>
      <c r="D506" s="120">
        <v>1490</v>
      </c>
      <c r="E506" s="120">
        <f t="shared" si="36"/>
        <v>8.9580000000000002</v>
      </c>
      <c r="F506" s="146">
        <v>23</v>
      </c>
      <c r="G506" s="122">
        <v>412.07</v>
      </c>
      <c r="H506" s="120">
        <f t="shared" si="37"/>
        <v>97.21</v>
      </c>
      <c r="I506" s="120">
        <f t="shared" ref="I506:I555" si="38">G506+H506</f>
        <v>509.28</v>
      </c>
    </row>
    <row r="507" spans="1:9" ht="26.4">
      <c r="A507" s="120">
        <f>A506+1</f>
        <v>501</v>
      </c>
      <c r="B507" s="142" t="s">
        <v>153</v>
      </c>
      <c r="C507" s="147" t="s">
        <v>38</v>
      </c>
      <c r="D507" s="120">
        <v>1423</v>
      </c>
      <c r="E507" s="120">
        <f t="shared" si="36"/>
        <v>8.5549999999999997</v>
      </c>
      <c r="F507" s="146">
        <v>23</v>
      </c>
      <c r="G507" s="122">
        <v>393.53</v>
      </c>
      <c r="H507" s="120">
        <f t="shared" si="37"/>
        <v>92.83</v>
      </c>
      <c r="I507" s="120">
        <f t="shared" si="38"/>
        <v>486.35999999999996</v>
      </c>
    </row>
    <row r="508" spans="1:9" ht="26.4">
      <c r="A508" s="120">
        <f t="shared" ref="A508:A555" si="39">A507+1</f>
        <v>502</v>
      </c>
      <c r="B508" s="142" t="s">
        <v>154</v>
      </c>
      <c r="C508" s="147" t="s">
        <v>38</v>
      </c>
      <c r="D508" s="120">
        <v>1357</v>
      </c>
      <c r="E508" s="120">
        <f t="shared" si="36"/>
        <v>8.1579999999999995</v>
      </c>
      <c r="F508" s="146">
        <v>23</v>
      </c>
      <c r="G508" s="122">
        <v>375.27</v>
      </c>
      <c r="H508" s="120">
        <f t="shared" si="37"/>
        <v>88.53</v>
      </c>
      <c r="I508" s="120">
        <f t="shared" si="38"/>
        <v>463.79999999999995</v>
      </c>
    </row>
    <row r="509" spans="1:9" ht="26.4">
      <c r="A509" s="120">
        <f t="shared" si="39"/>
        <v>503</v>
      </c>
      <c r="B509" s="142" t="s">
        <v>155</v>
      </c>
      <c r="C509" s="147" t="s">
        <v>38</v>
      </c>
      <c r="D509" s="120">
        <v>1443</v>
      </c>
      <c r="E509" s="120">
        <f t="shared" si="36"/>
        <v>8.6760000000000002</v>
      </c>
      <c r="F509" s="146">
        <v>23</v>
      </c>
      <c r="G509" s="122">
        <v>399.1</v>
      </c>
      <c r="H509" s="120">
        <f t="shared" si="37"/>
        <v>94.15</v>
      </c>
      <c r="I509" s="120">
        <f t="shared" si="38"/>
        <v>493.25</v>
      </c>
    </row>
    <row r="510" spans="1:9" ht="26.4">
      <c r="A510" s="120">
        <f t="shared" si="39"/>
        <v>504</v>
      </c>
      <c r="B510" s="142" t="s">
        <v>156</v>
      </c>
      <c r="C510" s="147" t="s">
        <v>40</v>
      </c>
      <c r="D510" s="120">
        <v>1335</v>
      </c>
      <c r="E510" s="120">
        <f t="shared" si="36"/>
        <v>8.0259999999999998</v>
      </c>
      <c r="F510" s="146">
        <v>23</v>
      </c>
      <c r="G510" s="122">
        <v>369.2</v>
      </c>
      <c r="H510" s="120">
        <f t="shared" si="37"/>
        <v>87.09</v>
      </c>
      <c r="I510" s="120">
        <f t="shared" si="38"/>
        <v>456.28999999999996</v>
      </c>
    </row>
    <row r="511" spans="1:9" ht="26.4">
      <c r="A511" s="120">
        <f t="shared" si="39"/>
        <v>505</v>
      </c>
      <c r="B511" s="142" t="s">
        <v>156</v>
      </c>
      <c r="C511" s="147" t="s">
        <v>38</v>
      </c>
      <c r="D511" s="120">
        <v>1277</v>
      </c>
      <c r="E511" s="120">
        <f t="shared" si="36"/>
        <v>7.6779999999999999</v>
      </c>
      <c r="F511" s="146">
        <v>23</v>
      </c>
      <c r="G511" s="122">
        <v>353.19</v>
      </c>
      <c r="H511" s="120">
        <f t="shared" si="37"/>
        <v>83.32</v>
      </c>
      <c r="I511" s="120">
        <f t="shared" si="38"/>
        <v>436.51</v>
      </c>
    </row>
    <row r="512" spans="1:9" ht="26.4">
      <c r="A512" s="120">
        <f t="shared" si="39"/>
        <v>506</v>
      </c>
      <c r="B512" s="142" t="s">
        <v>157</v>
      </c>
      <c r="C512" s="147" t="s">
        <v>42</v>
      </c>
      <c r="D512" s="120">
        <v>1355</v>
      </c>
      <c r="E512" s="120">
        <f t="shared" si="36"/>
        <v>8.1460000000000008</v>
      </c>
      <c r="F512" s="146">
        <v>23</v>
      </c>
      <c r="G512" s="122">
        <v>374.72</v>
      </c>
      <c r="H512" s="146">
        <f t="shared" si="37"/>
        <v>88.4</v>
      </c>
      <c r="I512" s="120">
        <f t="shared" si="38"/>
        <v>463.12</v>
      </c>
    </row>
    <row r="513" spans="1:9" ht="26.4">
      <c r="A513" s="120">
        <f t="shared" si="39"/>
        <v>507</v>
      </c>
      <c r="B513" s="142" t="s">
        <v>157</v>
      </c>
      <c r="C513" s="147" t="s">
        <v>40</v>
      </c>
      <c r="D513" s="120">
        <v>1295</v>
      </c>
      <c r="E513" s="120">
        <f t="shared" si="36"/>
        <v>7.7859999999999996</v>
      </c>
      <c r="F513" s="146">
        <v>23</v>
      </c>
      <c r="G513" s="122">
        <v>358.16</v>
      </c>
      <c r="H513" s="120">
        <f t="shared" si="37"/>
        <v>84.49</v>
      </c>
      <c r="I513" s="120">
        <f t="shared" si="38"/>
        <v>442.65000000000003</v>
      </c>
    </row>
    <row r="514" spans="1:9" ht="26.4">
      <c r="A514" s="120">
        <f t="shared" si="39"/>
        <v>508</v>
      </c>
      <c r="B514" s="142" t="s">
        <v>157</v>
      </c>
      <c r="C514" s="147" t="s">
        <v>38</v>
      </c>
      <c r="D514" s="120">
        <v>1257</v>
      </c>
      <c r="E514" s="120">
        <f t="shared" si="36"/>
        <v>7.5570000000000004</v>
      </c>
      <c r="F514" s="146">
        <v>25</v>
      </c>
      <c r="G514" s="122">
        <v>377.85</v>
      </c>
      <c r="H514" s="120">
        <f t="shared" si="37"/>
        <v>89.13</v>
      </c>
      <c r="I514" s="120">
        <f t="shared" si="38"/>
        <v>466.98</v>
      </c>
    </row>
    <row r="515" spans="1:9">
      <c r="A515" s="120">
        <f t="shared" si="39"/>
        <v>509</v>
      </c>
      <c r="B515" s="142" t="s">
        <v>158</v>
      </c>
      <c r="C515" s="147" t="s">
        <v>40</v>
      </c>
      <c r="D515" s="120">
        <v>1335</v>
      </c>
      <c r="E515" s="120">
        <f t="shared" si="36"/>
        <v>8.0259999999999998</v>
      </c>
      <c r="F515" s="146">
        <v>23</v>
      </c>
      <c r="G515" s="122">
        <v>369.2</v>
      </c>
      <c r="H515" s="120">
        <f t="shared" si="37"/>
        <v>87.09</v>
      </c>
      <c r="I515" s="120">
        <f t="shared" si="38"/>
        <v>456.28999999999996</v>
      </c>
    </row>
    <row r="516" spans="1:9">
      <c r="A516" s="120">
        <f t="shared" si="39"/>
        <v>510</v>
      </c>
      <c r="B516" s="142" t="s">
        <v>158</v>
      </c>
      <c r="C516" s="147" t="s">
        <v>38</v>
      </c>
      <c r="D516" s="120">
        <v>1342</v>
      </c>
      <c r="E516" s="120">
        <f t="shared" si="36"/>
        <v>8.0679999999999996</v>
      </c>
      <c r="F516" s="146">
        <v>23</v>
      </c>
      <c r="G516" s="122">
        <v>371.13</v>
      </c>
      <c r="H516" s="120">
        <f t="shared" si="37"/>
        <v>87.55</v>
      </c>
      <c r="I516" s="120">
        <f t="shared" si="38"/>
        <v>458.68</v>
      </c>
    </row>
    <row r="517" spans="1:9">
      <c r="A517" s="120">
        <f t="shared" si="39"/>
        <v>511</v>
      </c>
      <c r="B517" s="142" t="s">
        <v>158</v>
      </c>
      <c r="C517" s="147" t="s">
        <v>40</v>
      </c>
      <c r="D517" s="120">
        <v>1335</v>
      </c>
      <c r="E517" s="120">
        <f t="shared" si="36"/>
        <v>8.0259999999999998</v>
      </c>
      <c r="F517" s="146">
        <v>46</v>
      </c>
      <c r="G517" s="122">
        <v>738.39</v>
      </c>
      <c r="H517" s="120">
        <f t="shared" si="37"/>
        <v>174.19</v>
      </c>
      <c r="I517" s="120">
        <f t="shared" si="38"/>
        <v>912.57999999999993</v>
      </c>
    </row>
    <row r="518" spans="1:9">
      <c r="A518" s="120">
        <f t="shared" si="39"/>
        <v>512</v>
      </c>
      <c r="B518" s="142" t="s">
        <v>158</v>
      </c>
      <c r="C518" s="147" t="s">
        <v>42</v>
      </c>
      <c r="D518" s="120">
        <v>1341</v>
      </c>
      <c r="E518" s="120">
        <f t="shared" si="36"/>
        <v>8.0619999999999994</v>
      </c>
      <c r="F518" s="146">
        <v>23</v>
      </c>
      <c r="G518" s="122">
        <v>370.85</v>
      </c>
      <c r="H518" s="120">
        <f t="shared" si="37"/>
        <v>87.48</v>
      </c>
      <c r="I518" s="120">
        <f t="shared" si="38"/>
        <v>458.33000000000004</v>
      </c>
    </row>
    <row r="519" spans="1:9" ht="26.4">
      <c r="A519" s="120">
        <f t="shared" si="39"/>
        <v>513</v>
      </c>
      <c r="B519" s="142" t="s">
        <v>159</v>
      </c>
      <c r="C519" s="147" t="s">
        <v>42</v>
      </c>
      <c r="D519" s="120">
        <v>1421</v>
      </c>
      <c r="E519" s="120">
        <f t="shared" si="36"/>
        <v>8.5429999999999993</v>
      </c>
      <c r="F519" s="146">
        <v>23</v>
      </c>
      <c r="G519" s="122">
        <v>392.98</v>
      </c>
      <c r="H519" s="146">
        <f t="shared" si="37"/>
        <v>92.7</v>
      </c>
      <c r="I519" s="120">
        <f t="shared" si="38"/>
        <v>485.68</v>
      </c>
    </row>
    <row r="520" spans="1:9" ht="26.4">
      <c r="A520" s="120">
        <f t="shared" si="39"/>
        <v>514</v>
      </c>
      <c r="B520" s="142" t="s">
        <v>159</v>
      </c>
      <c r="C520" s="147" t="s">
        <v>40</v>
      </c>
      <c r="D520" s="120">
        <v>1355</v>
      </c>
      <c r="E520" s="120">
        <f t="shared" si="36"/>
        <v>8.1460000000000008</v>
      </c>
      <c r="F520" s="146">
        <v>38</v>
      </c>
      <c r="G520" s="122">
        <v>619.1</v>
      </c>
      <c r="H520" s="120">
        <f t="shared" si="37"/>
        <v>146.05000000000001</v>
      </c>
      <c r="I520" s="120">
        <f t="shared" si="38"/>
        <v>765.15000000000009</v>
      </c>
    </row>
    <row r="521" spans="1:9" ht="26.4">
      <c r="A521" s="120">
        <f t="shared" si="39"/>
        <v>515</v>
      </c>
      <c r="B521" s="142" t="s">
        <v>159</v>
      </c>
      <c r="C521" s="147" t="s">
        <v>38</v>
      </c>
      <c r="D521" s="120">
        <v>1277</v>
      </c>
      <c r="E521" s="120">
        <f t="shared" ref="E521:E583" si="40">ROUND(D521/$E$4,3)</f>
        <v>7.6779999999999999</v>
      </c>
      <c r="F521" s="146">
        <v>23</v>
      </c>
      <c r="G521" s="122">
        <v>353.19</v>
      </c>
      <c r="H521" s="120">
        <f t="shared" ref="H521:H583" si="41">ROUND(G521*0.2359,2)</f>
        <v>83.32</v>
      </c>
      <c r="I521" s="120">
        <f t="shared" si="38"/>
        <v>436.51</v>
      </c>
    </row>
    <row r="522" spans="1:9" ht="26.4">
      <c r="A522" s="120">
        <f t="shared" si="39"/>
        <v>516</v>
      </c>
      <c r="B522" s="142" t="s">
        <v>159</v>
      </c>
      <c r="C522" s="147" t="s">
        <v>38</v>
      </c>
      <c r="D522" s="120">
        <v>1257</v>
      </c>
      <c r="E522" s="120">
        <f t="shared" si="40"/>
        <v>7.5570000000000004</v>
      </c>
      <c r="F522" s="146">
        <v>23</v>
      </c>
      <c r="G522" s="122">
        <v>347.62</v>
      </c>
      <c r="H522" s="146">
        <f t="shared" si="41"/>
        <v>82</v>
      </c>
      <c r="I522" s="120">
        <f t="shared" si="38"/>
        <v>429.62</v>
      </c>
    </row>
    <row r="523" spans="1:9" ht="26.4">
      <c r="A523" s="120">
        <f t="shared" si="39"/>
        <v>517</v>
      </c>
      <c r="B523" s="142" t="s">
        <v>160</v>
      </c>
      <c r="C523" s="147" t="s">
        <v>38</v>
      </c>
      <c r="D523" s="120">
        <v>1317</v>
      </c>
      <c r="E523" s="120">
        <f t="shared" si="40"/>
        <v>7.9180000000000001</v>
      </c>
      <c r="F523" s="146">
        <v>23</v>
      </c>
      <c r="G523" s="122">
        <v>364.23</v>
      </c>
      <c r="H523" s="120">
        <f t="shared" si="41"/>
        <v>85.92</v>
      </c>
      <c r="I523" s="120">
        <f t="shared" si="38"/>
        <v>450.15000000000003</v>
      </c>
    </row>
    <row r="524" spans="1:9" ht="26.4">
      <c r="A524" s="120">
        <f t="shared" si="39"/>
        <v>518</v>
      </c>
      <c r="B524" s="142" t="s">
        <v>160</v>
      </c>
      <c r="C524" s="147" t="s">
        <v>40</v>
      </c>
      <c r="D524" s="120">
        <v>1335</v>
      </c>
      <c r="E524" s="120">
        <f t="shared" si="40"/>
        <v>8.0259999999999998</v>
      </c>
      <c r="F524" s="146">
        <v>23</v>
      </c>
      <c r="G524" s="122">
        <v>369.2</v>
      </c>
      <c r="H524" s="120">
        <f t="shared" si="41"/>
        <v>87.09</v>
      </c>
      <c r="I524" s="120">
        <f t="shared" si="38"/>
        <v>456.28999999999996</v>
      </c>
    </row>
    <row r="525" spans="1:9" ht="26.4">
      <c r="A525" s="120">
        <f t="shared" si="39"/>
        <v>519</v>
      </c>
      <c r="B525" s="142" t="s">
        <v>160</v>
      </c>
      <c r="C525" s="147" t="s">
        <v>51</v>
      </c>
      <c r="D525" s="120">
        <v>1080</v>
      </c>
      <c r="E525" s="120">
        <f t="shared" si="40"/>
        <v>6.4930000000000003</v>
      </c>
      <c r="F525" s="146">
        <v>23</v>
      </c>
      <c r="G525" s="122">
        <v>298.68</v>
      </c>
      <c r="H525" s="120">
        <f t="shared" si="41"/>
        <v>70.459999999999994</v>
      </c>
      <c r="I525" s="120">
        <f t="shared" si="38"/>
        <v>369.14</v>
      </c>
    </row>
    <row r="526" spans="1:9" ht="26.4">
      <c r="A526" s="120">
        <f t="shared" si="39"/>
        <v>520</v>
      </c>
      <c r="B526" s="142" t="s">
        <v>161</v>
      </c>
      <c r="C526" s="147" t="s">
        <v>42</v>
      </c>
      <c r="D526" s="120">
        <v>1401</v>
      </c>
      <c r="E526" s="120">
        <f t="shared" si="40"/>
        <v>8.423</v>
      </c>
      <c r="F526" s="146">
        <v>46</v>
      </c>
      <c r="G526" s="122">
        <v>774.92</v>
      </c>
      <c r="H526" s="146">
        <f t="shared" si="41"/>
        <v>182.8</v>
      </c>
      <c r="I526" s="120">
        <f t="shared" si="38"/>
        <v>957.72</v>
      </c>
    </row>
    <row r="527" spans="1:9" ht="26.4">
      <c r="A527" s="120">
        <f t="shared" si="39"/>
        <v>521</v>
      </c>
      <c r="B527" s="142" t="s">
        <v>161</v>
      </c>
      <c r="C527" s="147" t="s">
        <v>38</v>
      </c>
      <c r="D527" s="120">
        <v>1297</v>
      </c>
      <c r="E527" s="120">
        <f t="shared" si="40"/>
        <v>7.798</v>
      </c>
      <c r="F527" s="146">
        <v>23</v>
      </c>
      <c r="G527" s="122">
        <v>358.71</v>
      </c>
      <c r="H527" s="120">
        <f t="shared" si="41"/>
        <v>84.62</v>
      </c>
      <c r="I527" s="120">
        <f t="shared" si="38"/>
        <v>443.33</v>
      </c>
    </row>
    <row r="528" spans="1:9" ht="26.4">
      <c r="A528" s="120">
        <f t="shared" si="39"/>
        <v>522</v>
      </c>
      <c r="B528" s="142" t="s">
        <v>162</v>
      </c>
      <c r="C528" s="147" t="s">
        <v>40</v>
      </c>
      <c r="D528" s="120">
        <v>1335</v>
      </c>
      <c r="E528" s="120">
        <f t="shared" si="40"/>
        <v>8.0259999999999998</v>
      </c>
      <c r="F528" s="146">
        <v>15</v>
      </c>
      <c r="G528" s="122">
        <v>240.78</v>
      </c>
      <c r="H528" s="146">
        <f t="shared" si="41"/>
        <v>56.8</v>
      </c>
      <c r="I528" s="120">
        <f t="shared" si="38"/>
        <v>297.58</v>
      </c>
    </row>
    <row r="529" spans="1:9" ht="26.4">
      <c r="A529" s="120">
        <f t="shared" si="39"/>
        <v>523</v>
      </c>
      <c r="B529" s="142" t="s">
        <v>162</v>
      </c>
      <c r="C529" s="147" t="s">
        <v>38</v>
      </c>
      <c r="D529" s="120">
        <v>1337</v>
      </c>
      <c r="E529" s="120">
        <f t="shared" si="40"/>
        <v>8.0380000000000003</v>
      </c>
      <c r="F529" s="146">
        <v>23</v>
      </c>
      <c r="G529" s="122">
        <v>369.75</v>
      </c>
      <c r="H529" s="120">
        <f t="shared" si="41"/>
        <v>87.22</v>
      </c>
      <c r="I529" s="120">
        <f t="shared" si="38"/>
        <v>456.97</v>
      </c>
    </row>
    <row r="530" spans="1:9" ht="26.4">
      <c r="A530" s="120">
        <f t="shared" si="39"/>
        <v>524</v>
      </c>
      <c r="B530" s="142" t="s">
        <v>162</v>
      </c>
      <c r="C530" s="147" t="s">
        <v>38</v>
      </c>
      <c r="D530" s="120">
        <v>1277</v>
      </c>
      <c r="E530" s="120">
        <f t="shared" si="40"/>
        <v>7.6779999999999999</v>
      </c>
      <c r="F530" s="146">
        <v>23</v>
      </c>
      <c r="G530" s="122">
        <v>353.19</v>
      </c>
      <c r="H530" s="120">
        <f t="shared" si="41"/>
        <v>83.32</v>
      </c>
      <c r="I530" s="120">
        <f t="shared" si="38"/>
        <v>436.51</v>
      </c>
    </row>
    <row r="531" spans="1:9" ht="26.4">
      <c r="A531" s="120">
        <f t="shared" si="39"/>
        <v>525</v>
      </c>
      <c r="B531" s="142" t="s">
        <v>163</v>
      </c>
      <c r="C531" s="147" t="s">
        <v>130</v>
      </c>
      <c r="D531" s="120">
        <v>1499</v>
      </c>
      <c r="E531" s="120">
        <f t="shared" si="40"/>
        <v>9.0120000000000005</v>
      </c>
      <c r="F531" s="146">
        <v>15</v>
      </c>
      <c r="G531" s="122">
        <v>270.36</v>
      </c>
      <c r="H531" s="120">
        <f t="shared" si="41"/>
        <v>63.78</v>
      </c>
      <c r="I531" s="120">
        <f t="shared" si="38"/>
        <v>334.14</v>
      </c>
    </row>
    <row r="532" spans="1:9">
      <c r="A532" s="120">
        <f t="shared" si="39"/>
        <v>526</v>
      </c>
      <c r="B532" s="142" t="s">
        <v>163</v>
      </c>
      <c r="C532" s="147" t="s">
        <v>38</v>
      </c>
      <c r="D532" s="120">
        <v>1180</v>
      </c>
      <c r="E532" s="120">
        <f t="shared" si="40"/>
        <v>7.0940000000000003</v>
      </c>
      <c r="F532" s="146">
        <v>15</v>
      </c>
      <c r="G532" s="122">
        <v>212.82</v>
      </c>
      <c r="H532" s="146">
        <f t="shared" si="41"/>
        <v>50.2</v>
      </c>
      <c r="I532" s="120">
        <f t="shared" si="38"/>
        <v>263.02</v>
      </c>
    </row>
    <row r="533" spans="1:9" ht="26.4">
      <c r="A533" s="120">
        <f t="shared" si="39"/>
        <v>527</v>
      </c>
      <c r="B533" s="142" t="s">
        <v>164</v>
      </c>
      <c r="C533" s="147" t="s">
        <v>51</v>
      </c>
      <c r="D533" s="120">
        <v>1210</v>
      </c>
      <c r="E533" s="120">
        <f t="shared" si="40"/>
        <v>7.2750000000000004</v>
      </c>
      <c r="F533" s="146">
        <v>23</v>
      </c>
      <c r="G533" s="122">
        <v>334.65</v>
      </c>
      <c r="H533" s="120">
        <f t="shared" si="41"/>
        <v>78.94</v>
      </c>
      <c r="I533" s="120">
        <f t="shared" si="38"/>
        <v>413.59</v>
      </c>
    </row>
    <row r="534" spans="1:9" ht="26.4">
      <c r="A534" s="120">
        <f t="shared" si="39"/>
        <v>528</v>
      </c>
      <c r="B534" s="142" t="s">
        <v>164</v>
      </c>
      <c r="C534" s="147" t="s">
        <v>51</v>
      </c>
      <c r="D534" s="120">
        <v>1188</v>
      </c>
      <c r="E534" s="120">
        <f t="shared" si="40"/>
        <v>7.1420000000000003</v>
      </c>
      <c r="F534" s="146">
        <v>23</v>
      </c>
      <c r="G534" s="122">
        <v>328.53</v>
      </c>
      <c r="H534" s="146">
        <f t="shared" si="41"/>
        <v>77.5</v>
      </c>
      <c r="I534" s="120">
        <f t="shared" si="38"/>
        <v>406.03</v>
      </c>
    </row>
    <row r="535" spans="1:9" ht="26.4">
      <c r="A535" s="120">
        <f t="shared" si="39"/>
        <v>529</v>
      </c>
      <c r="B535" s="142" t="s">
        <v>165</v>
      </c>
      <c r="C535" s="147" t="s">
        <v>38</v>
      </c>
      <c r="D535" s="120">
        <v>1423</v>
      </c>
      <c r="E535" s="120">
        <f t="shared" si="40"/>
        <v>8.5549999999999997</v>
      </c>
      <c r="F535" s="146">
        <v>15</v>
      </c>
      <c r="G535" s="122">
        <v>256.64999999999998</v>
      </c>
      <c r="H535" s="120">
        <f t="shared" si="41"/>
        <v>60.54</v>
      </c>
      <c r="I535" s="120">
        <f t="shared" si="38"/>
        <v>317.19</v>
      </c>
    </row>
    <row r="536" spans="1:9" ht="26.4">
      <c r="A536" s="120">
        <f t="shared" si="39"/>
        <v>530</v>
      </c>
      <c r="B536" s="142" t="s">
        <v>166</v>
      </c>
      <c r="C536" s="147" t="s">
        <v>38</v>
      </c>
      <c r="D536" s="120">
        <v>1423</v>
      </c>
      <c r="E536" s="120">
        <f t="shared" si="40"/>
        <v>8.5549999999999997</v>
      </c>
      <c r="F536" s="146">
        <v>23</v>
      </c>
      <c r="G536" s="122">
        <v>393.53</v>
      </c>
      <c r="H536" s="120">
        <f t="shared" si="41"/>
        <v>92.83</v>
      </c>
      <c r="I536" s="120">
        <f t="shared" si="38"/>
        <v>486.35999999999996</v>
      </c>
    </row>
    <row r="537" spans="1:9">
      <c r="A537" s="120">
        <f t="shared" si="39"/>
        <v>531</v>
      </c>
      <c r="B537" s="142" t="s">
        <v>167</v>
      </c>
      <c r="C537" s="147" t="s">
        <v>40</v>
      </c>
      <c r="D537" s="120">
        <v>1381</v>
      </c>
      <c r="E537" s="120">
        <f t="shared" si="40"/>
        <v>8.3030000000000008</v>
      </c>
      <c r="F537" s="146">
        <v>15</v>
      </c>
      <c r="G537" s="122">
        <v>249.09</v>
      </c>
      <c r="H537" s="120">
        <f t="shared" si="41"/>
        <v>58.76</v>
      </c>
      <c r="I537" s="120">
        <f t="shared" si="38"/>
        <v>307.85000000000002</v>
      </c>
    </row>
    <row r="538" spans="1:9" ht="26.4">
      <c r="A538" s="120">
        <f>A537+1</f>
        <v>532</v>
      </c>
      <c r="B538" s="142" t="s">
        <v>168</v>
      </c>
      <c r="C538" s="147" t="s">
        <v>42</v>
      </c>
      <c r="D538" s="120">
        <v>1421</v>
      </c>
      <c r="E538" s="120">
        <f t="shared" si="40"/>
        <v>8.5429999999999993</v>
      </c>
      <c r="F538" s="146">
        <v>23</v>
      </c>
      <c r="G538" s="122">
        <v>392.98</v>
      </c>
      <c r="H538" s="146">
        <f t="shared" si="41"/>
        <v>92.7</v>
      </c>
      <c r="I538" s="120">
        <f t="shared" si="38"/>
        <v>485.68</v>
      </c>
    </row>
    <row r="539" spans="1:9" ht="26.4">
      <c r="A539" s="120">
        <f t="shared" si="39"/>
        <v>533</v>
      </c>
      <c r="B539" s="142" t="s">
        <v>168</v>
      </c>
      <c r="C539" s="147" t="s">
        <v>38</v>
      </c>
      <c r="D539" s="120">
        <v>1317</v>
      </c>
      <c r="E539" s="120">
        <f t="shared" si="40"/>
        <v>7.9180000000000001</v>
      </c>
      <c r="F539" s="146">
        <v>46</v>
      </c>
      <c r="G539" s="122">
        <v>728.46</v>
      </c>
      <c r="H539" s="120">
        <f t="shared" si="41"/>
        <v>171.84</v>
      </c>
      <c r="I539" s="120">
        <f t="shared" si="38"/>
        <v>900.30000000000007</v>
      </c>
    </row>
    <row r="540" spans="1:9" ht="26.4">
      <c r="A540" s="120">
        <f t="shared" si="39"/>
        <v>534</v>
      </c>
      <c r="B540" s="142" t="s">
        <v>168</v>
      </c>
      <c r="C540" s="147" t="s">
        <v>51</v>
      </c>
      <c r="D540" s="120">
        <v>1100</v>
      </c>
      <c r="E540" s="120">
        <f t="shared" si="40"/>
        <v>6.6130000000000004</v>
      </c>
      <c r="F540" s="146">
        <v>23</v>
      </c>
      <c r="G540" s="122">
        <v>304.2</v>
      </c>
      <c r="H540" s="120">
        <f t="shared" si="41"/>
        <v>71.760000000000005</v>
      </c>
      <c r="I540" s="120">
        <f t="shared" si="38"/>
        <v>375.96</v>
      </c>
    </row>
    <row r="541" spans="1:9" ht="26.4">
      <c r="A541" s="120">
        <f t="shared" si="39"/>
        <v>535</v>
      </c>
      <c r="B541" s="142" t="s">
        <v>168</v>
      </c>
      <c r="C541" s="147" t="s">
        <v>51</v>
      </c>
      <c r="D541" s="120">
        <v>1060</v>
      </c>
      <c r="E541" s="120">
        <f t="shared" si="40"/>
        <v>6.3730000000000002</v>
      </c>
      <c r="F541" s="146">
        <v>23</v>
      </c>
      <c r="G541" s="122">
        <v>293.16000000000003</v>
      </c>
      <c r="H541" s="120">
        <f t="shared" si="41"/>
        <v>69.16</v>
      </c>
      <c r="I541" s="120">
        <f t="shared" si="38"/>
        <v>362.32000000000005</v>
      </c>
    </row>
    <row r="542" spans="1:9" ht="26.4">
      <c r="A542" s="120">
        <f t="shared" si="39"/>
        <v>536</v>
      </c>
      <c r="B542" s="142" t="s">
        <v>169</v>
      </c>
      <c r="C542" s="147" t="s">
        <v>42</v>
      </c>
      <c r="D542" s="120">
        <v>1401</v>
      </c>
      <c r="E542" s="120">
        <f t="shared" si="40"/>
        <v>8.423</v>
      </c>
      <c r="F542" s="146">
        <v>23</v>
      </c>
      <c r="G542" s="122">
        <v>387.46</v>
      </c>
      <c r="H542" s="146">
        <f t="shared" si="41"/>
        <v>91.4</v>
      </c>
      <c r="I542" s="120">
        <f t="shared" si="38"/>
        <v>478.86</v>
      </c>
    </row>
    <row r="543" spans="1:9" ht="26.4">
      <c r="A543" s="120">
        <f t="shared" si="39"/>
        <v>537</v>
      </c>
      <c r="B543" s="142" t="s">
        <v>169</v>
      </c>
      <c r="C543" s="147" t="s">
        <v>40</v>
      </c>
      <c r="D543" s="120">
        <v>1335</v>
      </c>
      <c r="E543" s="120">
        <f t="shared" si="40"/>
        <v>8.0259999999999998</v>
      </c>
      <c r="F543" s="146">
        <v>23</v>
      </c>
      <c r="G543" s="122">
        <v>369.2</v>
      </c>
      <c r="H543" s="120">
        <f t="shared" si="41"/>
        <v>87.09</v>
      </c>
      <c r="I543" s="120">
        <f t="shared" si="38"/>
        <v>456.28999999999996</v>
      </c>
    </row>
    <row r="544" spans="1:9" ht="26.4">
      <c r="A544" s="120">
        <f t="shared" si="39"/>
        <v>538</v>
      </c>
      <c r="B544" s="142" t="s">
        <v>169</v>
      </c>
      <c r="C544" s="147" t="s">
        <v>38</v>
      </c>
      <c r="D544" s="120">
        <v>1337</v>
      </c>
      <c r="E544" s="120">
        <f t="shared" si="40"/>
        <v>8.0380000000000003</v>
      </c>
      <c r="F544" s="146">
        <v>23</v>
      </c>
      <c r="G544" s="122">
        <v>369.75</v>
      </c>
      <c r="H544" s="120">
        <f t="shared" si="41"/>
        <v>87.22</v>
      </c>
      <c r="I544" s="120">
        <f t="shared" si="38"/>
        <v>456.97</v>
      </c>
    </row>
    <row r="545" spans="1:9" ht="26.4">
      <c r="A545" s="120">
        <f t="shared" si="39"/>
        <v>539</v>
      </c>
      <c r="B545" s="142" t="s">
        <v>169</v>
      </c>
      <c r="C545" s="147" t="s">
        <v>51</v>
      </c>
      <c r="D545" s="120">
        <v>1120</v>
      </c>
      <c r="E545" s="120">
        <f t="shared" si="40"/>
        <v>6.734</v>
      </c>
      <c r="F545" s="146">
        <v>23</v>
      </c>
      <c r="G545" s="122">
        <v>309.76</v>
      </c>
      <c r="H545" s="120">
        <f t="shared" si="41"/>
        <v>73.069999999999993</v>
      </c>
      <c r="I545" s="120">
        <f t="shared" si="38"/>
        <v>382.83</v>
      </c>
    </row>
    <row r="546" spans="1:9" ht="26.4">
      <c r="A546" s="120">
        <f t="shared" si="39"/>
        <v>540</v>
      </c>
      <c r="B546" s="142" t="s">
        <v>169</v>
      </c>
      <c r="C546" s="147" t="s">
        <v>38</v>
      </c>
      <c r="D546" s="120">
        <v>1297</v>
      </c>
      <c r="E546" s="120">
        <f t="shared" si="40"/>
        <v>7.798</v>
      </c>
      <c r="F546" s="146">
        <v>23</v>
      </c>
      <c r="G546" s="122">
        <v>358.71</v>
      </c>
      <c r="H546" s="120">
        <f t="shared" si="41"/>
        <v>84.62</v>
      </c>
      <c r="I546" s="120">
        <f t="shared" si="38"/>
        <v>443.33</v>
      </c>
    </row>
    <row r="547" spans="1:9" ht="26.4">
      <c r="A547" s="120">
        <f t="shared" si="39"/>
        <v>541</v>
      </c>
      <c r="B547" s="142" t="s">
        <v>170</v>
      </c>
      <c r="C547" s="147" t="s">
        <v>51</v>
      </c>
      <c r="D547" s="120">
        <v>1060</v>
      </c>
      <c r="E547" s="120">
        <f t="shared" si="40"/>
        <v>6.3730000000000002</v>
      </c>
      <c r="F547" s="146">
        <v>23</v>
      </c>
      <c r="G547" s="122">
        <v>293.16000000000003</v>
      </c>
      <c r="H547" s="120">
        <f t="shared" si="41"/>
        <v>69.16</v>
      </c>
      <c r="I547" s="120">
        <f t="shared" si="38"/>
        <v>362.32000000000005</v>
      </c>
    </row>
    <row r="548" spans="1:9" ht="26.4">
      <c r="A548" s="120">
        <f t="shared" si="39"/>
        <v>542</v>
      </c>
      <c r="B548" s="142" t="s">
        <v>170</v>
      </c>
      <c r="C548" s="147" t="s">
        <v>38</v>
      </c>
      <c r="D548" s="120">
        <v>1257</v>
      </c>
      <c r="E548" s="120">
        <f t="shared" si="40"/>
        <v>7.5570000000000004</v>
      </c>
      <c r="F548" s="146">
        <v>23</v>
      </c>
      <c r="G548" s="122">
        <v>347.62</v>
      </c>
      <c r="H548" s="146">
        <f t="shared" si="41"/>
        <v>82</v>
      </c>
      <c r="I548" s="120">
        <f t="shared" si="38"/>
        <v>429.62</v>
      </c>
    </row>
    <row r="549" spans="1:9" ht="26.4">
      <c r="A549" s="120">
        <f t="shared" si="39"/>
        <v>543</v>
      </c>
      <c r="B549" s="142" t="s">
        <v>171</v>
      </c>
      <c r="C549" s="147" t="s">
        <v>40</v>
      </c>
      <c r="D549" s="120">
        <v>1355</v>
      </c>
      <c r="E549" s="120">
        <f t="shared" si="40"/>
        <v>8.1460000000000008</v>
      </c>
      <c r="F549" s="146">
        <v>23</v>
      </c>
      <c r="G549" s="122">
        <v>374.72</v>
      </c>
      <c r="H549" s="146">
        <f t="shared" si="41"/>
        <v>88.4</v>
      </c>
      <c r="I549" s="120">
        <f t="shared" si="38"/>
        <v>463.12</v>
      </c>
    </row>
    <row r="550" spans="1:9" ht="26.4">
      <c r="A550" s="120">
        <f t="shared" si="39"/>
        <v>544</v>
      </c>
      <c r="B550" s="142" t="s">
        <v>171</v>
      </c>
      <c r="C550" s="147" t="s">
        <v>40</v>
      </c>
      <c r="D550" s="120">
        <v>1443</v>
      </c>
      <c r="E550" s="120">
        <f t="shared" si="40"/>
        <v>8.6760000000000002</v>
      </c>
      <c r="F550" s="146">
        <v>23</v>
      </c>
      <c r="G550" s="122">
        <v>399.1</v>
      </c>
      <c r="H550" s="120">
        <f t="shared" si="41"/>
        <v>94.15</v>
      </c>
      <c r="I550" s="120">
        <f t="shared" si="38"/>
        <v>493.25</v>
      </c>
    </row>
    <row r="551" spans="1:9" ht="26.4">
      <c r="A551" s="120">
        <f t="shared" si="39"/>
        <v>545</v>
      </c>
      <c r="B551" s="142" t="s">
        <v>171</v>
      </c>
      <c r="C551" s="147" t="s">
        <v>38</v>
      </c>
      <c r="D551" s="120">
        <v>1297</v>
      </c>
      <c r="E551" s="120">
        <f t="shared" si="40"/>
        <v>7.798</v>
      </c>
      <c r="F551" s="146">
        <v>23</v>
      </c>
      <c r="G551" s="122">
        <v>358.71</v>
      </c>
      <c r="H551" s="120">
        <f t="shared" si="41"/>
        <v>84.62</v>
      </c>
      <c r="I551" s="120">
        <f t="shared" si="38"/>
        <v>443.33</v>
      </c>
    </row>
    <row r="552" spans="1:9" ht="26.4">
      <c r="A552" s="120">
        <f t="shared" si="39"/>
        <v>546</v>
      </c>
      <c r="B552" s="142" t="s">
        <v>171</v>
      </c>
      <c r="C552" s="147" t="s">
        <v>38</v>
      </c>
      <c r="D552" s="120">
        <v>1317</v>
      </c>
      <c r="E552" s="120">
        <f t="shared" si="40"/>
        <v>7.9180000000000001</v>
      </c>
      <c r="F552" s="146">
        <v>46</v>
      </c>
      <c r="G552" s="122">
        <v>728.46</v>
      </c>
      <c r="H552" s="120">
        <f t="shared" si="41"/>
        <v>171.84</v>
      </c>
      <c r="I552" s="120">
        <f t="shared" si="38"/>
        <v>900.30000000000007</v>
      </c>
    </row>
    <row r="553" spans="1:9" ht="26.4">
      <c r="A553" s="120">
        <f t="shared" si="39"/>
        <v>547</v>
      </c>
      <c r="B553" s="142" t="s">
        <v>171</v>
      </c>
      <c r="C553" s="147" t="s">
        <v>51</v>
      </c>
      <c r="D553" s="120">
        <v>1080</v>
      </c>
      <c r="E553" s="120">
        <f t="shared" si="40"/>
        <v>6.4930000000000003</v>
      </c>
      <c r="F553" s="146">
        <v>23</v>
      </c>
      <c r="G553" s="122">
        <v>298.68</v>
      </c>
      <c r="H553" s="120">
        <f t="shared" si="41"/>
        <v>70.459999999999994</v>
      </c>
      <c r="I553" s="120">
        <f t="shared" si="38"/>
        <v>369.14</v>
      </c>
    </row>
    <row r="554" spans="1:9" ht="26.4">
      <c r="A554" s="120">
        <f t="shared" si="39"/>
        <v>548</v>
      </c>
      <c r="B554" s="142" t="s">
        <v>172</v>
      </c>
      <c r="C554" s="147" t="s">
        <v>38</v>
      </c>
      <c r="D554" s="120">
        <v>1257</v>
      </c>
      <c r="E554" s="120">
        <f t="shared" si="40"/>
        <v>7.5570000000000004</v>
      </c>
      <c r="F554" s="146">
        <v>23</v>
      </c>
      <c r="G554" s="122">
        <v>347.62</v>
      </c>
      <c r="H554" s="146">
        <f t="shared" si="41"/>
        <v>82</v>
      </c>
      <c r="I554" s="120">
        <f t="shared" si="38"/>
        <v>429.62</v>
      </c>
    </row>
    <row r="555" spans="1:9" ht="26.4">
      <c r="A555" s="120">
        <f t="shared" si="39"/>
        <v>549</v>
      </c>
      <c r="B555" s="142" t="s">
        <v>172</v>
      </c>
      <c r="C555" s="147" t="s">
        <v>38</v>
      </c>
      <c r="D555" s="120">
        <v>1257</v>
      </c>
      <c r="E555" s="120">
        <f t="shared" si="40"/>
        <v>7.5570000000000004</v>
      </c>
      <c r="F555" s="146">
        <v>23</v>
      </c>
      <c r="G555" s="122">
        <v>347.62</v>
      </c>
      <c r="H555" s="146">
        <f t="shared" si="41"/>
        <v>82</v>
      </c>
      <c r="I555" s="120">
        <f t="shared" si="38"/>
        <v>429.62</v>
      </c>
    </row>
    <row r="556" spans="1:9" ht="26.4">
      <c r="A556" s="120">
        <v>550</v>
      </c>
      <c r="B556" s="142" t="s">
        <v>173</v>
      </c>
      <c r="C556" s="147" t="s">
        <v>38</v>
      </c>
      <c r="D556" s="120">
        <v>1397</v>
      </c>
      <c r="E556" s="120">
        <f t="shared" si="40"/>
        <v>8.3989999999999991</v>
      </c>
      <c r="F556" s="146">
        <v>15</v>
      </c>
      <c r="G556" s="122">
        <v>251.97</v>
      </c>
      <c r="H556" s="146">
        <f t="shared" si="41"/>
        <v>59.44</v>
      </c>
      <c r="I556" s="120">
        <f t="shared" ref="I556:I584" si="42">G556+H556</f>
        <v>311.40999999999997</v>
      </c>
    </row>
    <row r="557" spans="1:9" ht="26.4">
      <c r="A557" s="120">
        <f>A556+1</f>
        <v>551</v>
      </c>
      <c r="B557" s="142" t="s">
        <v>173</v>
      </c>
      <c r="C557" s="147" t="s">
        <v>38</v>
      </c>
      <c r="D557" s="120">
        <v>1403</v>
      </c>
      <c r="E557" s="120">
        <f t="shared" si="40"/>
        <v>8.4350000000000005</v>
      </c>
      <c r="F557" s="146">
        <v>15</v>
      </c>
      <c r="G557" s="122">
        <v>253.05</v>
      </c>
      <c r="H557" s="146">
        <f t="shared" si="41"/>
        <v>59.69</v>
      </c>
      <c r="I557" s="120">
        <f t="shared" si="42"/>
        <v>312.74</v>
      </c>
    </row>
    <row r="558" spans="1:9" ht="26.4">
      <c r="A558" s="120">
        <f t="shared" ref="A558:A584" si="43">A557+1</f>
        <v>552</v>
      </c>
      <c r="B558" s="142" t="s">
        <v>174</v>
      </c>
      <c r="C558" s="147" t="s">
        <v>38</v>
      </c>
      <c r="D558" s="120">
        <v>1403</v>
      </c>
      <c r="E558" s="120">
        <f t="shared" si="40"/>
        <v>8.4350000000000005</v>
      </c>
      <c r="F558" s="146">
        <v>15.5</v>
      </c>
      <c r="G558" s="122">
        <v>261.49</v>
      </c>
      <c r="H558" s="146">
        <f t="shared" si="41"/>
        <v>61.69</v>
      </c>
      <c r="I558" s="120">
        <f t="shared" si="42"/>
        <v>323.18</v>
      </c>
    </row>
    <row r="559" spans="1:9" ht="26.4">
      <c r="A559" s="120">
        <f t="shared" si="43"/>
        <v>553</v>
      </c>
      <c r="B559" s="142" t="s">
        <v>174</v>
      </c>
      <c r="C559" s="147" t="s">
        <v>38</v>
      </c>
      <c r="D559" s="120">
        <v>1377</v>
      </c>
      <c r="E559" s="120">
        <f t="shared" si="40"/>
        <v>8.2789999999999999</v>
      </c>
      <c r="F559" s="146">
        <v>15</v>
      </c>
      <c r="G559" s="122">
        <v>248.37</v>
      </c>
      <c r="H559" s="146">
        <f t="shared" si="41"/>
        <v>58.59</v>
      </c>
      <c r="I559" s="120">
        <f t="shared" si="42"/>
        <v>306.96000000000004</v>
      </c>
    </row>
    <row r="560" spans="1:9" ht="26.4">
      <c r="A560" s="120">
        <f t="shared" si="43"/>
        <v>554</v>
      </c>
      <c r="B560" s="142" t="s">
        <v>175</v>
      </c>
      <c r="C560" s="147" t="s">
        <v>40</v>
      </c>
      <c r="D560" s="120">
        <v>1517</v>
      </c>
      <c r="E560" s="120">
        <f t="shared" si="40"/>
        <v>9.1199999999999992</v>
      </c>
      <c r="F560" s="146">
        <v>22.5</v>
      </c>
      <c r="G560" s="122">
        <v>410.4</v>
      </c>
      <c r="H560" s="146">
        <f t="shared" si="41"/>
        <v>96.81</v>
      </c>
      <c r="I560" s="120">
        <f t="shared" si="42"/>
        <v>507.21</v>
      </c>
    </row>
    <row r="561" spans="1:9" ht="26.4">
      <c r="A561" s="120">
        <f t="shared" si="43"/>
        <v>555</v>
      </c>
      <c r="B561" s="142" t="s">
        <v>175</v>
      </c>
      <c r="C561" s="147" t="s">
        <v>40</v>
      </c>
      <c r="D561" s="120">
        <v>1470</v>
      </c>
      <c r="E561" s="120">
        <f t="shared" si="40"/>
        <v>8.8379999999999992</v>
      </c>
      <c r="F561" s="146">
        <v>15</v>
      </c>
      <c r="G561" s="122">
        <v>265.14</v>
      </c>
      <c r="H561" s="146">
        <f t="shared" si="41"/>
        <v>62.55</v>
      </c>
      <c r="I561" s="120">
        <f t="shared" si="42"/>
        <v>327.69</v>
      </c>
    </row>
    <row r="562" spans="1:9" ht="26.4">
      <c r="A562" s="120">
        <f t="shared" si="43"/>
        <v>556</v>
      </c>
      <c r="B562" s="142" t="s">
        <v>175</v>
      </c>
      <c r="C562" s="147" t="s">
        <v>40</v>
      </c>
      <c r="D562" s="120">
        <v>1794</v>
      </c>
      <c r="E562" s="120">
        <f t="shared" si="40"/>
        <v>10.786</v>
      </c>
      <c r="F562" s="146">
        <v>15</v>
      </c>
      <c r="G562" s="122">
        <v>323.58</v>
      </c>
      <c r="H562" s="146">
        <f t="shared" si="41"/>
        <v>76.33</v>
      </c>
      <c r="I562" s="120">
        <f t="shared" si="42"/>
        <v>399.90999999999997</v>
      </c>
    </row>
    <row r="563" spans="1:9" ht="26.4">
      <c r="A563" s="120">
        <f t="shared" si="43"/>
        <v>557</v>
      </c>
      <c r="B563" s="142" t="s">
        <v>175</v>
      </c>
      <c r="C563" s="147" t="s">
        <v>38</v>
      </c>
      <c r="D563" s="120">
        <v>1443</v>
      </c>
      <c r="E563" s="120">
        <f t="shared" si="40"/>
        <v>8.6760000000000002</v>
      </c>
      <c r="F563" s="146">
        <v>15</v>
      </c>
      <c r="G563" s="122">
        <v>260.27999999999997</v>
      </c>
      <c r="H563" s="146">
        <f t="shared" si="41"/>
        <v>61.4</v>
      </c>
      <c r="I563" s="120">
        <f t="shared" si="42"/>
        <v>321.67999999999995</v>
      </c>
    </row>
    <row r="564" spans="1:9" ht="26.4">
      <c r="A564" s="120">
        <f t="shared" si="43"/>
        <v>558</v>
      </c>
      <c r="B564" s="142" t="s">
        <v>175</v>
      </c>
      <c r="C564" s="147" t="s">
        <v>38</v>
      </c>
      <c r="D564" s="120">
        <v>1443</v>
      </c>
      <c r="E564" s="120">
        <f t="shared" si="40"/>
        <v>8.6760000000000002</v>
      </c>
      <c r="F564" s="146">
        <v>23</v>
      </c>
      <c r="G564" s="122">
        <v>399.1</v>
      </c>
      <c r="H564" s="146">
        <f t="shared" si="41"/>
        <v>94.15</v>
      </c>
      <c r="I564" s="120">
        <f t="shared" si="42"/>
        <v>493.25</v>
      </c>
    </row>
    <row r="565" spans="1:9" ht="26.4">
      <c r="A565" s="120">
        <f t="shared" si="43"/>
        <v>559</v>
      </c>
      <c r="B565" s="142" t="s">
        <v>176</v>
      </c>
      <c r="C565" s="147" t="s">
        <v>40</v>
      </c>
      <c r="D565" s="120">
        <v>1335</v>
      </c>
      <c r="E565" s="120">
        <f t="shared" si="40"/>
        <v>8.0259999999999998</v>
      </c>
      <c r="F565" s="146">
        <v>15.5</v>
      </c>
      <c r="G565" s="122">
        <v>248.81</v>
      </c>
      <c r="H565" s="146">
        <f t="shared" si="41"/>
        <v>58.69</v>
      </c>
      <c r="I565" s="146">
        <f t="shared" si="42"/>
        <v>307.5</v>
      </c>
    </row>
    <row r="566" spans="1:9">
      <c r="A566" s="120">
        <f t="shared" si="43"/>
        <v>560</v>
      </c>
      <c r="B566" s="142" t="s">
        <v>177</v>
      </c>
      <c r="C566" s="147" t="s">
        <v>42</v>
      </c>
      <c r="D566" s="120">
        <v>1501</v>
      </c>
      <c r="E566" s="120">
        <f t="shared" si="40"/>
        <v>9.0239999999999991</v>
      </c>
      <c r="F566" s="146">
        <v>38</v>
      </c>
      <c r="G566" s="122">
        <v>685.82</v>
      </c>
      <c r="H566" s="146">
        <f t="shared" si="41"/>
        <v>161.78</v>
      </c>
      <c r="I566" s="146">
        <f t="shared" si="42"/>
        <v>847.6</v>
      </c>
    </row>
    <row r="567" spans="1:9" ht="26.4">
      <c r="A567" s="120">
        <f t="shared" si="43"/>
        <v>561</v>
      </c>
      <c r="B567" s="142" t="s">
        <v>178</v>
      </c>
      <c r="C567" s="147" t="s">
        <v>51</v>
      </c>
      <c r="D567" s="120">
        <v>1120</v>
      </c>
      <c r="E567" s="120">
        <f t="shared" si="40"/>
        <v>6.734</v>
      </c>
      <c r="F567" s="146">
        <v>23</v>
      </c>
      <c r="G567" s="122">
        <v>309.76</v>
      </c>
      <c r="H567" s="146">
        <f t="shared" si="41"/>
        <v>73.069999999999993</v>
      </c>
      <c r="I567" s="120">
        <f t="shared" si="42"/>
        <v>382.83</v>
      </c>
    </row>
    <row r="568" spans="1:9" ht="26.4">
      <c r="A568" s="120">
        <f t="shared" si="43"/>
        <v>562</v>
      </c>
      <c r="B568" s="142" t="s">
        <v>178</v>
      </c>
      <c r="C568" s="147" t="s">
        <v>42</v>
      </c>
      <c r="D568" s="120">
        <v>1421</v>
      </c>
      <c r="E568" s="120">
        <f t="shared" si="40"/>
        <v>8.5429999999999993</v>
      </c>
      <c r="F568" s="146">
        <v>23</v>
      </c>
      <c r="G568" s="122">
        <v>392.98</v>
      </c>
      <c r="H568" s="146">
        <f t="shared" si="41"/>
        <v>92.7</v>
      </c>
      <c r="I568" s="120">
        <f t="shared" si="42"/>
        <v>485.68</v>
      </c>
    </row>
    <row r="569" spans="1:9" ht="26.4">
      <c r="A569" s="120">
        <f t="shared" si="43"/>
        <v>563</v>
      </c>
      <c r="B569" s="142" t="s">
        <v>178</v>
      </c>
      <c r="C569" s="147" t="s">
        <v>51</v>
      </c>
      <c r="D569" s="120">
        <v>1232</v>
      </c>
      <c r="E569" s="120">
        <f t="shared" si="40"/>
        <v>7.407</v>
      </c>
      <c r="F569" s="146">
        <v>23</v>
      </c>
      <c r="G569" s="122">
        <v>340.72</v>
      </c>
      <c r="H569" s="146">
        <f t="shared" si="41"/>
        <v>80.38</v>
      </c>
      <c r="I569" s="146">
        <f t="shared" si="42"/>
        <v>421.1</v>
      </c>
    </row>
    <row r="570" spans="1:9" ht="26.4">
      <c r="A570" s="120">
        <f t="shared" si="43"/>
        <v>564</v>
      </c>
      <c r="B570" s="142" t="s">
        <v>178</v>
      </c>
      <c r="C570" s="147" t="s">
        <v>38</v>
      </c>
      <c r="D570" s="120">
        <v>1417</v>
      </c>
      <c r="E570" s="120">
        <f t="shared" si="40"/>
        <v>8.5190000000000001</v>
      </c>
      <c r="F570" s="146">
        <v>23</v>
      </c>
      <c r="G570" s="122">
        <v>391.87</v>
      </c>
      <c r="H570" s="146">
        <f t="shared" si="41"/>
        <v>92.44</v>
      </c>
      <c r="I570" s="120">
        <f t="shared" si="42"/>
        <v>484.31</v>
      </c>
    </row>
    <row r="571" spans="1:9" ht="26.4">
      <c r="A571" s="120">
        <f t="shared" si="43"/>
        <v>565</v>
      </c>
      <c r="B571" s="142" t="s">
        <v>178</v>
      </c>
      <c r="C571" s="147" t="s">
        <v>38</v>
      </c>
      <c r="D571" s="120">
        <v>1297</v>
      </c>
      <c r="E571" s="120">
        <f t="shared" si="40"/>
        <v>7.798</v>
      </c>
      <c r="F571" s="146">
        <v>23</v>
      </c>
      <c r="G571" s="122">
        <v>358.71</v>
      </c>
      <c r="H571" s="146">
        <f t="shared" si="41"/>
        <v>84.62</v>
      </c>
      <c r="I571" s="120">
        <f t="shared" si="42"/>
        <v>443.33</v>
      </c>
    </row>
    <row r="572" spans="1:9" ht="26.4">
      <c r="A572" s="120">
        <f t="shared" si="43"/>
        <v>566</v>
      </c>
      <c r="B572" s="142" t="s">
        <v>178</v>
      </c>
      <c r="C572" s="147" t="s">
        <v>38</v>
      </c>
      <c r="D572" s="120">
        <v>1257</v>
      </c>
      <c r="E572" s="120">
        <f t="shared" si="40"/>
        <v>7.5570000000000004</v>
      </c>
      <c r="F572" s="146">
        <v>23</v>
      </c>
      <c r="G572" s="122">
        <v>347.62</v>
      </c>
      <c r="H572" s="146">
        <f t="shared" si="41"/>
        <v>82</v>
      </c>
      <c r="I572" s="120">
        <f t="shared" si="42"/>
        <v>429.62</v>
      </c>
    </row>
    <row r="573" spans="1:9" ht="26.4">
      <c r="A573" s="120">
        <f t="shared" si="43"/>
        <v>567</v>
      </c>
      <c r="B573" s="142" t="s">
        <v>179</v>
      </c>
      <c r="C573" s="147" t="s">
        <v>51</v>
      </c>
      <c r="D573" s="120">
        <v>1254</v>
      </c>
      <c r="E573" s="120">
        <f t="shared" si="40"/>
        <v>7.5389999999999997</v>
      </c>
      <c r="F573" s="146">
        <v>23</v>
      </c>
      <c r="G573" s="122">
        <v>346.79</v>
      </c>
      <c r="H573" s="146">
        <f t="shared" si="41"/>
        <v>81.81</v>
      </c>
      <c r="I573" s="146">
        <f t="shared" si="42"/>
        <v>428.6</v>
      </c>
    </row>
    <row r="574" spans="1:9" ht="26.4">
      <c r="A574" s="120">
        <f t="shared" si="43"/>
        <v>568</v>
      </c>
      <c r="B574" s="142" t="s">
        <v>179</v>
      </c>
      <c r="C574" s="147" t="s">
        <v>40</v>
      </c>
      <c r="D574" s="120">
        <v>1315</v>
      </c>
      <c r="E574" s="120">
        <f t="shared" si="40"/>
        <v>7.9059999999999997</v>
      </c>
      <c r="F574" s="146">
        <v>23</v>
      </c>
      <c r="G574" s="122">
        <v>363.68</v>
      </c>
      <c r="H574" s="146">
        <f t="shared" si="41"/>
        <v>85.79</v>
      </c>
      <c r="I574" s="120">
        <f t="shared" si="42"/>
        <v>449.47</v>
      </c>
    </row>
    <row r="575" spans="1:9" ht="26.4">
      <c r="A575" s="120">
        <f t="shared" si="43"/>
        <v>569</v>
      </c>
      <c r="B575" s="142" t="s">
        <v>179</v>
      </c>
      <c r="C575" s="147" t="s">
        <v>40</v>
      </c>
      <c r="D575" s="120">
        <v>1381</v>
      </c>
      <c r="E575" s="120">
        <f t="shared" si="40"/>
        <v>8.3030000000000008</v>
      </c>
      <c r="F575" s="146">
        <v>23</v>
      </c>
      <c r="G575" s="122">
        <v>381.94</v>
      </c>
      <c r="H575" s="146">
        <f t="shared" si="41"/>
        <v>90.1</v>
      </c>
      <c r="I575" s="120">
        <f t="shared" si="42"/>
        <v>472.03999999999996</v>
      </c>
    </row>
    <row r="576" spans="1:9" ht="26.4">
      <c r="A576" s="120">
        <f t="shared" si="43"/>
        <v>570</v>
      </c>
      <c r="B576" s="142" t="s">
        <v>179</v>
      </c>
      <c r="C576" s="147" t="s">
        <v>38</v>
      </c>
      <c r="D576" s="120">
        <v>1397</v>
      </c>
      <c r="E576" s="120">
        <f t="shared" si="40"/>
        <v>8.3989999999999991</v>
      </c>
      <c r="F576" s="146">
        <v>23</v>
      </c>
      <c r="G576" s="122">
        <v>386.35</v>
      </c>
      <c r="H576" s="146">
        <f t="shared" si="41"/>
        <v>91.14</v>
      </c>
      <c r="I576" s="120">
        <f t="shared" si="42"/>
        <v>477.49</v>
      </c>
    </row>
    <row r="577" spans="1:9" ht="26.4">
      <c r="A577" s="120">
        <f t="shared" si="43"/>
        <v>571</v>
      </c>
      <c r="B577" s="142" t="s">
        <v>179</v>
      </c>
      <c r="C577" s="147" t="s">
        <v>51</v>
      </c>
      <c r="D577" s="120">
        <v>1060</v>
      </c>
      <c r="E577" s="120">
        <f t="shared" si="40"/>
        <v>6.3730000000000002</v>
      </c>
      <c r="F577" s="146">
        <v>23</v>
      </c>
      <c r="G577" s="122">
        <v>293.16000000000003</v>
      </c>
      <c r="H577" s="146">
        <f t="shared" si="41"/>
        <v>69.16</v>
      </c>
      <c r="I577" s="120">
        <f t="shared" si="42"/>
        <v>362.32000000000005</v>
      </c>
    </row>
    <row r="578" spans="1:9" ht="26.4">
      <c r="A578" s="120">
        <f t="shared" si="43"/>
        <v>572</v>
      </c>
      <c r="B578" s="142" t="s">
        <v>179</v>
      </c>
      <c r="C578" s="147" t="s">
        <v>51</v>
      </c>
      <c r="D578" s="120">
        <v>1060</v>
      </c>
      <c r="E578" s="120">
        <f t="shared" si="40"/>
        <v>6.3730000000000002</v>
      </c>
      <c r="F578" s="146">
        <v>15</v>
      </c>
      <c r="G578" s="122">
        <v>191.19</v>
      </c>
      <c r="H578" s="146">
        <f t="shared" si="41"/>
        <v>45.1</v>
      </c>
      <c r="I578" s="120">
        <f t="shared" si="42"/>
        <v>236.29</v>
      </c>
    </row>
    <row r="579" spans="1:9" ht="26.4">
      <c r="A579" s="120">
        <f t="shared" si="43"/>
        <v>573</v>
      </c>
      <c r="B579" s="142" t="s">
        <v>180</v>
      </c>
      <c r="C579" s="147" t="s">
        <v>38</v>
      </c>
      <c r="D579" s="120">
        <v>1337</v>
      </c>
      <c r="E579" s="120">
        <f t="shared" si="40"/>
        <v>8.0380000000000003</v>
      </c>
      <c r="F579" s="146">
        <v>23</v>
      </c>
      <c r="G579" s="122">
        <v>369.75</v>
      </c>
      <c r="H579" s="146">
        <f t="shared" si="41"/>
        <v>87.22</v>
      </c>
      <c r="I579" s="120">
        <f t="shared" si="42"/>
        <v>456.97</v>
      </c>
    </row>
    <row r="580" spans="1:9" ht="26.4">
      <c r="A580" s="120">
        <f>A579+1</f>
        <v>574</v>
      </c>
      <c r="B580" s="142" t="s">
        <v>180</v>
      </c>
      <c r="C580" s="147" t="s">
        <v>38</v>
      </c>
      <c r="D580" s="120">
        <v>1317</v>
      </c>
      <c r="E580" s="120">
        <f t="shared" si="40"/>
        <v>7.9180000000000001</v>
      </c>
      <c r="F580" s="146">
        <v>23</v>
      </c>
      <c r="G580" s="122">
        <v>364.23</v>
      </c>
      <c r="H580" s="146">
        <f t="shared" si="41"/>
        <v>85.92</v>
      </c>
      <c r="I580" s="120">
        <f t="shared" si="42"/>
        <v>450.15000000000003</v>
      </c>
    </row>
    <row r="581" spans="1:9" ht="26.4">
      <c r="A581" s="120">
        <f t="shared" si="43"/>
        <v>575</v>
      </c>
      <c r="B581" s="142" t="s">
        <v>180</v>
      </c>
      <c r="C581" s="147" t="s">
        <v>38</v>
      </c>
      <c r="D581" s="120">
        <v>1277</v>
      </c>
      <c r="E581" s="120">
        <f t="shared" si="40"/>
        <v>7.6779999999999999</v>
      </c>
      <c r="F581" s="146">
        <v>23</v>
      </c>
      <c r="G581" s="122">
        <v>353.19</v>
      </c>
      <c r="H581" s="146">
        <f t="shared" si="41"/>
        <v>83.32</v>
      </c>
      <c r="I581" s="120">
        <f t="shared" si="42"/>
        <v>436.51</v>
      </c>
    </row>
    <row r="582" spans="1:9" ht="26.4">
      <c r="A582" s="120">
        <f t="shared" si="43"/>
        <v>576</v>
      </c>
      <c r="B582" s="142" t="s">
        <v>181</v>
      </c>
      <c r="C582" s="147" t="s">
        <v>51</v>
      </c>
      <c r="D582" s="120">
        <v>1120</v>
      </c>
      <c r="E582" s="120">
        <f t="shared" si="40"/>
        <v>6.734</v>
      </c>
      <c r="F582" s="146">
        <v>22.5</v>
      </c>
      <c r="G582" s="122">
        <v>303.02999999999997</v>
      </c>
      <c r="H582" s="146">
        <f t="shared" si="41"/>
        <v>71.48</v>
      </c>
      <c r="I582" s="120">
        <f t="shared" si="42"/>
        <v>374.51</v>
      </c>
    </row>
    <row r="583" spans="1:9" ht="26.4">
      <c r="A583" s="120">
        <f t="shared" si="43"/>
        <v>577</v>
      </c>
      <c r="B583" s="142" t="s">
        <v>181</v>
      </c>
      <c r="C583" s="147" t="s">
        <v>51</v>
      </c>
      <c r="D583" s="120">
        <v>1120</v>
      </c>
      <c r="E583" s="120">
        <f t="shared" si="40"/>
        <v>6.734</v>
      </c>
      <c r="F583" s="146">
        <v>23</v>
      </c>
      <c r="G583" s="122">
        <v>309.76</v>
      </c>
      <c r="H583" s="146">
        <f t="shared" si="41"/>
        <v>73.069999999999993</v>
      </c>
      <c r="I583" s="120">
        <f t="shared" si="42"/>
        <v>382.83</v>
      </c>
    </row>
    <row r="584" spans="1:9" ht="26.4">
      <c r="A584" s="120">
        <f t="shared" si="43"/>
        <v>578</v>
      </c>
      <c r="B584" s="142" t="s">
        <v>181</v>
      </c>
      <c r="C584" s="147" t="s">
        <v>42</v>
      </c>
      <c r="D584" s="120">
        <v>1401</v>
      </c>
      <c r="E584" s="120">
        <f t="shared" ref="E584" si="44">ROUND(D584/$E$4,3)</f>
        <v>8.423</v>
      </c>
      <c r="F584" s="146">
        <v>23</v>
      </c>
      <c r="G584" s="122">
        <v>387.46</v>
      </c>
      <c r="H584" s="146">
        <f t="shared" ref="H584" si="45">ROUND(G584*0.2359,2)</f>
        <v>91.4</v>
      </c>
      <c r="I584" s="120">
        <f t="shared" si="42"/>
        <v>478.86</v>
      </c>
    </row>
    <row r="586" spans="1:9">
      <c r="B586" s="47" t="s">
        <v>133</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659"/>
  <sheetViews>
    <sheetView zoomScaleNormal="100" zoomScaleSheetLayoutView="100" workbookViewId="0">
      <pane ySplit="7" topLeftCell="A319" activePane="bottomLeft" state="frozen"/>
      <selection pane="bottomLeft" activeCell="J7" sqref="J7:L7"/>
    </sheetView>
  </sheetViews>
  <sheetFormatPr defaultColWidth="9.109375" defaultRowHeight="13.2"/>
  <cols>
    <col min="1" max="1" width="6.33203125" style="46" customWidth="1"/>
    <col min="2" max="2" width="60.6640625" style="47" customWidth="1"/>
    <col min="3" max="3" width="26.33203125" style="110" customWidth="1"/>
    <col min="4" max="4" width="13.109375" style="46" customWidth="1"/>
    <col min="5" max="5" width="12.5546875" style="46" customWidth="1"/>
    <col min="6" max="6" width="12.109375" style="46" customWidth="1"/>
    <col min="7" max="7" width="11.109375" style="46" customWidth="1"/>
    <col min="8" max="8" width="11.44140625" style="46" hidden="1" customWidth="1"/>
    <col min="9" max="9" width="10.33203125" style="46" hidden="1" customWidth="1"/>
    <col min="10" max="10" width="13.109375" style="48" customWidth="1"/>
    <col min="11" max="12" width="12.5546875" style="46" customWidth="1"/>
    <col min="13" max="13" width="9.44140625" style="46" customWidth="1"/>
    <col min="14" max="16384" width="9.109375" style="119"/>
  </cols>
  <sheetData>
    <row r="1" spans="1:13" ht="13.8">
      <c r="I1" s="50"/>
      <c r="J1" s="52"/>
      <c r="K1" s="50"/>
      <c r="L1" s="87" t="s">
        <v>219</v>
      </c>
    </row>
    <row r="2" spans="1:13" s="49" customFormat="1" ht="17.399999999999999">
      <c r="A2" s="88" t="s">
        <v>121</v>
      </c>
      <c r="B2" s="51"/>
      <c r="C2" s="126"/>
      <c r="D2" s="50"/>
      <c r="E2" s="50"/>
      <c r="F2" s="50"/>
      <c r="G2" s="50"/>
      <c r="H2" s="50"/>
      <c r="I2" s="111"/>
      <c r="J2" s="111"/>
      <c r="K2" s="111"/>
      <c r="L2" s="111"/>
      <c r="M2" s="50"/>
    </row>
    <row r="3" spans="1:13" s="49" customFormat="1" ht="48" customHeight="1">
      <c r="A3" s="299" t="s">
        <v>183</v>
      </c>
      <c r="B3" s="299"/>
      <c r="C3" s="299"/>
      <c r="D3" s="299"/>
      <c r="E3" s="299"/>
      <c r="F3" s="299"/>
      <c r="G3" s="299"/>
      <c r="H3" s="299"/>
      <c r="I3" s="299"/>
      <c r="J3" s="299"/>
      <c r="K3" s="299"/>
      <c r="L3" s="299"/>
      <c r="M3" s="50"/>
    </row>
    <row r="4" spans="1:13" s="49" customFormat="1" ht="15.6">
      <c r="A4" s="125"/>
      <c r="B4" s="125"/>
      <c r="C4" s="125"/>
      <c r="D4" s="125"/>
      <c r="E4" s="125"/>
      <c r="F4" s="127">
        <v>166.33</v>
      </c>
      <c r="G4" s="127"/>
      <c r="H4" s="127"/>
      <c r="I4" s="128"/>
      <c r="J4" s="128"/>
      <c r="K4" s="128"/>
      <c r="L4" s="129"/>
      <c r="M4" s="50"/>
    </row>
    <row r="5" spans="1:13" s="49" customFormat="1" ht="15" customHeight="1">
      <c r="A5" s="301" t="s">
        <v>26</v>
      </c>
      <c r="B5" s="300" t="s">
        <v>27</v>
      </c>
      <c r="C5" s="300" t="s">
        <v>28</v>
      </c>
      <c r="D5" s="300" t="s">
        <v>29</v>
      </c>
      <c r="E5" s="300" t="s">
        <v>126</v>
      </c>
      <c r="F5" s="300" t="s">
        <v>30</v>
      </c>
      <c r="G5" s="300" t="s">
        <v>31</v>
      </c>
      <c r="H5" s="300"/>
      <c r="I5" s="300"/>
      <c r="J5" s="302" t="s">
        <v>127</v>
      </c>
      <c r="K5" s="303" t="s">
        <v>33</v>
      </c>
      <c r="L5" s="304" t="s">
        <v>3</v>
      </c>
      <c r="M5" s="50"/>
    </row>
    <row r="6" spans="1:13" s="46" customFormat="1" ht="48" customHeight="1">
      <c r="A6" s="301"/>
      <c r="B6" s="300"/>
      <c r="C6" s="300"/>
      <c r="D6" s="300"/>
      <c r="E6" s="300"/>
      <c r="F6" s="300"/>
      <c r="G6" s="249" t="s">
        <v>205</v>
      </c>
      <c r="H6" s="71" t="s">
        <v>203</v>
      </c>
      <c r="I6" s="34" t="s">
        <v>204</v>
      </c>
      <c r="J6" s="302"/>
      <c r="K6" s="303"/>
      <c r="L6" s="304"/>
    </row>
    <row r="7" spans="1:13" s="116" customFormat="1" ht="24.75" customHeight="1">
      <c r="A7" s="298" t="s">
        <v>34</v>
      </c>
      <c r="B7" s="298"/>
      <c r="C7" s="298"/>
      <c r="D7" s="298"/>
      <c r="E7" s="298"/>
      <c r="F7" s="298"/>
      <c r="G7" s="115">
        <f>H7+I7</f>
        <v>18034</v>
      </c>
      <c r="H7" s="250">
        <f>SUM(H8:H657)</f>
        <v>4421.5</v>
      </c>
      <c r="I7" s="115">
        <f>SUM(I8:I657)</f>
        <v>13612.5</v>
      </c>
      <c r="J7" s="115">
        <f>SUM(J8:J657)</f>
        <v>32457.000000000011</v>
      </c>
      <c r="K7" s="115">
        <f>SUM(K8:K657)</f>
        <v>7651.8799999999956</v>
      </c>
      <c r="L7" s="115">
        <f>SUM(L8:L657)</f>
        <v>40108.879999999968</v>
      </c>
      <c r="M7" s="214"/>
    </row>
    <row r="8" spans="1:13" s="49" customFormat="1" ht="29.25" customHeight="1">
      <c r="A8" s="130">
        <v>1</v>
      </c>
      <c r="B8" s="117" t="s">
        <v>35</v>
      </c>
      <c r="C8" s="117" t="s">
        <v>36</v>
      </c>
      <c r="D8" s="134">
        <v>2040</v>
      </c>
      <c r="E8" s="143" t="s">
        <v>201</v>
      </c>
      <c r="F8" s="135">
        <f>ROUND(D8/$F$4,3)</f>
        <v>12.265000000000001</v>
      </c>
      <c r="G8" s="118">
        <f>H8+I8</f>
        <v>12</v>
      </c>
      <c r="H8" s="118"/>
      <c r="I8" s="131">
        <v>12</v>
      </c>
      <c r="J8" s="131">
        <v>29.44</v>
      </c>
      <c r="K8" s="118">
        <f t="shared" ref="K8:K71" si="0">ROUND(J8*23.59%,2)</f>
        <v>6.94</v>
      </c>
      <c r="L8" s="118">
        <f t="shared" ref="L8:L71" si="1">J8+K8</f>
        <v>36.380000000000003</v>
      </c>
      <c r="M8" s="213"/>
    </row>
    <row r="9" spans="1:13" s="49" customFormat="1" ht="26.4">
      <c r="A9" s="132">
        <v>2</v>
      </c>
      <c r="B9" s="121" t="s">
        <v>37</v>
      </c>
      <c r="C9" s="121" t="s">
        <v>38</v>
      </c>
      <c r="D9" s="134">
        <v>1437</v>
      </c>
      <c r="E9" s="144" t="s">
        <v>201</v>
      </c>
      <c r="F9" s="135">
        <f>ROUND(D9/$F$4,3)</f>
        <v>8.6389999999999993</v>
      </c>
      <c r="G9" s="118">
        <f t="shared" ref="G9:G72" si="2">H9+I9</f>
        <v>24</v>
      </c>
      <c r="H9" s="118">
        <v>24</v>
      </c>
      <c r="I9" s="133"/>
      <c r="J9" s="133">
        <v>41.47</v>
      </c>
      <c r="K9" s="118">
        <f t="shared" si="0"/>
        <v>9.7799999999999994</v>
      </c>
      <c r="L9" s="118">
        <f t="shared" si="1"/>
        <v>51.25</v>
      </c>
      <c r="M9" s="213"/>
    </row>
    <row r="10" spans="1:13" ht="26.4">
      <c r="A10" s="132">
        <v>3</v>
      </c>
      <c r="B10" s="121" t="s">
        <v>37</v>
      </c>
      <c r="C10" s="121" t="s">
        <v>38</v>
      </c>
      <c r="D10" s="134">
        <v>1437</v>
      </c>
      <c r="E10" s="144" t="s">
        <v>201</v>
      </c>
      <c r="F10" s="135">
        <f t="shared" ref="F10:F73" si="3">ROUND(D10/$F$4,3)</f>
        <v>8.6389999999999993</v>
      </c>
      <c r="G10" s="118">
        <f t="shared" si="2"/>
        <v>24</v>
      </c>
      <c r="H10" s="118"/>
      <c r="I10" s="133">
        <v>24</v>
      </c>
      <c r="J10" s="133">
        <v>41.47</v>
      </c>
      <c r="K10" s="118">
        <f t="shared" si="0"/>
        <v>9.7799999999999994</v>
      </c>
      <c r="L10" s="118">
        <f t="shared" si="1"/>
        <v>51.25</v>
      </c>
      <c r="M10" s="213"/>
    </row>
    <row r="11" spans="1:13" ht="26.4">
      <c r="A11" s="132">
        <v>4</v>
      </c>
      <c r="B11" s="121" t="s">
        <v>39</v>
      </c>
      <c r="C11" s="121" t="s">
        <v>40</v>
      </c>
      <c r="D11" s="134">
        <v>1463</v>
      </c>
      <c r="E11" s="144" t="s">
        <v>201</v>
      </c>
      <c r="F11" s="135">
        <f t="shared" si="3"/>
        <v>8.7959999999999994</v>
      </c>
      <c r="G11" s="118">
        <f t="shared" si="2"/>
        <v>38</v>
      </c>
      <c r="H11" s="118"/>
      <c r="I11" s="133">
        <v>38</v>
      </c>
      <c r="J11" s="133">
        <v>66.849999999999994</v>
      </c>
      <c r="K11" s="118">
        <f t="shared" si="0"/>
        <v>15.77</v>
      </c>
      <c r="L11" s="118">
        <f t="shared" si="1"/>
        <v>82.61999999999999</v>
      </c>
      <c r="M11" s="213"/>
    </row>
    <row r="12" spans="1:13" ht="26.4">
      <c r="A12" s="132">
        <v>5</v>
      </c>
      <c r="B12" s="121" t="s">
        <v>39</v>
      </c>
      <c r="C12" s="121" t="s">
        <v>40</v>
      </c>
      <c r="D12" s="134">
        <v>1463</v>
      </c>
      <c r="E12" s="144" t="s">
        <v>201</v>
      </c>
      <c r="F12" s="135">
        <f t="shared" si="3"/>
        <v>8.7959999999999994</v>
      </c>
      <c r="G12" s="118">
        <f t="shared" si="2"/>
        <v>37</v>
      </c>
      <c r="H12" s="118">
        <v>37</v>
      </c>
      <c r="I12" s="133"/>
      <c r="J12" s="133">
        <v>65.09</v>
      </c>
      <c r="K12" s="118">
        <f t="shared" si="0"/>
        <v>15.35</v>
      </c>
      <c r="L12" s="118">
        <f t="shared" si="1"/>
        <v>80.44</v>
      </c>
      <c r="M12" s="213"/>
    </row>
    <row r="13" spans="1:13" ht="26.4">
      <c r="A13" s="132">
        <v>6</v>
      </c>
      <c r="B13" s="121" t="s">
        <v>41</v>
      </c>
      <c r="C13" s="121" t="s">
        <v>42</v>
      </c>
      <c r="D13" s="134">
        <v>1794</v>
      </c>
      <c r="E13" s="144" t="s">
        <v>201</v>
      </c>
      <c r="F13" s="135">
        <f t="shared" si="3"/>
        <v>10.786</v>
      </c>
      <c r="G13" s="118">
        <f t="shared" si="2"/>
        <v>24</v>
      </c>
      <c r="H13" s="118">
        <v>24</v>
      </c>
      <c r="I13" s="133"/>
      <c r="J13" s="133">
        <v>51.77</v>
      </c>
      <c r="K13" s="118">
        <f t="shared" si="0"/>
        <v>12.21</v>
      </c>
      <c r="L13" s="118">
        <f t="shared" si="1"/>
        <v>63.980000000000004</v>
      </c>
      <c r="M13" s="213"/>
    </row>
    <row r="14" spans="1:13" ht="26.4">
      <c r="A14" s="132">
        <v>7</v>
      </c>
      <c r="B14" s="121" t="s">
        <v>41</v>
      </c>
      <c r="C14" s="121" t="s">
        <v>42</v>
      </c>
      <c r="D14" s="134">
        <v>1794</v>
      </c>
      <c r="E14" s="144" t="s">
        <v>201</v>
      </c>
      <c r="F14" s="135">
        <f t="shared" si="3"/>
        <v>10.786</v>
      </c>
      <c r="G14" s="118">
        <f t="shared" si="2"/>
        <v>48</v>
      </c>
      <c r="H14" s="118"/>
      <c r="I14" s="133">
        <v>48</v>
      </c>
      <c r="J14" s="133">
        <v>103.55</v>
      </c>
      <c r="K14" s="118">
        <f t="shared" si="0"/>
        <v>24.43</v>
      </c>
      <c r="L14" s="118">
        <f t="shared" si="1"/>
        <v>127.97999999999999</v>
      </c>
      <c r="M14" s="213"/>
    </row>
    <row r="15" spans="1:13" ht="26.4">
      <c r="A15" s="132">
        <v>8</v>
      </c>
      <c r="B15" s="121" t="s">
        <v>43</v>
      </c>
      <c r="C15" s="121" t="s">
        <v>38</v>
      </c>
      <c r="D15" s="134">
        <v>1317</v>
      </c>
      <c r="E15" s="144" t="s">
        <v>201</v>
      </c>
      <c r="F15" s="135">
        <f t="shared" si="3"/>
        <v>7.9180000000000001</v>
      </c>
      <c r="G15" s="118">
        <f t="shared" si="2"/>
        <v>66.5</v>
      </c>
      <c r="H15" s="118"/>
      <c r="I15" s="133">
        <v>66.5</v>
      </c>
      <c r="J15" s="133">
        <v>105.31</v>
      </c>
      <c r="K15" s="118">
        <f t="shared" si="0"/>
        <v>24.84</v>
      </c>
      <c r="L15" s="118">
        <f t="shared" si="1"/>
        <v>130.15</v>
      </c>
      <c r="M15" s="213"/>
    </row>
    <row r="16" spans="1:13" ht="26.4">
      <c r="A16" s="132">
        <v>9</v>
      </c>
      <c r="B16" s="121" t="s">
        <v>43</v>
      </c>
      <c r="C16" s="121" t="s">
        <v>38</v>
      </c>
      <c r="D16" s="134">
        <v>1317</v>
      </c>
      <c r="E16" s="144" t="s">
        <v>201</v>
      </c>
      <c r="F16" s="135">
        <f t="shared" si="3"/>
        <v>7.9180000000000001</v>
      </c>
      <c r="G16" s="118">
        <f t="shared" si="2"/>
        <v>8</v>
      </c>
      <c r="H16" s="118">
        <v>8</v>
      </c>
      <c r="I16" s="133"/>
      <c r="J16" s="133">
        <v>12.67</v>
      </c>
      <c r="K16" s="118">
        <f t="shared" si="0"/>
        <v>2.99</v>
      </c>
      <c r="L16" s="118">
        <f t="shared" si="1"/>
        <v>15.66</v>
      </c>
      <c r="M16" s="213"/>
    </row>
    <row r="17" spans="1:13" ht="16.5" customHeight="1">
      <c r="A17" s="132">
        <v>10</v>
      </c>
      <c r="B17" s="121" t="s">
        <v>84</v>
      </c>
      <c r="C17" s="121" t="s">
        <v>38</v>
      </c>
      <c r="D17" s="134">
        <v>1437</v>
      </c>
      <c r="E17" s="144" t="s">
        <v>201</v>
      </c>
      <c r="F17" s="135">
        <f t="shared" si="3"/>
        <v>8.6389999999999993</v>
      </c>
      <c r="G17" s="118">
        <f t="shared" si="2"/>
        <v>49</v>
      </c>
      <c r="H17" s="118"/>
      <c r="I17" s="133">
        <v>49</v>
      </c>
      <c r="J17" s="133">
        <v>84.66</v>
      </c>
      <c r="K17" s="118">
        <f t="shared" si="0"/>
        <v>19.97</v>
      </c>
      <c r="L17" s="118">
        <f t="shared" si="1"/>
        <v>104.63</v>
      </c>
      <c r="M17" s="213"/>
    </row>
    <row r="18" spans="1:13" ht="26.4">
      <c r="A18" s="132">
        <v>11</v>
      </c>
      <c r="B18" s="121" t="s">
        <v>44</v>
      </c>
      <c r="C18" s="121" t="s">
        <v>38</v>
      </c>
      <c r="D18" s="134">
        <v>1317</v>
      </c>
      <c r="E18" s="144" t="s">
        <v>201</v>
      </c>
      <c r="F18" s="135">
        <f t="shared" si="3"/>
        <v>7.9180000000000001</v>
      </c>
      <c r="G18" s="118">
        <f t="shared" si="2"/>
        <v>13</v>
      </c>
      <c r="H18" s="118"/>
      <c r="I18" s="133">
        <v>13</v>
      </c>
      <c r="J18" s="133">
        <v>20.59</v>
      </c>
      <c r="K18" s="118">
        <f t="shared" si="0"/>
        <v>4.8600000000000003</v>
      </c>
      <c r="L18" s="118">
        <f t="shared" si="1"/>
        <v>25.45</v>
      </c>
      <c r="M18" s="213"/>
    </row>
    <row r="19" spans="1:13" ht="26.4">
      <c r="A19" s="132">
        <v>12</v>
      </c>
      <c r="B19" s="121" t="s">
        <v>44</v>
      </c>
      <c r="C19" s="121" t="s">
        <v>38</v>
      </c>
      <c r="D19" s="134">
        <v>1317</v>
      </c>
      <c r="E19" s="144" t="s">
        <v>201</v>
      </c>
      <c r="F19" s="135">
        <f t="shared" si="3"/>
        <v>7.9180000000000001</v>
      </c>
      <c r="G19" s="118">
        <f t="shared" si="2"/>
        <v>13</v>
      </c>
      <c r="H19" s="118">
        <v>13</v>
      </c>
      <c r="I19" s="133"/>
      <c r="J19" s="133">
        <v>20.59</v>
      </c>
      <c r="K19" s="118">
        <f t="shared" si="0"/>
        <v>4.8600000000000003</v>
      </c>
      <c r="L19" s="118">
        <f t="shared" si="1"/>
        <v>25.45</v>
      </c>
      <c r="M19" s="213"/>
    </row>
    <row r="20" spans="1:13" ht="26.4">
      <c r="A20" s="132">
        <v>13</v>
      </c>
      <c r="B20" s="121" t="s">
        <v>50</v>
      </c>
      <c r="C20" s="121" t="s">
        <v>51</v>
      </c>
      <c r="D20" s="134">
        <v>1120</v>
      </c>
      <c r="E20" s="144" t="s">
        <v>201</v>
      </c>
      <c r="F20" s="135">
        <f t="shared" si="3"/>
        <v>6.734</v>
      </c>
      <c r="G20" s="118">
        <f t="shared" si="2"/>
        <v>64</v>
      </c>
      <c r="H20" s="135"/>
      <c r="I20" s="133">
        <v>64</v>
      </c>
      <c r="J20" s="133">
        <v>86.2</v>
      </c>
      <c r="K20" s="118">
        <f t="shared" si="0"/>
        <v>20.329999999999998</v>
      </c>
      <c r="L20" s="118">
        <f t="shared" si="1"/>
        <v>106.53</v>
      </c>
      <c r="M20" s="213"/>
    </row>
    <row r="21" spans="1:13" ht="26.4">
      <c r="A21" s="132">
        <v>14</v>
      </c>
      <c r="B21" s="121" t="s">
        <v>45</v>
      </c>
      <c r="C21" s="121" t="s">
        <v>40</v>
      </c>
      <c r="D21" s="134">
        <v>1381</v>
      </c>
      <c r="E21" s="144" t="s">
        <v>201</v>
      </c>
      <c r="F21" s="135">
        <f t="shared" si="3"/>
        <v>8.3030000000000008</v>
      </c>
      <c r="G21" s="118">
        <f t="shared" si="2"/>
        <v>24</v>
      </c>
      <c r="H21" s="135"/>
      <c r="I21" s="133">
        <v>24</v>
      </c>
      <c r="J21" s="133">
        <v>39.85</v>
      </c>
      <c r="K21" s="118">
        <f t="shared" si="0"/>
        <v>9.4</v>
      </c>
      <c r="L21" s="118">
        <f t="shared" si="1"/>
        <v>49.25</v>
      </c>
      <c r="M21" s="213"/>
    </row>
    <row r="22" spans="1:13" ht="26.4">
      <c r="A22" s="132">
        <v>15</v>
      </c>
      <c r="B22" s="121" t="s">
        <v>62</v>
      </c>
      <c r="C22" s="121" t="s">
        <v>40</v>
      </c>
      <c r="D22" s="134">
        <v>1381</v>
      </c>
      <c r="E22" s="144" t="s">
        <v>201</v>
      </c>
      <c r="F22" s="135">
        <f t="shared" si="3"/>
        <v>8.3030000000000008</v>
      </c>
      <c r="G22" s="118">
        <f t="shared" si="2"/>
        <v>25</v>
      </c>
      <c r="H22" s="135"/>
      <c r="I22" s="133">
        <v>25</v>
      </c>
      <c r="J22" s="133">
        <v>41.52</v>
      </c>
      <c r="K22" s="118">
        <f>ROUND(J22*23.59%,2)+0.01</f>
        <v>9.7999999999999989</v>
      </c>
      <c r="L22" s="118">
        <f t="shared" si="1"/>
        <v>51.32</v>
      </c>
      <c r="M22" s="213"/>
    </row>
    <row r="23" spans="1:13" ht="26.4">
      <c r="A23" s="132">
        <v>16</v>
      </c>
      <c r="B23" s="121" t="s">
        <v>81</v>
      </c>
      <c r="C23" s="121" t="s">
        <v>38</v>
      </c>
      <c r="D23" s="134">
        <v>1317</v>
      </c>
      <c r="E23" s="144" t="s">
        <v>201</v>
      </c>
      <c r="F23" s="135">
        <f t="shared" si="3"/>
        <v>7.9180000000000001</v>
      </c>
      <c r="G23" s="118">
        <f t="shared" si="2"/>
        <v>11</v>
      </c>
      <c r="H23" s="135">
        <v>11</v>
      </c>
      <c r="I23" s="133"/>
      <c r="J23" s="133">
        <v>17.420000000000002</v>
      </c>
      <c r="K23" s="118">
        <f t="shared" si="0"/>
        <v>4.1100000000000003</v>
      </c>
      <c r="L23" s="118">
        <f t="shared" si="1"/>
        <v>21.53</v>
      </c>
      <c r="M23" s="213"/>
    </row>
    <row r="24" spans="1:13" ht="26.4">
      <c r="A24" s="132">
        <v>17</v>
      </c>
      <c r="B24" s="121" t="s">
        <v>46</v>
      </c>
      <c r="C24" s="121" t="s">
        <v>38</v>
      </c>
      <c r="D24" s="134">
        <v>1337</v>
      </c>
      <c r="E24" s="144" t="s">
        <v>201</v>
      </c>
      <c r="F24" s="135">
        <f t="shared" si="3"/>
        <v>8.0380000000000003</v>
      </c>
      <c r="G24" s="118">
        <f t="shared" si="2"/>
        <v>14</v>
      </c>
      <c r="H24" s="135">
        <v>14</v>
      </c>
      <c r="I24" s="133"/>
      <c r="J24" s="133">
        <v>22.51</v>
      </c>
      <c r="K24" s="118">
        <f t="shared" si="0"/>
        <v>5.31</v>
      </c>
      <c r="L24" s="118">
        <f t="shared" si="1"/>
        <v>27.82</v>
      </c>
      <c r="M24" s="213"/>
    </row>
    <row r="25" spans="1:13" ht="26.4">
      <c r="A25" s="132">
        <v>18</v>
      </c>
      <c r="B25" s="121" t="s">
        <v>46</v>
      </c>
      <c r="C25" s="121" t="s">
        <v>38</v>
      </c>
      <c r="D25" s="134">
        <v>1337</v>
      </c>
      <c r="E25" s="144" t="s">
        <v>201</v>
      </c>
      <c r="F25" s="135">
        <f t="shared" si="3"/>
        <v>8.0380000000000003</v>
      </c>
      <c r="G25" s="118">
        <f t="shared" si="2"/>
        <v>27</v>
      </c>
      <c r="H25" s="135"/>
      <c r="I25" s="133">
        <v>27</v>
      </c>
      <c r="J25" s="133">
        <v>43.41</v>
      </c>
      <c r="K25" s="118">
        <f t="shared" si="0"/>
        <v>10.24</v>
      </c>
      <c r="L25" s="118">
        <f t="shared" si="1"/>
        <v>53.65</v>
      </c>
      <c r="M25" s="213"/>
    </row>
    <row r="26" spans="1:13" ht="17.25" customHeight="1">
      <c r="A26" s="132">
        <v>19</v>
      </c>
      <c r="B26" s="121" t="s">
        <v>58</v>
      </c>
      <c r="C26" s="121" t="s">
        <v>38</v>
      </c>
      <c r="D26" s="134">
        <v>1196</v>
      </c>
      <c r="E26" s="144" t="s">
        <v>201</v>
      </c>
      <c r="F26" s="135">
        <f t="shared" si="3"/>
        <v>7.1909999999999998</v>
      </c>
      <c r="G26" s="118">
        <f t="shared" si="2"/>
        <v>21</v>
      </c>
      <c r="H26" s="135">
        <v>21</v>
      </c>
      <c r="I26" s="133"/>
      <c r="J26" s="133">
        <v>30.2</v>
      </c>
      <c r="K26" s="118">
        <f t="shared" si="0"/>
        <v>7.12</v>
      </c>
      <c r="L26" s="118">
        <f t="shared" si="1"/>
        <v>37.32</v>
      </c>
      <c r="M26" s="213"/>
    </row>
    <row r="27" spans="1:13" ht="16.5" customHeight="1">
      <c r="A27" s="132">
        <v>20</v>
      </c>
      <c r="B27" s="121" t="s">
        <v>58</v>
      </c>
      <c r="C27" s="121" t="s">
        <v>38</v>
      </c>
      <c r="D27" s="134">
        <v>1196</v>
      </c>
      <c r="E27" s="144" t="s">
        <v>201</v>
      </c>
      <c r="F27" s="135">
        <f t="shared" si="3"/>
        <v>7.1909999999999998</v>
      </c>
      <c r="G27" s="118">
        <f t="shared" si="2"/>
        <v>29</v>
      </c>
      <c r="H27" s="135"/>
      <c r="I27" s="133">
        <v>29</v>
      </c>
      <c r="J27" s="133">
        <v>41.71</v>
      </c>
      <c r="K27" s="118">
        <f t="shared" si="0"/>
        <v>9.84</v>
      </c>
      <c r="L27" s="118">
        <f t="shared" si="1"/>
        <v>51.55</v>
      </c>
      <c r="M27" s="213"/>
    </row>
    <row r="28" spans="1:13" ht="26.4">
      <c r="A28" s="132">
        <v>21</v>
      </c>
      <c r="B28" s="121" t="s">
        <v>47</v>
      </c>
      <c r="C28" s="121" t="s">
        <v>40</v>
      </c>
      <c r="D28" s="134">
        <v>1525</v>
      </c>
      <c r="E28" s="144" t="s">
        <v>201</v>
      </c>
      <c r="F28" s="135">
        <f t="shared" si="3"/>
        <v>9.1690000000000005</v>
      </c>
      <c r="G28" s="118">
        <f t="shared" si="2"/>
        <v>24</v>
      </c>
      <c r="H28" s="135"/>
      <c r="I28" s="133">
        <v>24</v>
      </c>
      <c r="J28" s="133">
        <v>44.01</v>
      </c>
      <c r="K28" s="118">
        <f t="shared" si="0"/>
        <v>10.38</v>
      </c>
      <c r="L28" s="118">
        <f t="shared" si="1"/>
        <v>54.39</v>
      </c>
      <c r="M28" s="213"/>
    </row>
    <row r="29" spans="1:13" ht="26.4">
      <c r="A29" s="132">
        <v>22</v>
      </c>
      <c r="B29" s="121" t="s">
        <v>48</v>
      </c>
      <c r="C29" s="121" t="s">
        <v>40</v>
      </c>
      <c r="D29" s="134">
        <v>1355</v>
      </c>
      <c r="E29" s="144" t="s">
        <v>201</v>
      </c>
      <c r="F29" s="135">
        <f t="shared" si="3"/>
        <v>8.1460000000000008</v>
      </c>
      <c r="G29" s="118">
        <f t="shared" si="2"/>
        <v>26</v>
      </c>
      <c r="H29" s="135">
        <v>26</v>
      </c>
      <c r="I29" s="133"/>
      <c r="J29" s="133">
        <v>42.36</v>
      </c>
      <c r="K29" s="118">
        <f t="shared" si="0"/>
        <v>9.99</v>
      </c>
      <c r="L29" s="118">
        <f t="shared" si="1"/>
        <v>52.35</v>
      </c>
      <c r="M29" s="213"/>
    </row>
    <row r="30" spans="1:13" ht="26.4">
      <c r="A30" s="132">
        <v>23</v>
      </c>
      <c r="B30" s="121" t="s">
        <v>49</v>
      </c>
      <c r="C30" s="121" t="s">
        <v>40</v>
      </c>
      <c r="D30" s="134">
        <v>1610</v>
      </c>
      <c r="E30" s="144" t="s">
        <v>201</v>
      </c>
      <c r="F30" s="135">
        <f t="shared" si="3"/>
        <v>9.68</v>
      </c>
      <c r="G30" s="118">
        <f t="shared" si="2"/>
        <v>12.5</v>
      </c>
      <c r="H30" s="135">
        <v>12.5</v>
      </c>
      <c r="I30" s="133"/>
      <c r="J30" s="133">
        <v>24.2</v>
      </c>
      <c r="K30" s="118">
        <f t="shared" si="0"/>
        <v>5.71</v>
      </c>
      <c r="L30" s="118">
        <f t="shared" si="1"/>
        <v>29.91</v>
      </c>
      <c r="M30" s="213"/>
    </row>
    <row r="31" spans="1:13" ht="26.4">
      <c r="A31" s="132">
        <v>24</v>
      </c>
      <c r="B31" s="121" t="s">
        <v>128</v>
      </c>
      <c r="C31" s="121" t="s">
        <v>42</v>
      </c>
      <c r="D31" s="134">
        <v>1542</v>
      </c>
      <c r="E31" s="144" t="s">
        <v>201</v>
      </c>
      <c r="F31" s="135">
        <f t="shared" si="3"/>
        <v>9.2710000000000008</v>
      </c>
      <c r="G31" s="118">
        <f t="shared" si="2"/>
        <v>33</v>
      </c>
      <c r="H31" s="135"/>
      <c r="I31" s="133">
        <v>33</v>
      </c>
      <c r="J31" s="133">
        <v>61.19</v>
      </c>
      <c r="K31" s="118">
        <f t="shared" si="0"/>
        <v>14.43</v>
      </c>
      <c r="L31" s="118">
        <f t="shared" si="1"/>
        <v>75.62</v>
      </c>
      <c r="M31" s="213"/>
    </row>
    <row r="32" spans="1:13" ht="26.4">
      <c r="A32" s="132">
        <v>25</v>
      </c>
      <c r="B32" s="121" t="s">
        <v>128</v>
      </c>
      <c r="C32" s="121" t="s">
        <v>42</v>
      </c>
      <c r="D32" s="134">
        <v>1542</v>
      </c>
      <c r="E32" s="144" t="s">
        <v>201</v>
      </c>
      <c r="F32" s="135">
        <f t="shared" si="3"/>
        <v>9.2710000000000008</v>
      </c>
      <c r="G32" s="118">
        <f t="shared" si="2"/>
        <v>11</v>
      </c>
      <c r="H32" s="135">
        <v>11</v>
      </c>
      <c r="I32" s="133"/>
      <c r="J32" s="133">
        <v>20.399999999999999</v>
      </c>
      <c r="K32" s="118">
        <f t="shared" si="0"/>
        <v>4.8099999999999996</v>
      </c>
      <c r="L32" s="118">
        <f t="shared" si="1"/>
        <v>25.209999999999997</v>
      </c>
      <c r="M32" s="213"/>
    </row>
    <row r="33" spans="1:13" ht="26.4">
      <c r="A33" s="132">
        <v>26</v>
      </c>
      <c r="B33" s="121" t="s">
        <v>63</v>
      </c>
      <c r="C33" s="121" t="s">
        <v>40</v>
      </c>
      <c r="D33" s="134">
        <v>1355</v>
      </c>
      <c r="E33" s="144" t="s">
        <v>201</v>
      </c>
      <c r="F33" s="135">
        <f t="shared" si="3"/>
        <v>8.1460000000000008</v>
      </c>
      <c r="G33" s="118">
        <f t="shared" si="2"/>
        <v>24</v>
      </c>
      <c r="H33" s="135"/>
      <c r="I33" s="133">
        <v>24</v>
      </c>
      <c r="J33" s="133">
        <v>39.1</v>
      </c>
      <c r="K33" s="118">
        <f t="shared" si="0"/>
        <v>9.2200000000000006</v>
      </c>
      <c r="L33" s="118">
        <f t="shared" si="1"/>
        <v>48.32</v>
      </c>
      <c r="M33" s="213"/>
    </row>
    <row r="34" spans="1:13" ht="26.4">
      <c r="A34" s="132">
        <v>27</v>
      </c>
      <c r="B34" s="121" t="s">
        <v>73</v>
      </c>
      <c r="C34" s="121" t="s">
        <v>40</v>
      </c>
      <c r="D34" s="134">
        <v>1355</v>
      </c>
      <c r="E34" s="144" t="s">
        <v>201</v>
      </c>
      <c r="F34" s="135">
        <f t="shared" si="3"/>
        <v>8.1460000000000008</v>
      </c>
      <c r="G34" s="118">
        <f t="shared" si="2"/>
        <v>12</v>
      </c>
      <c r="H34" s="135"/>
      <c r="I34" s="133">
        <v>12</v>
      </c>
      <c r="J34" s="133">
        <v>19.55</v>
      </c>
      <c r="K34" s="118">
        <f t="shared" si="0"/>
        <v>4.6100000000000003</v>
      </c>
      <c r="L34" s="118">
        <f t="shared" si="1"/>
        <v>24.16</v>
      </c>
      <c r="M34" s="213"/>
    </row>
    <row r="35" spans="1:13" ht="18" customHeight="1">
      <c r="A35" s="132">
        <v>28</v>
      </c>
      <c r="B35" s="121" t="s">
        <v>73</v>
      </c>
      <c r="C35" s="121" t="s">
        <v>40</v>
      </c>
      <c r="D35" s="134">
        <v>1355</v>
      </c>
      <c r="E35" s="144" t="s">
        <v>201</v>
      </c>
      <c r="F35" s="135">
        <f t="shared" si="3"/>
        <v>8.1460000000000008</v>
      </c>
      <c r="G35" s="118">
        <f t="shared" si="2"/>
        <v>13</v>
      </c>
      <c r="H35" s="135">
        <v>13</v>
      </c>
      <c r="I35" s="133"/>
      <c r="J35" s="133">
        <v>21.18</v>
      </c>
      <c r="K35" s="118">
        <f t="shared" si="0"/>
        <v>5</v>
      </c>
      <c r="L35" s="118">
        <f t="shared" si="1"/>
        <v>26.18</v>
      </c>
      <c r="M35" s="213"/>
    </row>
    <row r="36" spans="1:13" ht="26.4">
      <c r="A36" s="132">
        <v>29</v>
      </c>
      <c r="B36" s="121" t="s">
        <v>50</v>
      </c>
      <c r="C36" s="121" t="s">
        <v>51</v>
      </c>
      <c r="D36" s="134">
        <v>1140</v>
      </c>
      <c r="E36" s="144" t="s">
        <v>201</v>
      </c>
      <c r="F36" s="135">
        <f t="shared" si="3"/>
        <v>6.8540000000000001</v>
      </c>
      <c r="G36" s="118">
        <f t="shared" si="2"/>
        <v>50.5</v>
      </c>
      <c r="H36" s="135"/>
      <c r="I36" s="133">
        <v>50.5</v>
      </c>
      <c r="J36" s="133">
        <v>69.23</v>
      </c>
      <c r="K36" s="118">
        <f t="shared" si="0"/>
        <v>16.329999999999998</v>
      </c>
      <c r="L36" s="118">
        <f t="shared" si="1"/>
        <v>85.56</v>
      </c>
      <c r="M36" s="213"/>
    </row>
    <row r="37" spans="1:13" ht="26.4">
      <c r="A37" s="132">
        <v>30</v>
      </c>
      <c r="B37" s="121" t="s">
        <v>50</v>
      </c>
      <c r="C37" s="121" t="s">
        <v>51</v>
      </c>
      <c r="D37" s="134">
        <v>1140</v>
      </c>
      <c r="E37" s="144" t="s">
        <v>201</v>
      </c>
      <c r="F37" s="135">
        <f t="shared" si="3"/>
        <v>6.8540000000000001</v>
      </c>
      <c r="G37" s="118">
        <f t="shared" si="2"/>
        <v>11.5</v>
      </c>
      <c r="H37" s="135">
        <v>11.5</v>
      </c>
      <c r="I37" s="133"/>
      <c r="J37" s="133">
        <v>15.76</v>
      </c>
      <c r="K37" s="118">
        <f t="shared" si="0"/>
        <v>3.72</v>
      </c>
      <c r="L37" s="118">
        <f t="shared" si="1"/>
        <v>19.48</v>
      </c>
      <c r="M37" s="213"/>
    </row>
    <row r="38" spans="1:13" ht="26.4">
      <c r="A38" s="132">
        <v>31</v>
      </c>
      <c r="B38" s="121" t="s">
        <v>79</v>
      </c>
      <c r="C38" s="121" t="s">
        <v>42</v>
      </c>
      <c r="D38" s="134">
        <v>1525</v>
      </c>
      <c r="E38" s="144" t="s">
        <v>201</v>
      </c>
      <c r="F38" s="135">
        <f t="shared" si="3"/>
        <v>9.1690000000000005</v>
      </c>
      <c r="G38" s="118">
        <f t="shared" si="2"/>
        <v>37.5</v>
      </c>
      <c r="H38" s="135"/>
      <c r="I38" s="133">
        <v>37.5</v>
      </c>
      <c r="J38" s="133">
        <v>68.77</v>
      </c>
      <c r="K38" s="118">
        <f t="shared" si="0"/>
        <v>16.22</v>
      </c>
      <c r="L38" s="118">
        <f t="shared" si="1"/>
        <v>84.99</v>
      </c>
      <c r="M38" s="213"/>
    </row>
    <row r="39" spans="1:13" ht="26.4">
      <c r="A39" s="132">
        <v>32</v>
      </c>
      <c r="B39" s="121" t="s">
        <v>52</v>
      </c>
      <c r="C39" s="121" t="s">
        <v>40</v>
      </c>
      <c r="D39" s="134">
        <v>1381</v>
      </c>
      <c r="E39" s="144" t="s">
        <v>201</v>
      </c>
      <c r="F39" s="135">
        <f t="shared" si="3"/>
        <v>8.3030000000000008</v>
      </c>
      <c r="G39" s="118">
        <f t="shared" si="2"/>
        <v>30</v>
      </c>
      <c r="H39" s="135"/>
      <c r="I39" s="133">
        <v>30</v>
      </c>
      <c r="J39" s="133">
        <v>49.82</v>
      </c>
      <c r="K39" s="118">
        <f t="shared" si="0"/>
        <v>11.75</v>
      </c>
      <c r="L39" s="118">
        <f t="shared" si="1"/>
        <v>61.57</v>
      </c>
      <c r="M39" s="213"/>
    </row>
    <row r="40" spans="1:13" ht="26.4">
      <c r="A40" s="132">
        <v>33</v>
      </c>
      <c r="B40" s="121" t="s">
        <v>52</v>
      </c>
      <c r="C40" s="121" t="s">
        <v>40</v>
      </c>
      <c r="D40" s="134">
        <v>1381</v>
      </c>
      <c r="E40" s="144" t="s">
        <v>201</v>
      </c>
      <c r="F40" s="135">
        <f t="shared" si="3"/>
        <v>8.3030000000000008</v>
      </c>
      <c r="G40" s="118">
        <f t="shared" si="2"/>
        <v>14</v>
      </c>
      <c r="H40" s="135">
        <v>14</v>
      </c>
      <c r="I40" s="133"/>
      <c r="J40" s="133">
        <v>23.25</v>
      </c>
      <c r="K40" s="118">
        <f t="shared" si="0"/>
        <v>5.48</v>
      </c>
      <c r="L40" s="118">
        <f t="shared" si="1"/>
        <v>28.73</v>
      </c>
      <c r="M40" s="213"/>
    </row>
    <row r="41" spans="1:13" ht="18" customHeight="1">
      <c r="A41" s="132">
        <v>34</v>
      </c>
      <c r="B41" s="121" t="s">
        <v>53</v>
      </c>
      <c r="C41" s="121" t="s">
        <v>42</v>
      </c>
      <c r="D41" s="134">
        <v>1872</v>
      </c>
      <c r="E41" s="144" t="s">
        <v>201</v>
      </c>
      <c r="F41" s="135">
        <f t="shared" si="3"/>
        <v>11.255000000000001</v>
      </c>
      <c r="G41" s="118">
        <f t="shared" si="2"/>
        <v>13</v>
      </c>
      <c r="H41" s="135"/>
      <c r="I41" s="133">
        <v>13</v>
      </c>
      <c r="J41" s="133">
        <v>29.26</v>
      </c>
      <c r="K41" s="118">
        <f t="shared" si="0"/>
        <v>6.9</v>
      </c>
      <c r="L41" s="118">
        <f t="shared" si="1"/>
        <v>36.160000000000004</v>
      </c>
      <c r="M41" s="213"/>
    </row>
    <row r="42" spans="1:13" ht="26.4">
      <c r="A42" s="132">
        <v>35</v>
      </c>
      <c r="B42" s="121" t="s">
        <v>54</v>
      </c>
      <c r="C42" s="121" t="s">
        <v>42</v>
      </c>
      <c r="D42" s="134">
        <v>1448</v>
      </c>
      <c r="E42" s="144" t="s">
        <v>201</v>
      </c>
      <c r="F42" s="135">
        <f t="shared" si="3"/>
        <v>8.7059999999999995</v>
      </c>
      <c r="G42" s="118">
        <f t="shared" si="2"/>
        <v>36</v>
      </c>
      <c r="H42" s="135"/>
      <c r="I42" s="133">
        <v>36</v>
      </c>
      <c r="J42" s="133">
        <v>62.68</v>
      </c>
      <c r="K42" s="118">
        <f t="shared" si="0"/>
        <v>14.79</v>
      </c>
      <c r="L42" s="118">
        <f t="shared" si="1"/>
        <v>77.47</v>
      </c>
      <c r="M42" s="213"/>
    </row>
    <row r="43" spans="1:13" ht="26.4">
      <c r="A43" s="132">
        <v>36</v>
      </c>
      <c r="B43" s="121" t="s">
        <v>54</v>
      </c>
      <c r="C43" s="121" t="s">
        <v>42</v>
      </c>
      <c r="D43" s="134">
        <v>1448</v>
      </c>
      <c r="E43" s="144" t="s">
        <v>201</v>
      </c>
      <c r="F43" s="135">
        <f t="shared" si="3"/>
        <v>8.7059999999999995</v>
      </c>
      <c r="G43" s="118">
        <f t="shared" si="2"/>
        <v>24</v>
      </c>
      <c r="H43" s="135">
        <v>24</v>
      </c>
      <c r="I43" s="133"/>
      <c r="J43" s="133">
        <v>41.79</v>
      </c>
      <c r="K43" s="118">
        <f t="shared" si="0"/>
        <v>9.86</v>
      </c>
      <c r="L43" s="118">
        <f t="shared" si="1"/>
        <v>51.65</v>
      </c>
      <c r="M43" s="213"/>
    </row>
    <row r="44" spans="1:13" ht="26.4">
      <c r="A44" s="132">
        <v>37</v>
      </c>
      <c r="B44" s="121" t="s">
        <v>56</v>
      </c>
      <c r="C44" s="121" t="s">
        <v>38</v>
      </c>
      <c r="D44" s="134">
        <v>1583</v>
      </c>
      <c r="E44" s="144" t="s">
        <v>201</v>
      </c>
      <c r="F44" s="135">
        <f t="shared" si="3"/>
        <v>9.5169999999999995</v>
      </c>
      <c r="G44" s="118">
        <f t="shared" si="2"/>
        <v>11</v>
      </c>
      <c r="H44" s="135">
        <v>11</v>
      </c>
      <c r="I44" s="133"/>
      <c r="J44" s="133">
        <v>20.94</v>
      </c>
      <c r="K44" s="118">
        <f t="shared" si="0"/>
        <v>4.9400000000000004</v>
      </c>
      <c r="L44" s="118">
        <f t="shared" si="1"/>
        <v>25.880000000000003</v>
      </c>
      <c r="M44" s="213"/>
    </row>
    <row r="45" spans="1:13" ht="26.4">
      <c r="A45" s="132">
        <v>38</v>
      </c>
      <c r="B45" s="121" t="s">
        <v>56</v>
      </c>
      <c r="C45" s="121" t="s">
        <v>38</v>
      </c>
      <c r="D45" s="134">
        <v>1583</v>
      </c>
      <c r="E45" s="144" t="s">
        <v>201</v>
      </c>
      <c r="F45" s="135">
        <f t="shared" si="3"/>
        <v>9.5169999999999995</v>
      </c>
      <c r="G45" s="118">
        <f t="shared" si="2"/>
        <v>33</v>
      </c>
      <c r="H45" s="135"/>
      <c r="I45" s="133">
        <v>33</v>
      </c>
      <c r="J45" s="133">
        <v>62.81</v>
      </c>
      <c r="K45" s="118">
        <f t="shared" si="0"/>
        <v>14.82</v>
      </c>
      <c r="L45" s="118">
        <f t="shared" si="1"/>
        <v>77.63</v>
      </c>
      <c r="M45" s="213"/>
    </row>
    <row r="46" spans="1:13" ht="26.4">
      <c r="A46" s="132">
        <v>39</v>
      </c>
      <c r="B46" s="121" t="s">
        <v>78</v>
      </c>
      <c r="C46" s="121" t="s">
        <v>38</v>
      </c>
      <c r="D46" s="134">
        <v>1401</v>
      </c>
      <c r="E46" s="144" t="s">
        <v>201</v>
      </c>
      <c r="F46" s="135">
        <f t="shared" si="3"/>
        <v>8.423</v>
      </c>
      <c r="G46" s="118">
        <f t="shared" si="2"/>
        <v>33.5</v>
      </c>
      <c r="H46" s="135"/>
      <c r="I46" s="133">
        <v>33.5</v>
      </c>
      <c r="J46" s="133">
        <v>56.43</v>
      </c>
      <c r="K46" s="118">
        <f t="shared" si="0"/>
        <v>13.31</v>
      </c>
      <c r="L46" s="118">
        <f t="shared" si="1"/>
        <v>69.739999999999995</v>
      </c>
      <c r="M46" s="213"/>
    </row>
    <row r="47" spans="1:13">
      <c r="A47" s="132">
        <v>40</v>
      </c>
      <c r="B47" s="121" t="s">
        <v>58</v>
      </c>
      <c r="C47" s="121" t="s">
        <v>40</v>
      </c>
      <c r="D47" s="134">
        <v>1240</v>
      </c>
      <c r="E47" s="144" t="s">
        <v>201</v>
      </c>
      <c r="F47" s="135">
        <f t="shared" si="3"/>
        <v>7.4550000000000001</v>
      </c>
      <c r="G47" s="118">
        <f t="shared" si="2"/>
        <v>13</v>
      </c>
      <c r="H47" s="135">
        <v>13</v>
      </c>
      <c r="I47" s="133"/>
      <c r="J47" s="133">
        <v>19.38</v>
      </c>
      <c r="K47" s="118">
        <f t="shared" si="0"/>
        <v>4.57</v>
      </c>
      <c r="L47" s="118">
        <f t="shared" si="1"/>
        <v>23.95</v>
      </c>
      <c r="M47" s="213"/>
    </row>
    <row r="48" spans="1:13">
      <c r="A48" s="132">
        <v>41</v>
      </c>
      <c r="B48" s="121" t="s">
        <v>58</v>
      </c>
      <c r="C48" s="121" t="s">
        <v>40</v>
      </c>
      <c r="D48" s="134">
        <v>1240</v>
      </c>
      <c r="E48" s="144" t="s">
        <v>201</v>
      </c>
      <c r="F48" s="135">
        <f t="shared" si="3"/>
        <v>7.4550000000000001</v>
      </c>
      <c r="G48" s="118">
        <f t="shared" si="2"/>
        <v>39</v>
      </c>
      <c r="H48" s="135"/>
      <c r="I48" s="133">
        <v>39</v>
      </c>
      <c r="J48" s="133">
        <v>58.15</v>
      </c>
      <c r="K48" s="118">
        <f t="shared" si="0"/>
        <v>13.72</v>
      </c>
      <c r="L48" s="118">
        <f t="shared" si="1"/>
        <v>71.87</v>
      </c>
      <c r="M48" s="213"/>
    </row>
    <row r="49" spans="1:13" ht="26.4">
      <c r="A49" s="132">
        <v>42</v>
      </c>
      <c r="B49" s="121" t="s">
        <v>49</v>
      </c>
      <c r="C49" s="121" t="s">
        <v>38</v>
      </c>
      <c r="D49" s="134">
        <v>1443</v>
      </c>
      <c r="E49" s="144" t="s">
        <v>201</v>
      </c>
      <c r="F49" s="135">
        <f t="shared" si="3"/>
        <v>8.6760000000000002</v>
      </c>
      <c r="G49" s="118">
        <f t="shared" si="2"/>
        <v>12</v>
      </c>
      <c r="H49" s="135">
        <v>12</v>
      </c>
      <c r="I49" s="133"/>
      <c r="J49" s="133">
        <v>20.82</v>
      </c>
      <c r="K49" s="118">
        <f t="shared" si="0"/>
        <v>4.91</v>
      </c>
      <c r="L49" s="118">
        <f t="shared" si="1"/>
        <v>25.73</v>
      </c>
      <c r="M49" s="213"/>
    </row>
    <row r="50" spans="1:13" ht="26.4">
      <c r="A50" s="132">
        <v>43</v>
      </c>
      <c r="B50" s="121" t="s">
        <v>49</v>
      </c>
      <c r="C50" s="121" t="s">
        <v>38</v>
      </c>
      <c r="D50" s="134">
        <v>1443</v>
      </c>
      <c r="E50" s="144" t="s">
        <v>201</v>
      </c>
      <c r="F50" s="135">
        <f t="shared" si="3"/>
        <v>8.6760000000000002</v>
      </c>
      <c r="G50" s="118">
        <f t="shared" si="2"/>
        <v>24.5</v>
      </c>
      <c r="H50" s="135"/>
      <c r="I50" s="133">
        <v>24.5</v>
      </c>
      <c r="J50" s="133">
        <v>42.51</v>
      </c>
      <c r="K50" s="118">
        <f t="shared" si="0"/>
        <v>10.029999999999999</v>
      </c>
      <c r="L50" s="118">
        <f t="shared" si="1"/>
        <v>52.54</v>
      </c>
      <c r="M50" s="213"/>
    </row>
    <row r="51" spans="1:13" ht="26.4">
      <c r="A51" s="132">
        <v>44</v>
      </c>
      <c r="B51" s="121" t="s">
        <v>92</v>
      </c>
      <c r="C51" s="121" t="s">
        <v>42</v>
      </c>
      <c r="D51" s="134">
        <v>1565</v>
      </c>
      <c r="E51" s="144" t="s">
        <v>201</v>
      </c>
      <c r="F51" s="135">
        <f t="shared" si="3"/>
        <v>9.4090000000000007</v>
      </c>
      <c r="G51" s="118">
        <f t="shared" si="2"/>
        <v>26</v>
      </c>
      <c r="H51" s="135"/>
      <c r="I51" s="133">
        <v>26</v>
      </c>
      <c r="J51" s="133">
        <v>48.93</v>
      </c>
      <c r="K51" s="118">
        <f t="shared" si="0"/>
        <v>11.54</v>
      </c>
      <c r="L51" s="118">
        <f t="shared" si="1"/>
        <v>60.47</v>
      </c>
      <c r="M51" s="213"/>
    </row>
    <row r="52" spans="1:13">
      <c r="A52" s="132">
        <v>45</v>
      </c>
      <c r="B52" s="121" t="s">
        <v>59</v>
      </c>
      <c r="C52" s="121" t="s">
        <v>60</v>
      </c>
      <c r="D52" s="134">
        <v>1474</v>
      </c>
      <c r="E52" s="144" t="s">
        <v>201</v>
      </c>
      <c r="F52" s="135">
        <f t="shared" si="3"/>
        <v>8.8620000000000001</v>
      </c>
      <c r="G52" s="118">
        <f t="shared" si="2"/>
        <v>13</v>
      </c>
      <c r="H52" s="135">
        <v>13</v>
      </c>
      <c r="I52" s="133"/>
      <c r="J52" s="133">
        <v>23.04</v>
      </c>
      <c r="K52" s="118">
        <f t="shared" si="0"/>
        <v>5.44</v>
      </c>
      <c r="L52" s="118">
        <f t="shared" si="1"/>
        <v>28.48</v>
      </c>
      <c r="M52" s="213"/>
    </row>
    <row r="53" spans="1:13">
      <c r="A53" s="132">
        <v>46</v>
      </c>
      <c r="B53" s="121" t="s">
        <v>59</v>
      </c>
      <c r="C53" s="121" t="s">
        <v>60</v>
      </c>
      <c r="D53" s="134">
        <v>1474</v>
      </c>
      <c r="E53" s="144" t="s">
        <v>201</v>
      </c>
      <c r="F53" s="135">
        <f t="shared" si="3"/>
        <v>8.8620000000000001</v>
      </c>
      <c r="G53" s="118">
        <f t="shared" si="2"/>
        <v>13</v>
      </c>
      <c r="H53" s="135"/>
      <c r="I53" s="133">
        <v>13</v>
      </c>
      <c r="J53" s="133">
        <v>23.04</v>
      </c>
      <c r="K53" s="118">
        <f t="shared" si="0"/>
        <v>5.44</v>
      </c>
      <c r="L53" s="118">
        <f t="shared" si="1"/>
        <v>28.48</v>
      </c>
      <c r="M53" s="213"/>
    </row>
    <row r="54" spans="1:13">
      <c r="A54" s="132">
        <v>47</v>
      </c>
      <c r="B54" s="121" t="s">
        <v>194</v>
      </c>
      <c r="C54" s="121" t="s">
        <v>51</v>
      </c>
      <c r="D54" s="134">
        <v>1303</v>
      </c>
      <c r="E54" s="144" t="s">
        <v>201</v>
      </c>
      <c r="F54" s="135">
        <f t="shared" si="3"/>
        <v>7.8339999999999996</v>
      </c>
      <c r="G54" s="118">
        <f t="shared" si="2"/>
        <v>92.5</v>
      </c>
      <c r="H54" s="135"/>
      <c r="I54" s="133">
        <v>92.5</v>
      </c>
      <c r="J54" s="133">
        <v>144.93</v>
      </c>
      <c r="K54" s="118">
        <f t="shared" si="0"/>
        <v>34.19</v>
      </c>
      <c r="L54" s="118">
        <f t="shared" si="1"/>
        <v>179.12</v>
      </c>
      <c r="M54" s="213"/>
    </row>
    <row r="55" spans="1:13">
      <c r="A55" s="132">
        <v>48</v>
      </c>
      <c r="B55" s="121" t="s">
        <v>58</v>
      </c>
      <c r="C55" s="121" t="s">
        <v>38</v>
      </c>
      <c r="D55" s="134">
        <v>1176</v>
      </c>
      <c r="E55" s="144" t="s">
        <v>201</v>
      </c>
      <c r="F55" s="135">
        <f t="shared" si="3"/>
        <v>7.07</v>
      </c>
      <c r="G55" s="118">
        <f t="shared" si="2"/>
        <v>13</v>
      </c>
      <c r="H55" s="135">
        <v>13</v>
      </c>
      <c r="I55" s="133"/>
      <c r="J55" s="133">
        <v>18.38</v>
      </c>
      <c r="K55" s="118">
        <f t="shared" si="0"/>
        <v>4.34</v>
      </c>
      <c r="L55" s="118">
        <f t="shared" si="1"/>
        <v>22.72</v>
      </c>
      <c r="M55" s="213"/>
    </row>
    <row r="56" spans="1:13">
      <c r="A56" s="132">
        <v>49</v>
      </c>
      <c r="B56" s="121" t="s">
        <v>58</v>
      </c>
      <c r="C56" s="121" t="s">
        <v>38</v>
      </c>
      <c r="D56" s="134">
        <v>1176</v>
      </c>
      <c r="E56" s="144" t="s">
        <v>201</v>
      </c>
      <c r="F56" s="135">
        <f t="shared" si="3"/>
        <v>7.07</v>
      </c>
      <c r="G56" s="118">
        <f t="shared" si="2"/>
        <v>39</v>
      </c>
      <c r="H56" s="135"/>
      <c r="I56" s="133">
        <v>39</v>
      </c>
      <c r="J56" s="133">
        <v>55.15</v>
      </c>
      <c r="K56" s="118">
        <f t="shared" si="0"/>
        <v>13.01</v>
      </c>
      <c r="L56" s="118">
        <f t="shared" si="1"/>
        <v>68.16</v>
      </c>
      <c r="M56" s="213"/>
    </row>
    <row r="57" spans="1:13">
      <c r="A57" s="132">
        <v>50</v>
      </c>
      <c r="B57" s="121" t="s">
        <v>61</v>
      </c>
      <c r="C57" s="121" t="s">
        <v>40</v>
      </c>
      <c r="D57" s="134">
        <v>1313</v>
      </c>
      <c r="E57" s="144" t="s">
        <v>201</v>
      </c>
      <c r="F57" s="135">
        <f t="shared" si="3"/>
        <v>7.8940000000000001</v>
      </c>
      <c r="G57" s="118">
        <f t="shared" si="2"/>
        <v>25.5</v>
      </c>
      <c r="H57" s="135">
        <v>25.5</v>
      </c>
      <c r="I57" s="133"/>
      <c r="J57" s="133">
        <v>40.26</v>
      </c>
      <c r="K57" s="118">
        <f t="shared" si="0"/>
        <v>9.5</v>
      </c>
      <c r="L57" s="118">
        <f t="shared" si="1"/>
        <v>49.76</v>
      </c>
      <c r="M57" s="213"/>
    </row>
    <row r="58" spans="1:13">
      <c r="A58" s="132">
        <v>51</v>
      </c>
      <c r="B58" s="121" t="s">
        <v>61</v>
      </c>
      <c r="C58" s="121" t="s">
        <v>40</v>
      </c>
      <c r="D58" s="134">
        <v>1313</v>
      </c>
      <c r="E58" s="144" t="s">
        <v>201</v>
      </c>
      <c r="F58" s="135">
        <f t="shared" si="3"/>
        <v>7.8940000000000001</v>
      </c>
      <c r="G58" s="118">
        <f t="shared" si="2"/>
        <v>26</v>
      </c>
      <c r="H58" s="135"/>
      <c r="I58" s="133">
        <v>26</v>
      </c>
      <c r="J58" s="133">
        <v>41.05</v>
      </c>
      <c r="K58" s="118">
        <f t="shared" si="0"/>
        <v>9.68</v>
      </c>
      <c r="L58" s="118">
        <f t="shared" si="1"/>
        <v>50.73</v>
      </c>
      <c r="M58" s="213"/>
    </row>
    <row r="59" spans="1:13" ht="26.4">
      <c r="A59" s="132">
        <v>52</v>
      </c>
      <c r="B59" s="121" t="s">
        <v>81</v>
      </c>
      <c r="C59" s="121" t="s">
        <v>38</v>
      </c>
      <c r="D59" s="134">
        <v>1337</v>
      </c>
      <c r="E59" s="144" t="s">
        <v>201</v>
      </c>
      <c r="F59" s="135">
        <f t="shared" si="3"/>
        <v>8.0380000000000003</v>
      </c>
      <c r="G59" s="118">
        <f t="shared" si="2"/>
        <v>11</v>
      </c>
      <c r="H59" s="135"/>
      <c r="I59" s="133">
        <v>11</v>
      </c>
      <c r="J59" s="133">
        <v>17.68</v>
      </c>
      <c r="K59" s="118">
        <f t="shared" si="0"/>
        <v>4.17</v>
      </c>
      <c r="L59" s="118">
        <f t="shared" si="1"/>
        <v>21.85</v>
      </c>
      <c r="M59" s="213"/>
    </row>
    <row r="60" spans="1:13" ht="26.4">
      <c r="A60" s="132">
        <v>53</v>
      </c>
      <c r="B60" s="121" t="s">
        <v>65</v>
      </c>
      <c r="C60" s="121" t="s">
        <v>51</v>
      </c>
      <c r="D60" s="134">
        <v>1140</v>
      </c>
      <c r="E60" s="144" t="s">
        <v>201</v>
      </c>
      <c r="F60" s="135">
        <f t="shared" si="3"/>
        <v>6.8540000000000001</v>
      </c>
      <c r="G60" s="118">
        <f t="shared" si="2"/>
        <v>40</v>
      </c>
      <c r="H60" s="135"/>
      <c r="I60" s="133">
        <v>40</v>
      </c>
      <c r="J60" s="133">
        <v>54.83</v>
      </c>
      <c r="K60" s="118">
        <f t="shared" si="0"/>
        <v>12.93</v>
      </c>
      <c r="L60" s="118">
        <f t="shared" si="1"/>
        <v>67.759999999999991</v>
      </c>
      <c r="M60" s="213"/>
    </row>
    <row r="61" spans="1:13" ht="26.4">
      <c r="A61" s="132">
        <v>54</v>
      </c>
      <c r="B61" s="121" t="s">
        <v>64</v>
      </c>
      <c r="C61" s="121" t="s">
        <v>40</v>
      </c>
      <c r="D61" s="134">
        <v>1545</v>
      </c>
      <c r="E61" s="144" t="s">
        <v>201</v>
      </c>
      <c r="F61" s="135">
        <f t="shared" si="3"/>
        <v>9.2889999999999997</v>
      </c>
      <c r="G61" s="118">
        <f t="shared" si="2"/>
        <v>12</v>
      </c>
      <c r="H61" s="135">
        <v>12</v>
      </c>
      <c r="I61" s="133"/>
      <c r="J61" s="133">
        <v>22.29</v>
      </c>
      <c r="K61" s="118">
        <f t="shared" si="0"/>
        <v>5.26</v>
      </c>
      <c r="L61" s="118">
        <f t="shared" si="1"/>
        <v>27.549999999999997</v>
      </c>
      <c r="M61" s="213"/>
    </row>
    <row r="62" spans="1:13" ht="26.4">
      <c r="A62" s="132">
        <v>55</v>
      </c>
      <c r="B62" s="121" t="s">
        <v>64</v>
      </c>
      <c r="C62" s="121" t="s">
        <v>40</v>
      </c>
      <c r="D62" s="134">
        <v>1545</v>
      </c>
      <c r="E62" s="144" t="s">
        <v>201</v>
      </c>
      <c r="F62" s="135">
        <f t="shared" si="3"/>
        <v>9.2889999999999997</v>
      </c>
      <c r="G62" s="118">
        <f t="shared" si="2"/>
        <v>24</v>
      </c>
      <c r="H62" s="135"/>
      <c r="I62" s="133">
        <v>24</v>
      </c>
      <c r="J62" s="133">
        <v>44.59</v>
      </c>
      <c r="K62" s="118">
        <f t="shared" si="0"/>
        <v>10.52</v>
      </c>
      <c r="L62" s="118">
        <f t="shared" si="1"/>
        <v>55.11</v>
      </c>
      <c r="M62" s="213"/>
    </row>
    <row r="63" spans="1:13" ht="26.4">
      <c r="A63" s="132">
        <v>56</v>
      </c>
      <c r="B63" s="121" t="s">
        <v>65</v>
      </c>
      <c r="C63" s="121" t="s">
        <v>40</v>
      </c>
      <c r="D63" s="134">
        <v>1431</v>
      </c>
      <c r="E63" s="144" t="s">
        <v>201</v>
      </c>
      <c r="F63" s="135">
        <f t="shared" si="3"/>
        <v>8.6029999999999998</v>
      </c>
      <c r="G63" s="118">
        <f t="shared" si="2"/>
        <v>32</v>
      </c>
      <c r="H63" s="135"/>
      <c r="I63" s="133">
        <v>32</v>
      </c>
      <c r="J63" s="133">
        <v>55.06</v>
      </c>
      <c r="K63" s="118">
        <f t="shared" si="0"/>
        <v>12.99</v>
      </c>
      <c r="L63" s="118">
        <f t="shared" si="1"/>
        <v>68.05</v>
      </c>
      <c r="M63" s="213"/>
    </row>
    <row r="64" spans="1:13" ht="26.4">
      <c r="A64" s="132">
        <v>57</v>
      </c>
      <c r="B64" s="121" t="s">
        <v>65</v>
      </c>
      <c r="C64" s="121" t="s">
        <v>40</v>
      </c>
      <c r="D64" s="134">
        <v>1431</v>
      </c>
      <c r="E64" s="144" t="s">
        <v>201</v>
      </c>
      <c r="F64" s="135">
        <f t="shared" si="3"/>
        <v>8.6029999999999998</v>
      </c>
      <c r="G64" s="118">
        <f t="shared" si="2"/>
        <v>12.5</v>
      </c>
      <c r="H64" s="135">
        <v>12.5</v>
      </c>
      <c r="I64" s="133"/>
      <c r="J64" s="133">
        <v>21.51</v>
      </c>
      <c r="K64" s="118">
        <f t="shared" si="0"/>
        <v>5.07</v>
      </c>
      <c r="L64" s="118">
        <f t="shared" si="1"/>
        <v>26.580000000000002</v>
      </c>
      <c r="M64" s="213"/>
    </row>
    <row r="65" spans="1:13">
      <c r="A65" s="132">
        <v>58</v>
      </c>
      <c r="B65" s="121" t="s">
        <v>195</v>
      </c>
      <c r="C65" s="121" t="s">
        <v>96</v>
      </c>
      <c r="D65" s="134">
        <v>1449</v>
      </c>
      <c r="E65" s="144" t="s">
        <v>201</v>
      </c>
      <c r="F65" s="135">
        <f t="shared" si="3"/>
        <v>8.7119999999999997</v>
      </c>
      <c r="G65" s="118">
        <f t="shared" si="2"/>
        <v>19</v>
      </c>
      <c r="H65" s="135"/>
      <c r="I65" s="133">
        <v>19</v>
      </c>
      <c r="J65" s="133">
        <v>33.11</v>
      </c>
      <c r="K65" s="118">
        <f t="shared" si="0"/>
        <v>7.81</v>
      </c>
      <c r="L65" s="118">
        <f t="shared" si="1"/>
        <v>40.92</v>
      </c>
      <c r="M65" s="213"/>
    </row>
    <row r="66" spans="1:13">
      <c r="A66" s="132">
        <v>59</v>
      </c>
      <c r="B66" s="121" t="s">
        <v>195</v>
      </c>
      <c r="C66" s="121" t="s">
        <v>96</v>
      </c>
      <c r="D66" s="134">
        <v>1449</v>
      </c>
      <c r="E66" s="144" t="s">
        <v>201</v>
      </c>
      <c r="F66" s="135">
        <f t="shared" si="3"/>
        <v>8.7119999999999997</v>
      </c>
      <c r="G66" s="118">
        <f t="shared" si="2"/>
        <v>70</v>
      </c>
      <c r="H66" s="135">
        <v>70</v>
      </c>
      <c r="I66" s="133"/>
      <c r="J66" s="133">
        <v>121.97</v>
      </c>
      <c r="K66" s="118">
        <f t="shared" si="0"/>
        <v>28.77</v>
      </c>
      <c r="L66" s="118">
        <f t="shared" si="1"/>
        <v>150.74</v>
      </c>
      <c r="M66" s="213"/>
    </row>
    <row r="67" spans="1:13" ht="26.4">
      <c r="A67" s="132">
        <v>60</v>
      </c>
      <c r="B67" s="121" t="s">
        <v>94</v>
      </c>
      <c r="C67" s="121" t="s">
        <v>38</v>
      </c>
      <c r="D67" s="134">
        <v>1337</v>
      </c>
      <c r="E67" s="144" t="s">
        <v>201</v>
      </c>
      <c r="F67" s="135">
        <f t="shared" si="3"/>
        <v>8.0380000000000003</v>
      </c>
      <c r="G67" s="118">
        <f t="shared" si="2"/>
        <v>32.5</v>
      </c>
      <c r="H67" s="135"/>
      <c r="I67" s="133">
        <v>32.5</v>
      </c>
      <c r="J67" s="133">
        <v>52.25</v>
      </c>
      <c r="K67" s="118">
        <f t="shared" si="0"/>
        <v>12.33</v>
      </c>
      <c r="L67" s="118">
        <f t="shared" si="1"/>
        <v>64.58</v>
      </c>
      <c r="M67" s="213"/>
    </row>
    <row r="68" spans="1:13" ht="26.4">
      <c r="A68" s="132">
        <v>61</v>
      </c>
      <c r="B68" s="121" t="s">
        <v>65</v>
      </c>
      <c r="C68" s="121" t="s">
        <v>42</v>
      </c>
      <c r="D68" s="134">
        <v>1474</v>
      </c>
      <c r="E68" s="144" t="s">
        <v>201</v>
      </c>
      <c r="F68" s="135">
        <f t="shared" si="3"/>
        <v>8.8620000000000001</v>
      </c>
      <c r="G68" s="118">
        <f t="shared" si="2"/>
        <v>24.5</v>
      </c>
      <c r="H68" s="135"/>
      <c r="I68" s="133">
        <v>24.5</v>
      </c>
      <c r="J68" s="133">
        <v>43.42</v>
      </c>
      <c r="K68" s="118">
        <f t="shared" si="0"/>
        <v>10.24</v>
      </c>
      <c r="L68" s="118">
        <f t="shared" si="1"/>
        <v>53.660000000000004</v>
      </c>
      <c r="M68" s="213"/>
    </row>
    <row r="69" spans="1:13" ht="26.4">
      <c r="A69" s="132">
        <v>62</v>
      </c>
      <c r="B69" s="121" t="s">
        <v>54</v>
      </c>
      <c r="C69" s="121" t="s">
        <v>38</v>
      </c>
      <c r="D69" s="134">
        <v>1337</v>
      </c>
      <c r="E69" s="144" t="s">
        <v>201</v>
      </c>
      <c r="F69" s="135">
        <f t="shared" si="3"/>
        <v>8.0380000000000003</v>
      </c>
      <c r="G69" s="118">
        <f t="shared" si="2"/>
        <v>24</v>
      </c>
      <c r="H69" s="135"/>
      <c r="I69" s="133">
        <v>24</v>
      </c>
      <c r="J69" s="133">
        <v>38.58</v>
      </c>
      <c r="K69" s="118">
        <f t="shared" si="0"/>
        <v>9.1</v>
      </c>
      <c r="L69" s="118">
        <f t="shared" si="1"/>
        <v>47.68</v>
      </c>
      <c r="M69" s="213"/>
    </row>
    <row r="70" spans="1:13" ht="26.4">
      <c r="A70" s="132">
        <v>63</v>
      </c>
      <c r="B70" s="121" t="s">
        <v>65</v>
      </c>
      <c r="C70" s="121" t="s">
        <v>51</v>
      </c>
      <c r="D70" s="134">
        <v>1140</v>
      </c>
      <c r="E70" s="144" t="s">
        <v>201</v>
      </c>
      <c r="F70" s="135">
        <f t="shared" si="3"/>
        <v>6.8540000000000001</v>
      </c>
      <c r="G70" s="118">
        <f t="shared" si="2"/>
        <v>24.5</v>
      </c>
      <c r="H70" s="135"/>
      <c r="I70" s="133">
        <v>24.5</v>
      </c>
      <c r="J70" s="133">
        <v>33.58</v>
      </c>
      <c r="K70" s="118">
        <f t="shared" si="0"/>
        <v>7.92</v>
      </c>
      <c r="L70" s="118">
        <f t="shared" si="1"/>
        <v>41.5</v>
      </c>
      <c r="M70" s="213"/>
    </row>
    <row r="71" spans="1:13" ht="26.4">
      <c r="A71" s="132">
        <v>64</v>
      </c>
      <c r="B71" s="121" t="s">
        <v>65</v>
      </c>
      <c r="C71" s="121" t="s">
        <v>51</v>
      </c>
      <c r="D71" s="134">
        <v>1140</v>
      </c>
      <c r="E71" s="144" t="s">
        <v>201</v>
      </c>
      <c r="F71" s="135">
        <f t="shared" si="3"/>
        <v>6.8540000000000001</v>
      </c>
      <c r="G71" s="118">
        <f t="shared" si="2"/>
        <v>36.5</v>
      </c>
      <c r="H71" s="135">
        <v>36.5</v>
      </c>
      <c r="I71" s="133"/>
      <c r="J71" s="133">
        <v>50.03</v>
      </c>
      <c r="K71" s="118">
        <f t="shared" si="0"/>
        <v>11.8</v>
      </c>
      <c r="L71" s="118">
        <f t="shared" si="1"/>
        <v>61.83</v>
      </c>
      <c r="M71" s="213"/>
    </row>
    <row r="72" spans="1:13" ht="26.4">
      <c r="A72" s="132">
        <v>65</v>
      </c>
      <c r="B72" s="121" t="s">
        <v>74</v>
      </c>
      <c r="C72" s="121" t="s">
        <v>38</v>
      </c>
      <c r="D72" s="134">
        <v>1463</v>
      </c>
      <c r="E72" s="144" t="s">
        <v>201</v>
      </c>
      <c r="F72" s="135">
        <f t="shared" si="3"/>
        <v>8.7959999999999994</v>
      </c>
      <c r="G72" s="118">
        <f t="shared" si="2"/>
        <v>37</v>
      </c>
      <c r="H72" s="135"/>
      <c r="I72" s="133">
        <v>37</v>
      </c>
      <c r="J72" s="133">
        <v>65.09</v>
      </c>
      <c r="K72" s="118">
        <f t="shared" ref="K72:K135" si="4">ROUND(J72*23.59%,2)</f>
        <v>15.35</v>
      </c>
      <c r="L72" s="118">
        <f t="shared" ref="L72:L135" si="5">J72+K72</f>
        <v>80.44</v>
      </c>
      <c r="M72" s="213"/>
    </row>
    <row r="73" spans="1:13" ht="26.4">
      <c r="A73" s="132">
        <v>66</v>
      </c>
      <c r="B73" s="121" t="s">
        <v>46</v>
      </c>
      <c r="C73" s="121" t="s">
        <v>40</v>
      </c>
      <c r="D73" s="134">
        <v>1381</v>
      </c>
      <c r="E73" s="144" t="s">
        <v>201</v>
      </c>
      <c r="F73" s="135">
        <f t="shared" si="3"/>
        <v>8.3030000000000008</v>
      </c>
      <c r="G73" s="118">
        <f t="shared" ref="G73:G136" si="6">H73+I73</f>
        <v>32</v>
      </c>
      <c r="H73" s="135"/>
      <c r="I73" s="133">
        <v>32</v>
      </c>
      <c r="J73" s="133">
        <v>53.14</v>
      </c>
      <c r="K73" s="118">
        <f t="shared" si="4"/>
        <v>12.54</v>
      </c>
      <c r="L73" s="118">
        <f t="shared" si="5"/>
        <v>65.680000000000007</v>
      </c>
      <c r="M73" s="213"/>
    </row>
    <row r="74" spans="1:13">
      <c r="A74" s="132">
        <v>67</v>
      </c>
      <c r="B74" s="121" t="s">
        <v>59</v>
      </c>
      <c r="C74" s="121" t="s">
        <v>130</v>
      </c>
      <c r="D74" s="134">
        <v>1386</v>
      </c>
      <c r="E74" s="144" t="s">
        <v>201</v>
      </c>
      <c r="F74" s="135">
        <f t="shared" ref="F74:F137" si="7">ROUND(D74/$F$4,3)</f>
        <v>8.3330000000000002</v>
      </c>
      <c r="G74" s="118">
        <f t="shared" si="6"/>
        <v>26</v>
      </c>
      <c r="H74" s="135"/>
      <c r="I74" s="133">
        <v>26</v>
      </c>
      <c r="J74" s="133">
        <v>43.33</v>
      </c>
      <c r="K74" s="118">
        <f t="shared" si="4"/>
        <v>10.220000000000001</v>
      </c>
      <c r="L74" s="118">
        <f t="shared" si="5"/>
        <v>53.55</v>
      </c>
      <c r="M74" s="213"/>
    </row>
    <row r="75" spans="1:13" s="49" customFormat="1">
      <c r="A75" s="132">
        <v>68</v>
      </c>
      <c r="B75" s="136" t="s">
        <v>61</v>
      </c>
      <c r="C75" s="136" t="s">
        <v>42</v>
      </c>
      <c r="D75" s="137">
        <v>1614</v>
      </c>
      <c r="E75" s="145" t="s">
        <v>201</v>
      </c>
      <c r="F75" s="135">
        <f t="shared" si="7"/>
        <v>9.7040000000000006</v>
      </c>
      <c r="G75" s="118">
        <f t="shared" si="6"/>
        <v>12.5</v>
      </c>
      <c r="H75" s="135">
        <v>12.5</v>
      </c>
      <c r="I75" s="138"/>
      <c r="J75" s="138">
        <v>24.26</v>
      </c>
      <c r="K75" s="118">
        <f t="shared" si="4"/>
        <v>5.72</v>
      </c>
      <c r="L75" s="118">
        <f t="shared" si="5"/>
        <v>29.98</v>
      </c>
      <c r="M75" s="213"/>
    </row>
    <row r="76" spans="1:13" ht="29.25" customHeight="1">
      <c r="A76" s="132">
        <v>69</v>
      </c>
      <c r="B76" s="121" t="s">
        <v>61</v>
      </c>
      <c r="C76" s="121" t="s">
        <v>42</v>
      </c>
      <c r="D76" s="134">
        <v>1614</v>
      </c>
      <c r="E76" s="144" t="s">
        <v>201</v>
      </c>
      <c r="F76" s="135">
        <f t="shared" si="7"/>
        <v>9.7040000000000006</v>
      </c>
      <c r="G76" s="118">
        <f t="shared" si="6"/>
        <v>12</v>
      </c>
      <c r="H76" s="135"/>
      <c r="I76" s="133">
        <v>12</v>
      </c>
      <c r="J76" s="133">
        <v>23.29</v>
      </c>
      <c r="K76" s="118">
        <f t="shared" si="4"/>
        <v>5.49</v>
      </c>
      <c r="L76" s="118">
        <f t="shared" si="5"/>
        <v>28.78</v>
      </c>
      <c r="M76" s="213"/>
    </row>
    <row r="77" spans="1:13" ht="27.75" customHeight="1">
      <c r="A77" s="132">
        <v>70</v>
      </c>
      <c r="B77" s="121" t="s">
        <v>46</v>
      </c>
      <c r="C77" s="121" t="s">
        <v>40</v>
      </c>
      <c r="D77" s="134">
        <v>1355</v>
      </c>
      <c r="E77" s="144" t="s">
        <v>201</v>
      </c>
      <c r="F77" s="135">
        <f t="shared" si="7"/>
        <v>8.1460000000000008</v>
      </c>
      <c r="G77" s="118">
        <f t="shared" si="6"/>
        <v>14</v>
      </c>
      <c r="H77" s="135">
        <v>14</v>
      </c>
      <c r="I77" s="133"/>
      <c r="J77" s="133">
        <v>22.81</v>
      </c>
      <c r="K77" s="118">
        <f t="shared" si="4"/>
        <v>5.38</v>
      </c>
      <c r="L77" s="118">
        <f t="shared" si="5"/>
        <v>28.189999999999998</v>
      </c>
      <c r="M77" s="213"/>
    </row>
    <row r="78" spans="1:13" ht="26.4">
      <c r="A78" s="132">
        <v>71</v>
      </c>
      <c r="B78" s="121" t="s">
        <v>46</v>
      </c>
      <c r="C78" s="121" t="s">
        <v>40</v>
      </c>
      <c r="D78" s="134">
        <v>1355</v>
      </c>
      <c r="E78" s="144" t="s">
        <v>201</v>
      </c>
      <c r="F78" s="135">
        <f t="shared" si="7"/>
        <v>8.1460000000000008</v>
      </c>
      <c r="G78" s="118">
        <f t="shared" si="6"/>
        <v>57.5</v>
      </c>
      <c r="H78" s="135"/>
      <c r="I78" s="133">
        <v>57.5</v>
      </c>
      <c r="J78" s="133">
        <v>93.68</v>
      </c>
      <c r="K78" s="118">
        <f t="shared" si="4"/>
        <v>22.1</v>
      </c>
      <c r="L78" s="118">
        <f t="shared" si="5"/>
        <v>115.78</v>
      </c>
      <c r="M78" s="213"/>
    </row>
    <row r="79" spans="1:13" ht="26.4">
      <c r="A79" s="132">
        <v>72</v>
      </c>
      <c r="B79" s="121" t="s">
        <v>53</v>
      </c>
      <c r="C79" s="121" t="s">
        <v>38</v>
      </c>
      <c r="D79" s="134">
        <v>1443</v>
      </c>
      <c r="E79" s="144" t="s">
        <v>201</v>
      </c>
      <c r="F79" s="135">
        <f t="shared" si="7"/>
        <v>8.6760000000000002</v>
      </c>
      <c r="G79" s="118">
        <f t="shared" si="6"/>
        <v>24.5</v>
      </c>
      <c r="H79" s="135"/>
      <c r="I79" s="133">
        <v>24.5</v>
      </c>
      <c r="J79" s="133">
        <v>42.51</v>
      </c>
      <c r="K79" s="118">
        <f t="shared" si="4"/>
        <v>10.029999999999999</v>
      </c>
      <c r="L79" s="118">
        <f t="shared" si="5"/>
        <v>52.54</v>
      </c>
      <c r="M79" s="213"/>
    </row>
    <row r="80" spans="1:13" ht="26.4">
      <c r="A80" s="132">
        <v>73</v>
      </c>
      <c r="B80" s="121" t="s">
        <v>53</v>
      </c>
      <c r="C80" s="121" t="s">
        <v>38</v>
      </c>
      <c r="D80" s="134">
        <v>1443</v>
      </c>
      <c r="E80" s="144" t="s">
        <v>201</v>
      </c>
      <c r="F80" s="135">
        <f t="shared" si="7"/>
        <v>8.6760000000000002</v>
      </c>
      <c r="G80" s="118">
        <f t="shared" si="6"/>
        <v>11.5</v>
      </c>
      <c r="H80" s="135">
        <v>11.5</v>
      </c>
      <c r="I80" s="133"/>
      <c r="J80" s="133">
        <v>19.95</v>
      </c>
      <c r="K80" s="118">
        <f t="shared" si="4"/>
        <v>4.71</v>
      </c>
      <c r="L80" s="118">
        <f t="shared" si="5"/>
        <v>24.66</v>
      </c>
      <c r="M80" s="213"/>
    </row>
    <row r="81" spans="1:13" ht="26.4">
      <c r="A81" s="132">
        <v>74</v>
      </c>
      <c r="B81" s="121" t="s">
        <v>63</v>
      </c>
      <c r="C81" s="121" t="s">
        <v>40</v>
      </c>
      <c r="D81" s="134">
        <v>1335</v>
      </c>
      <c r="E81" s="144" t="s">
        <v>201</v>
      </c>
      <c r="F81" s="135">
        <f t="shared" si="7"/>
        <v>8.0259999999999998</v>
      </c>
      <c r="G81" s="118">
        <f t="shared" si="6"/>
        <v>24</v>
      </c>
      <c r="H81" s="135"/>
      <c r="I81" s="133">
        <v>24</v>
      </c>
      <c r="J81" s="133">
        <v>38.520000000000003</v>
      </c>
      <c r="K81" s="118">
        <f t="shared" si="4"/>
        <v>9.09</v>
      </c>
      <c r="L81" s="118">
        <f t="shared" si="5"/>
        <v>47.61</v>
      </c>
      <c r="M81" s="213"/>
    </row>
    <row r="82" spans="1:13" ht="26.4">
      <c r="A82" s="132">
        <v>75</v>
      </c>
      <c r="B82" s="121" t="s">
        <v>57</v>
      </c>
      <c r="C82" s="121" t="s">
        <v>40</v>
      </c>
      <c r="D82" s="134">
        <v>1335</v>
      </c>
      <c r="E82" s="144" t="s">
        <v>201</v>
      </c>
      <c r="F82" s="135">
        <f t="shared" si="7"/>
        <v>8.0259999999999998</v>
      </c>
      <c r="G82" s="118">
        <f t="shared" si="6"/>
        <v>16</v>
      </c>
      <c r="H82" s="135"/>
      <c r="I82" s="133">
        <v>16</v>
      </c>
      <c r="J82" s="133">
        <v>25.68</v>
      </c>
      <c r="K82" s="118">
        <f t="shared" si="4"/>
        <v>6.06</v>
      </c>
      <c r="L82" s="118">
        <f t="shared" si="5"/>
        <v>31.74</v>
      </c>
      <c r="M82" s="213"/>
    </row>
    <row r="83" spans="1:13" ht="26.4">
      <c r="A83" s="132">
        <v>76</v>
      </c>
      <c r="B83" s="121" t="s">
        <v>68</v>
      </c>
      <c r="C83" s="121" t="s">
        <v>40</v>
      </c>
      <c r="D83" s="134">
        <v>1355</v>
      </c>
      <c r="E83" s="144" t="s">
        <v>201</v>
      </c>
      <c r="F83" s="135">
        <f t="shared" si="7"/>
        <v>8.1460000000000008</v>
      </c>
      <c r="G83" s="118">
        <f t="shared" si="6"/>
        <v>37.5</v>
      </c>
      <c r="H83" s="135"/>
      <c r="I83" s="133">
        <v>37.5</v>
      </c>
      <c r="J83" s="133">
        <v>61.1</v>
      </c>
      <c r="K83" s="118">
        <f t="shared" si="4"/>
        <v>14.41</v>
      </c>
      <c r="L83" s="118">
        <f t="shared" si="5"/>
        <v>75.510000000000005</v>
      </c>
      <c r="M83" s="213"/>
    </row>
    <row r="84" spans="1:13" ht="26.4">
      <c r="A84" s="132">
        <v>77</v>
      </c>
      <c r="B84" s="121" t="s">
        <v>68</v>
      </c>
      <c r="C84" s="121" t="s">
        <v>40</v>
      </c>
      <c r="D84" s="134">
        <v>1355</v>
      </c>
      <c r="E84" s="144" t="s">
        <v>201</v>
      </c>
      <c r="F84" s="135">
        <f t="shared" si="7"/>
        <v>8.1460000000000008</v>
      </c>
      <c r="G84" s="118">
        <f t="shared" si="6"/>
        <v>24.5</v>
      </c>
      <c r="H84" s="135">
        <v>24.5</v>
      </c>
      <c r="I84" s="133"/>
      <c r="J84" s="133">
        <v>39.92</v>
      </c>
      <c r="K84" s="118">
        <f t="shared" si="4"/>
        <v>9.42</v>
      </c>
      <c r="L84" s="118">
        <f t="shared" si="5"/>
        <v>49.34</v>
      </c>
      <c r="M84" s="213"/>
    </row>
    <row r="85" spans="1:13" ht="26.4">
      <c r="A85" s="132">
        <v>78</v>
      </c>
      <c r="B85" s="121" t="s">
        <v>64</v>
      </c>
      <c r="C85" s="121" t="s">
        <v>40</v>
      </c>
      <c r="D85" s="134">
        <v>1545</v>
      </c>
      <c r="E85" s="144" t="s">
        <v>201</v>
      </c>
      <c r="F85" s="135">
        <f t="shared" si="7"/>
        <v>9.2889999999999997</v>
      </c>
      <c r="G85" s="118">
        <f t="shared" si="6"/>
        <v>12</v>
      </c>
      <c r="H85" s="135">
        <v>12</v>
      </c>
      <c r="I85" s="133"/>
      <c r="J85" s="133">
        <v>22.29</v>
      </c>
      <c r="K85" s="118">
        <f t="shared" si="4"/>
        <v>5.26</v>
      </c>
      <c r="L85" s="118">
        <f t="shared" si="5"/>
        <v>27.549999999999997</v>
      </c>
      <c r="M85" s="213"/>
    </row>
    <row r="86" spans="1:13" ht="26.4">
      <c r="A86" s="132">
        <v>79</v>
      </c>
      <c r="B86" s="121" t="s">
        <v>64</v>
      </c>
      <c r="C86" s="121" t="s">
        <v>40</v>
      </c>
      <c r="D86" s="134">
        <v>1545</v>
      </c>
      <c r="E86" s="144" t="s">
        <v>201</v>
      </c>
      <c r="F86" s="135">
        <f t="shared" si="7"/>
        <v>9.2889999999999997</v>
      </c>
      <c r="G86" s="118">
        <f t="shared" si="6"/>
        <v>12</v>
      </c>
      <c r="H86" s="135"/>
      <c r="I86" s="133">
        <v>12</v>
      </c>
      <c r="J86" s="133">
        <v>22.29</v>
      </c>
      <c r="K86" s="118">
        <f t="shared" si="4"/>
        <v>5.26</v>
      </c>
      <c r="L86" s="118">
        <f t="shared" si="5"/>
        <v>27.549999999999997</v>
      </c>
      <c r="M86" s="213"/>
    </row>
    <row r="87" spans="1:13" ht="39.6">
      <c r="A87" s="132">
        <v>80</v>
      </c>
      <c r="B87" s="121" t="s">
        <v>35</v>
      </c>
      <c r="C87" s="121" t="s">
        <v>87</v>
      </c>
      <c r="D87" s="134">
        <v>2004</v>
      </c>
      <c r="E87" s="144" t="s">
        <v>201</v>
      </c>
      <c r="F87" s="135">
        <f t="shared" si="7"/>
        <v>12.048</v>
      </c>
      <c r="G87" s="118">
        <f t="shared" si="6"/>
        <v>13</v>
      </c>
      <c r="H87" s="135">
        <v>13</v>
      </c>
      <c r="I87" s="133"/>
      <c r="J87" s="133">
        <v>31.32</v>
      </c>
      <c r="K87" s="118">
        <f t="shared" si="4"/>
        <v>7.39</v>
      </c>
      <c r="L87" s="118">
        <f t="shared" si="5"/>
        <v>38.71</v>
      </c>
      <c r="M87" s="213"/>
    </row>
    <row r="88" spans="1:13" ht="39.6">
      <c r="A88" s="132">
        <v>81</v>
      </c>
      <c r="B88" s="121" t="s">
        <v>35</v>
      </c>
      <c r="C88" s="121" t="s">
        <v>87</v>
      </c>
      <c r="D88" s="134">
        <v>2004</v>
      </c>
      <c r="E88" s="144" t="s">
        <v>201</v>
      </c>
      <c r="F88" s="135">
        <f t="shared" si="7"/>
        <v>12.048</v>
      </c>
      <c r="G88" s="118">
        <f t="shared" si="6"/>
        <v>12</v>
      </c>
      <c r="H88" s="135"/>
      <c r="I88" s="133">
        <v>12</v>
      </c>
      <c r="J88" s="133">
        <v>28.92</v>
      </c>
      <c r="K88" s="118">
        <f t="shared" si="4"/>
        <v>6.82</v>
      </c>
      <c r="L88" s="118">
        <f t="shared" si="5"/>
        <v>35.74</v>
      </c>
      <c r="M88" s="213"/>
    </row>
    <row r="89" spans="1:13" ht="26.4">
      <c r="A89" s="132">
        <v>82</v>
      </c>
      <c r="B89" s="121" t="s">
        <v>66</v>
      </c>
      <c r="C89" s="121" t="s">
        <v>40</v>
      </c>
      <c r="D89" s="134">
        <v>1381</v>
      </c>
      <c r="E89" s="144" t="s">
        <v>201</v>
      </c>
      <c r="F89" s="135">
        <f t="shared" si="7"/>
        <v>8.3030000000000008</v>
      </c>
      <c r="G89" s="118">
        <f t="shared" si="6"/>
        <v>24</v>
      </c>
      <c r="H89" s="135"/>
      <c r="I89" s="133">
        <v>24</v>
      </c>
      <c r="J89" s="133">
        <v>39.85</v>
      </c>
      <c r="K89" s="118">
        <f t="shared" si="4"/>
        <v>9.4</v>
      </c>
      <c r="L89" s="118">
        <f t="shared" si="5"/>
        <v>49.25</v>
      </c>
      <c r="M89" s="213"/>
    </row>
    <row r="90" spans="1:13" ht="26.4">
      <c r="A90" s="132">
        <v>83</v>
      </c>
      <c r="B90" s="121" t="s">
        <v>68</v>
      </c>
      <c r="C90" s="121" t="s">
        <v>42</v>
      </c>
      <c r="D90" s="134">
        <v>1474</v>
      </c>
      <c r="E90" s="144" t="s">
        <v>201</v>
      </c>
      <c r="F90" s="135">
        <f t="shared" si="7"/>
        <v>8.8620000000000001</v>
      </c>
      <c r="G90" s="118">
        <f t="shared" si="6"/>
        <v>25</v>
      </c>
      <c r="H90" s="135"/>
      <c r="I90" s="133">
        <v>25</v>
      </c>
      <c r="J90" s="133">
        <v>44.31</v>
      </c>
      <c r="K90" s="118">
        <f t="shared" si="4"/>
        <v>10.45</v>
      </c>
      <c r="L90" s="118">
        <f t="shared" si="5"/>
        <v>54.760000000000005</v>
      </c>
      <c r="M90" s="213"/>
    </row>
    <row r="91" spans="1:13" ht="26.4">
      <c r="A91" s="132">
        <v>84</v>
      </c>
      <c r="B91" s="121" t="s">
        <v>68</v>
      </c>
      <c r="C91" s="121" t="s">
        <v>42</v>
      </c>
      <c r="D91" s="134">
        <v>1474</v>
      </c>
      <c r="E91" s="144" t="s">
        <v>201</v>
      </c>
      <c r="F91" s="135">
        <f t="shared" si="7"/>
        <v>8.8620000000000001</v>
      </c>
      <c r="G91" s="118">
        <f t="shared" si="6"/>
        <v>12</v>
      </c>
      <c r="H91" s="135">
        <v>12</v>
      </c>
      <c r="I91" s="133"/>
      <c r="J91" s="133">
        <v>21.27</v>
      </c>
      <c r="K91" s="118">
        <f t="shared" si="4"/>
        <v>5.0199999999999996</v>
      </c>
      <c r="L91" s="118">
        <f t="shared" si="5"/>
        <v>26.29</v>
      </c>
      <c r="M91" s="213"/>
    </row>
    <row r="92" spans="1:13" ht="18" customHeight="1">
      <c r="A92" s="132">
        <v>85</v>
      </c>
      <c r="B92" s="121" t="s">
        <v>44</v>
      </c>
      <c r="C92" s="121" t="s">
        <v>40</v>
      </c>
      <c r="D92" s="134">
        <v>1355</v>
      </c>
      <c r="E92" s="144" t="s">
        <v>201</v>
      </c>
      <c r="F92" s="135">
        <f t="shared" si="7"/>
        <v>8.1460000000000008</v>
      </c>
      <c r="G92" s="118">
        <f t="shared" si="6"/>
        <v>40</v>
      </c>
      <c r="H92" s="135"/>
      <c r="I92" s="133">
        <v>40</v>
      </c>
      <c r="J92" s="133">
        <v>65.17</v>
      </c>
      <c r="K92" s="118">
        <f t="shared" si="4"/>
        <v>15.37</v>
      </c>
      <c r="L92" s="118">
        <f t="shared" si="5"/>
        <v>80.540000000000006</v>
      </c>
      <c r="M92" s="213"/>
    </row>
    <row r="93" spans="1:13" ht="26.4">
      <c r="A93" s="132">
        <v>86</v>
      </c>
      <c r="B93" s="121" t="s">
        <v>44</v>
      </c>
      <c r="C93" s="121" t="s">
        <v>40</v>
      </c>
      <c r="D93" s="134">
        <v>1355</v>
      </c>
      <c r="E93" s="144" t="s">
        <v>201</v>
      </c>
      <c r="F93" s="135">
        <f t="shared" si="7"/>
        <v>8.1460000000000008</v>
      </c>
      <c r="G93" s="118">
        <f t="shared" si="6"/>
        <v>13</v>
      </c>
      <c r="H93" s="135">
        <v>13</v>
      </c>
      <c r="I93" s="133"/>
      <c r="J93" s="133">
        <v>21.18</v>
      </c>
      <c r="K93" s="118">
        <f t="shared" si="4"/>
        <v>5</v>
      </c>
      <c r="L93" s="118">
        <f t="shared" si="5"/>
        <v>26.18</v>
      </c>
      <c r="M93" s="213"/>
    </row>
    <row r="94" spans="1:13" ht="26.4">
      <c r="A94" s="132">
        <v>87</v>
      </c>
      <c r="B94" s="121" t="s">
        <v>94</v>
      </c>
      <c r="C94" s="121" t="s">
        <v>40</v>
      </c>
      <c r="D94" s="134">
        <v>1517</v>
      </c>
      <c r="E94" s="144" t="s">
        <v>201</v>
      </c>
      <c r="F94" s="135">
        <f t="shared" si="7"/>
        <v>9.1199999999999992</v>
      </c>
      <c r="G94" s="118">
        <f t="shared" si="6"/>
        <v>71</v>
      </c>
      <c r="H94" s="135"/>
      <c r="I94" s="133">
        <v>71</v>
      </c>
      <c r="J94" s="133">
        <v>129.5</v>
      </c>
      <c r="K94" s="118">
        <f t="shared" si="4"/>
        <v>30.55</v>
      </c>
      <c r="L94" s="118">
        <f t="shared" si="5"/>
        <v>160.05000000000001</v>
      </c>
      <c r="M94" s="213"/>
    </row>
    <row r="95" spans="1:13" ht="26.4">
      <c r="A95" s="132">
        <v>88</v>
      </c>
      <c r="B95" s="121" t="s">
        <v>94</v>
      </c>
      <c r="C95" s="121" t="s">
        <v>40</v>
      </c>
      <c r="D95" s="134">
        <v>1517</v>
      </c>
      <c r="E95" s="144" t="s">
        <v>201</v>
      </c>
      <c r="F95" s="135">
        <f t="shared" si="7"/>
        <v>9.1199999999999992</v>
      </c>
      <c r="G95" s="118">
        <f t="shared" si="6"/>
        <v>12</v>
      </c>
      <c r="H95" s="135">
        <v>12</v>
      </c>
      <c r="I95" s="133"/>
      <c r="J95" s="133">
        <v>21.89</v>
      </c>
      <c r="K95" s="118">
        <f t="shared" si="4"/>
        <v>5.16</v>
      </c>
      <c r="L95" s="118">
        <f t="shared" si="5"/>
        <v>27.05</v>
      </c>
      <c r="M95" s="213"/>
    </row>
    <row r="96" spans="1:13" ht="26.4">
      <c r="A96" s="132">
        <v>89</v>
      </c>
      <c r="B96" s="121" t="s">
        <v>68</v>
      </c>
      <c r="C96" s="121" t="s">
        <v>40</v>
      </c>
      <c r="D96" s="134">
        <v>1335</v>
      </c>
      <c r="E96" s="144" t="s">
        <v>201</v>
      </c>
      <c r="F96" s="135">
        <f t="shared" si="7"/>
        <v>8.0259999999999998</v>
      </c>
      <c r="G96" s="118">
        <f t="shared" si="6"/>
        <v>25</v>
      </c>
      <c r="H96" s="135"/>
      <c r="I96" s="133">
        <v>25</v>
      </c>
      <c r="J96" s="133">
        <v>40.130000000000003</v>
      </c>
      <c r="K96" s="118">
        <f t="shared" si="4"/>
        <v>9.4700000000000006</v>
      </c>
      <c r="L96" s="118">
        <f t="shared" si="5"/>
        <v>49.6</v>
      </c>
      <c r="M96" s="213"/>
    </row>
    <row r="97" spans="1:13" s="49" customFormat="1" ht="26.4">
      <c r="A97" s="132">
        <v>90</v>
      </c>
      <c r="B97" s="136" t="s">
        <v>68</v>
      </c>
      <c r="C97" s="136" t="s">
        <v>40</v>
      </c>
      <c r="D97" s="137">
        <v>1335</v>
      </c>
      <c r="E97" s="145" t="s">
        <v>201</v>
      </c>
      <c r="F97" s="135">
        <f t="shared" si="7"/>
        <v>8.0259999999999998</v>
      </c>
      <c r="G97" s="118">
        <f t="shared" si="6"/>
        <v>12.5</v>
      </c>
      <c r="H97" s="135">
        <v>12.5</v>
      </c>
      <c r="I97" s="138"/>
      <c r="J97" s="138">
        <v>20.07</v>
      </c>
      <c r="K97" s="118">
        <f t="shared" si="4"/>
        <v>4.7300000000000004</v>
      </c>
      <c r="L97" s="118">
        <f t="shared" si="5"/>
        <v>24.8</v>
      </c>
      <c r="M97" s="215"/>
    </row>
    <row r="98" spans="1:13" ht="26.4">
      <c r="A98" s="132">
        <v>91</v>
      </c>
      <c r="B98" s="121" t="s">
        <v>39</v>
      </c>
      <c r="C98" s="121" t="s">
        <v>40</v>
      </c>
      <c r="D98" s="134">
        <v>1355</v>
      </c>
      <c r="E98" s="144" t="s">
        <v>201</v>
      </c>
      <c r="F98" s="135">
        <f t="shared" si="7"/>
        <v>8.1460000000000008</v>
      </c>
      <c r="G98" s="118">
        <f t="shared" si="6"/>
        <v>26</v>
      </c>
      <c r="H98" s="135">
        <v>26</v>
      </c>
      <c r="I98" s="133"/>
      <c r="J98" s="133">
        <v>42.36</v>
      </c>
      <c r="K98" s="118">
        <f t="shared" si="4"/>
        <v>9.99</v>
      </c>
      <c r="L98" s="118">
        <f t="shared" si="5"/>
        <v>52.35</v>
      </c>
      <c r="M98" s="213"/>
    </row>
    <row r="99" spans="1:13" ht="26.4">
      <c r="A99" s="132">
        <v>92</v>
      </c>
      <c r="B99" s="121" t="s">
        <v>69</v>
      </c>
      <c r="C99" s="121" t="s">
        <v>42</v>
      </c>
      <c r="D99" s="134">
        <v>1463</v>
      </c>
      <c r="E99" s="144" t="s">
        <v>201</v>
      </c>
      <c r="F99" s="135">
        <f t="shared" si="7"/>
        <v>8.7959999999999994</v>
      </c>
      <c r="G99" s="118">
        <f t="shared" si="6"/>
        <v>12</v>
      </c>
      <c r="H99" s="135">
        <v>12</v>
      </c>
      <c r="I99" s="133"/>
      <c r="J99" s="133">
        <v>21.11</v>
      </c>
      <c r="K99" s="118">
        <f t="shared" si="4"/>
        <v>4.9800000000000004</v>
      </c>
      <c r="L99" s="118">
        <f t="shared" si="5"/>
        <v>26.09</v>
      </c>
      <c r="M99" s="213"/>
    </row>
    <row r="100" spans="1:13" ht="26.4">
      <c r="A100" s="132">
        <v>93</v>
      </c>
      <c r="B100" s="121" t="s">
        <v>69</v>
      </c>
      <c r="C100" s="121" t="s">
        <v>42</v>
      </c>
      <c r="D100" s="134">
        <v>1463</v>
      </c>
      <c r="E100" s="144" t="s">
        <v>201</v>
      </c>
      <c r="F100" s="135">
        <f t="shared" si="7"/>
        <v>8.7959999999999994</v>
      </c>
      <c r="G100" s="118">
        <f t="shared" si="6"/>
        <v>49</v>
      </c>
      <c r="H100" s="135"/>
      <c r="I100" s="133">
        <v>49</v>
      </c>
      <c r="J100" s="133">
        <v>86.2</v>
      </c>
      <c r="K100" s="118">
        <f t="shared" si="4"/>
        <v>20.329999999999998</v>
      </c>
      <c r="L100" s="118">
        <f t="shared" si="5"/>
        <v>106.53</v>
      </c>
      <c r="M100" s="213"/>
    </row>
    <row r="101" spans="1:13" ht="26.4">
      <c r="A101" s="132">
        <v>94</v>
      </c>
      <c r="B101" s="121" t="s">
        <v>65</v>
      </c>
      <c r="C101" s="121" t="s">
        <v>40</v>
      </c>
      <c r="D101" s="134">
        <v>1381</v>
      </c>
      <c r="E101" s="144" t="s">
        <v>201</v>
      </c>
      <c r="F101" s="135">
        <f t="shared" si="7"/>
        <v>8.3030000000000008</v>
      </c>
      <c r="G101" s="118">
        <f t="shared" si="6"/>
        <v>24.5</v>
      </c>
      <c r="H101" s="135"/>
      <c r="I101" s="133">
        <v>24.5</v>
      </c>
      <c r="J101" s="133">
        <v>40.68</v>
      </c>
      <c r="K101" s="118">
        <f t="shared" si="4"/>
        <v>9.6</v>
      </c>
      <c r="L101" s="118">
        <f t="shared" si="5"/>
        <v>50.28</v>
      </c>
      <c r="M101" s="213"/>
    </row>
    <row r="102" spans="1:13" ht="26.4">
      <c r="A102" s="132">
        <v>95</v>
      </c>
      <c r="B102" s="121" t="s">
        <v>65</v>
      </c>
      <c r="C102" s="121" t="s">
        <v>40</v>
      </c>
      <c r="D102" s="134">
        <v>1381</v>
      </c>
      <c r="E102" s="144" t="s">
        <v>201</v>
      </c>
      <c r="F102" s="135">
        <f t="shared" si="7"/>
        <v>8.3030000000000008</v>
      </c>
      <c r="G102" s="118">
        <f t="shared" si="6"/>
        <v>12.5</v>
      </c>
      <c r="H102" s="135">
        <v>12.5</v>
      </c>
      <c r="I102" s="133"/>
      <c r="J102" s="133">
        <v>20.76</v>
      </c>
      <c r="K102" s="118">
        <f t="shared" si="4"/>
        <v>4.9000000000000004</v>
      </c>
      <c r="L102" s="118">
        <f t="shared" si="5"/>
        <v>25.660000000000004</v>
      </c>
      <c r="M102" s="213"/>
    </row>
    <row r="103" spans="1:13" ht="26.4">
      <c r="A103" s="132">
        <v>96</v>
      </c>
      <c r="B103" s="121" t="s">
        <v>63</v>
      </c>
      <c r="C103" s="121" t="s">
        <v>38</v>
      </c>
      <c r="D103" s="134">
        <v>1297</v>
      </c>
      <c r="E103" s="144" t="s">
        <v>201</v>
      </c>
      <c r="F103" s="135">
        <f t="shared" si="7"/>
        <v>7.798</v>
      </c>
      <c r="G103" s="118">
        <f t="shared" si="6"/>
        <v>36</v>
      </c>
      <c r="H103" s="135"/>
      <c r="I103" s="133">
        <v>36</v>
      </c>
      <c r="J103" s="133">
        <v>56.15</v>
      </c>
      <c r="K103" s="118">
        <f t="shared" si="4"/>
        <v>13.25</v>
      </c>
      <c r="L103" s="118">
        <f t="shared" si="5"/>
        <v>69.400000000000006</v>
      </c>
      <c r="M103" s="213"/>
    </row>
    <row r="104" spans="1:13">
      <c r="A104" s="132">
        <v>97</v>
      </c>
      <c r="B104" s="121" t="s">
        <v>196</v>
      </c>
      <c r="C104" s="121" t="s">
        <v>51</v>
      </c>
      <c r="D104" s="134">
        <v>1225</v>
      </c>
      <c r="E104" s="144" t="s">
        <v>201</v>
      </c>
      <c r="F104" s="135">
        <f t="shared" si="7"/>
        <v>7.3650000000000002</v>
      </c>
      <c r="G104" s="118">
        <f t="shared" si="6"/>
        <v>98</v>
      </c>
      <c r="H104" s="135"/>
      <c r="I104" s="133">
        <v>98</v>
      </c>
      <c r="J104" s="133">
        <v>144.35</v>
      </c>
      <c r="K104" s="118">
        <f t="shared" si="4"/>
        <v>34.049999999999997</v>
      </c>
      <c r="L104" s="118">
        <f t="shared" si="5"/>
        <v>178.39999999999998</v>
      </c>
      <c r="M104" s="213"/>
    </row>
    <row r="105" spans="1:13" ht="18" customHeight="1">
      <c r="A105" s="132">
        <v>98</v>
      </c>
      <c r="B105" s="121" t="s">
        <v>197</v>
      </c>
      <c r="C105" s="121" t="s">
        <v>96</v>
      </c>
      <c r="D105" s="134">
        <v>1475</v>
      </c>
      <c r="E105" s="144" t="s">
        <v>201</v>
      </c>
      <c r="F105" s="135">
        <f t="shared" si="7"/>
        <v>8.8680000000000003</v>
      </c>
      <c r="G105" s="118">
        <f t="shared" si="6"/>
        <v>82</v>
      </c>
      <c r="H105" s="135"/>
      <c r="I105" s="133">
        <v>82</v>
      </c>
      <c r="J105" s="133">
        <v>145.44</v>
      </c>
      <c r="K105" s="118">
        <f t="shared" si="4"/>
        <v>34.31</v>
      </c>
      <c r="L105" s="118">
        <f t="shared" si="5"/>
        <v>179.75</v>
      </c>
      <c r="M105" s="213"/>
    </row>
    <row r="106" spans="1:13" ht="18" customHeight="1">
      <c r="A106" s="132">
        <v>99</v>
      </c>
      <c r="B106" s="121" t="s">
        <v>71</v>
      </c>
      <c r="C106" s="121" t="s">
        <v>38</v>
      </c>
      <c r="D106" s="134">
        <v>1557</v>
      </c>
      <c r="E106" s="144" t="s">
        <v>201</v>
      </c>
      <c r="F106" s="135">
        <f t="shared" si="7"/>
        <v>9.3610000000000007</v>
      </c>
      <c r="G106" s="118">
        <f t="shared" si="6"/>
        <v>15</v>
      </c>
      <c r="H106" s="135">
        <v>15</v>
      </c>
      <c r="I106" s="133"/>
      <c r="J106" s="133">
        <v>28.08</v>
      </c>
      <c r="K106" s="118">
        <f t="shared" si="4"/>
        <v>6.62</v>
      </c>
      <c r="L106" s="118">
        <f t="shared" si="5"/>
        <v>34.699999999999996</v>
      </c>
      <c r="M106" s="213"/>
    </row>
    <row r="107" spans="1:13" ht="26.4">
      <c r="A107" s="132">
        <v>100</v>
      </c>
      <c r="B107" s="121" t="s">
        <v>71</v>
      </c>
      <c r="C107" s="121" t="s">
        <v>38</v>
      </c>
      <c r="D107" s="134">
        <v>1557</v>
      </c>
      <c r="E107" s="144" t="s">
        <v>201</v>
      </c>
      <c r="F107" s="135">
        <f t="shared" si="7"/>
        <v>9.3610000000000007</v>
      </c>
      <c r="G107" s="118">
        <f t="shared" si="6"/>
        <v>34</v>
      </c>
      <c r="H107" s="135"/>
      <c r="I107" s="133">
        <v>34</v>
      </c>
      <c r="J107" s="133">
        <v>63.65</v>
      </c>
      <c r="K107" s="118">
        <f t="shared" si="4"/>
        <v>15.02</v>
      </c>
      <c r="L107" s="118">
        <f t="shared" si="5"/>
        <v>78.67</v>
      </c>
      <c r="M107" s="213"/>
    </row>
    <row r="108" spans="1:13" ht="26.4">
      <c r="A108" s="132">
        <v>101</v>
      </c>
      <c r="B108" s="121" t="s">
        <v>72</v>
      </c>
      <c r="C108" s="121" t="s">
        <v>40</v>
      </c>
      <c r="D108" s="134">
        <v>1309</v>
      </c>
      <c r="E108" s="144" t="s">
        <v>201</v>
      </c>
      <c r="F108" s="135">
        <f t="shared" si="7"/>
        <v>7.87</v>
      </c>
      <c r="G108" s="118">
        <f t="shared" si="6"/>
        <v>36</v>
      </c>
      <c r="H108" s="135"/>
      <c r="I108" s="133">
        <v>36</v>
      </c>
      <c r="J108" s="133">
        <v>56.66</v>
      </c>
      <c r="K108" s="118">
        <f t="shared" si="4"/>
        <v>13.37</v>
      </c>
      <c r="L108" s="118">
        <f t="shared" si="5"/>
        <v>70.03</v>
      </c>
      <c r="M108" s="213"/>
    </row>
    <row r="109" spans="1:13">
      <c r="A109" s="132">
        <v>102</v>
      </c>
      <c r="B109" s="121" t="s">
        <v>198</v>
      </c>
      <c r="C109" s="121" t="s">
        <v>51</v>
      </c>
      <c r="D109" s="134">
        <v>1303</v>
      </c>
      <c r="E109" s="144" t="s">
        <v>201</v>
      </c>
      <c r="F109" s="135">
        <f t="shared" si="7"/>
        <v>7.8339999999999996</v>
      </c>
      <c r="G109" s="118">
        <f t="shared" si="6"/>
        <v>99.5</v>
      </c>
      <c r="H109" s="135"/>
      <c r="I109" s="133">
        <v>99.5</v>
      </c>
      <c r="J109" s="133">
        <v>155.9</v>
      </c>
      <c r="K109" s="118">
        <f t="shared" si="4"/>
        <v>36.78</v>
      </c>
      <c r="L109" s="118">
        <f t="shared" si="5"/>
        <v>192.68</v>
      </c>
      <c r="M109" s="213"/>
    </row>
    <row r="110" spans="1:13" ht="26.4">
      <c r="A110" s="132">
        <v>103</v>
      </c>
      <c r="B110" s="121" t="s">
        <v>71</v>
      </c>
      <c r="C110" s="121" t="s">
        <v>38</v>
      </c>
      <c r="D110" s="134">
        <v>1463</v>
      </c>
      <c r="E110" s="144" t="s">
        <v>201</v>
      </c>
      <c r="F110" s="135">
        <f t="shared" si="7"/>
        <v>8.7959999999999994</v>
      </c>
      <c r="G110" s="118">
        <f t="shared" si="6"/>
        <v>12</v>
      </c>
      <c r="H110" s="135">
        <v>12</v>
      </c>
      <c r="I110" s="133"/>
      <c r="J110" s="133">
        <v>21.11</v>
      </c>
      <c r="K110" s="118">
        <f t="shared" si="4"/>
        <v>4.9800000000000004</v>
      </c>
      <c r="L110" s="118">
        <f t="shared" si="5"/>
        <v>26.09</v>
      </c>
      <c r="M110" s="213"/>
    </row>
    <row r="111" spans="1:13" ht="26.4">
      <c r="A111" s="132">
        <v>104</v>
      </c>
      <c r="B111" s="121" t="s">
        <v>71</v>
      </c>
      <c r="C111" s="121" t="s">
        <v>38</v>
      </c>
      <c r="D111" s="134">
        <v>1463</v>
      </c>
      <c r="E111" s="144" t="s">
        <v>201</v>
      </c>
      <c r="F111" s="135">
        <f t="shared" si="7"/>
        <v>8.7959999999999994</v>
      </c>
      <c r="G111" s="118">
        <f t="shared" si="6"/>
        <v>24</v>
      </c>
      <c r="H111" s="135"/>
      <c r="I111" s="133">
        <v>24</v>
      </c>
      <c r="J111" s="133">
        <v>42.22</v>
      </c>
      <c r="K111" s="118">
        <f t="shared" si="4"/>
        <v>9.9600000000000009</v>
      </c>
      <c r="L111" s="118">
        <f t="shared" si="5"/>
        <v>52.18</v>
      </c>
      <c r="M111" s="213"/>
    </row>
    <row r="112" spans="1:13" ht="26.4">
      <c r="A112" s="132">
        <v>105</v>
      </c>
      <c r="B112" s="121" t="s">
        <v>95</v>
      </c>
      <c r="C112" s="121" t="s">
        <v>40</v>
      </c>
      <c r="D112" s="134">
        <v>1335</v>
      </c>
      <c r="E112" s="144" t="s">
        <v>201</v>
      </c>
      <c r="F112" s="135">
        <f t="shared" si="7"/>
        <v>8.0259999999999998</v>
      </c>
      <c r="G112" s="118">
        <f t="shared" si="6"/>
        <v>49</v>
      </c>
      <c r="H112" s="135"/>
      <c r="I112" s="133">
        <v>49</v>
      </c>
      <c r="J112" s="133">
        <v>78.650000000000006</v>
      </c>
      <c r="K112" s="118">
        <f t="shared" si="4"/>
        <v>18.55</v>
      </c>
      <c r="L112" s="118">
        <f t="shared" si="5"/>
        <v>97.2</v>
      </c>
      <c r="M112" s="213"/>
    </row>
    <row r="113" spans="1:13" ht="26.4">
      <c r="A113" s="132">
        <v>106</v>
      </c>
      <c r="B113" s="121" t="s">
        <v>57</v>
      </c>
      <c r="C113" s="121" t="s">
        <v>40</v>
      </c>
      <c r="D113" s="134">
        <v>1355</v>
      </c>
      <c r="E113" s="144" t="s">
        <v>201</v>
      </c>
      <c r="F113" s="135">
        <f t="shared" si="7"/>
        <v>8.1460000000000008</v>
      </c>
      <c r="G113" s="118">
        <f t="shared" si="6"/>
        <v>24</v>
      </c>
      <c r="H113" s="135"/>
      <c r="I113" s="133">
        <v>24</v>
      </c>
      <c r="J113" s="133">
        <v>39.1</v>
      </c>
      <c r="K113" s="118">
        <f t="shared" si="4"/>
        <v>9.2200000000000006</v>
      </c>
      <c r="L113" s="118">
        <f t="shared" si="5"/>
        <v>48.32</v>
      </c>
      <c r="M113" s="213"/>
    </row>
    <row r="114" spans="1:13" ht="26.4">
      <c r="A114" s="132">
        <v>107</v>
      </c>
      <c r="B114" s="121" t="s">
        <v>57</v>
      </c>
      <c r="C114" s="121" t="s">
        <v>40</v>
      </c>
      <c r="D114" s="134">
        <v>1355</v>
      </c>
      <c r="E114" s="144" t="s">
        <v>201</v>
      </c>
      <c r="F114" s="135">
        <f t="shared" si="7"/>
        <v>8.1460000000000008</v>
      </c>
      <c r="G114" s="118">
        <f t="shared" si="6"/>
        <v>13</v>
      </c>
      <c r="H114" s="135">
        <v>13</v>
      </c>
      <c r="I114" s="133"/>
      <c r="J114" s="133">
        <v>21.18</v>
      </c>
      <c r="K114" s="118">
        <f t="shared" si="4"/>
        <v>5</v>
      </c>
      <c r="L114" s="118">
        <f t="shared" si="5"/>
        <v>26.18</v>
      </c>
      <c r="M114" s="213"/>
    </row>
    <row r="115" spans="1:13" ht="26.4">
      <c r="A115" s="132">
        <v>108</v>
      </c>
      <c r="B115" s="121" t="s">
        <v>74</v>
      </c>
      <c r="C115" s="121" t="s">
        <v>42</v>
      </c>
      <c r="D115" s="134">
        <v>1565</v>
      </c>
      <c r="E115" s="144" t="s">
        <v>201</v>
      </c>
      <c r="F115" s="135">
        <f t="shared" si="7"/>
        <v>9.4090000000000007</v>
      </c>
      <c r="G115" s="118">
        <f t="shared" si="6"/>
        <v>13</v>
      </c>
      <c r="H115" s="135">
        <v>13</v>
      </c>
      <c r="I115" s="133"/>
      <c r="J115" s="133">
        <v>24.46</v>
      </c>
      <c r="K115" s="118">
        <f t="shared" si="4"/>
        <v>5.77</v>
      </c>
      <c r="L115" s="118">
        <f t="shared" si="5"/>
        <v>30.23</v>
      </c>
      <c r="M115" s="213"/>
    </row>
    <row r="116" spans="1:13" ht="26.4">
      <c r="A116" s="132">
        <v>109</v>
      </c>
      <c r="B116" s="121" t="s">
        <v>74</v>
      </c>
      <c r="C116" s="121" t="s">
        <v>42</v>
      </c>
      <c r="D116" s="134">
        <v>1565</v>
      </c>
      <c r="E116" s="144" t="s">
        <v>201</v>
      </c>
      <c r="F116" s="135">
        <f t="shared" si="7"/>
        <v>9.4090000000000007</v>
      </c>
      <c r="G116" s="118">
        <f t="shared" si="6"/>
        <v>41</v>
      </c>
      <c r="H116" s="135"/>
      <c r="I116" s="133">
        <v>41</v>
      </c>
      <c r="J116" s="133">
        <v>77.150000000000006</v>
      </c>
      <c r="K116" s="118">
        <f t="shared" si="4"/>
        <v>18.2</v>
      </c>
      <c r="L116" s="118">
        <f t="shared" si="5"/>
        <v>95.350000000000009</v>
      </c>
      <c r="M116" s="213"/>
    </row>
    <row r="117" spans="1:13">
      <c r="A117" s="132">
        <v>110</v>
      </c>
      <c r="B117" s="121" t="s">
        <v>59</v>
      </c>
      <c r="C117" s="121" t="s">
        <v>51</v>
      </c>
      <c r="D117" s="134">
        <v>1123</v>
      </c>
      <c r="E117" s="144" t="s">
        <v>201</v>
      </c>
      <c r="F117" s="135">
        <f t="shared" si="7"/>
        <v>6.7519999999999998</v>
      </c>
      <c r="G117" s="118">
        <f t="shared" si="6"/>
        <v>13</v>
      </c>
      <c r="H117" s="135">
        <v>13</v>
      </c>
      <c r="I117" s="133"/>
      <c r="J117" s="133">
        <v>17.559999999999999</v>
      </c>
      <c r="K117" s="118">
        <f t="shared" si="4"/>
        <v>4.1399999999999997</v>
      </c>
      <c r="L117" s="118">
        <f t="shared" si="5"/>
        <v>21.7</v>
      </c>
      <c r="M117" s="213"/>
    </row>
    <row r="118" spans="1:13">
      <c r="A118" s="132">
        <v>111</v>
      </c>
      <c r="B118" s="121" t="s">
        <v>59</v>
      </c>
      <c r="C118" s="121" t="s">
        <v>51</v>
      </c>
      <c r="D118" s="134">
        <v>1123</v>
      </c>
      <c r="E118" s="144" t="s">
        <v>201</v>
      </c>
      <c r="F118" s="135">
        <f t="shared" si="7"/>
        <v>6.7519999999999998</v>
      </c>
      <c r="G118" s="118">
        <f t="shared" si="6"/>
        <v>39</v>
      </c>
      <c r="H118" s="135"/>
      <c r="I118" s="133">
        <v>39</v>
      </c>
      <c r="J118" s="133">
        <v>52.67</v>
      </c>
      <c r="K118" s="118">
        <f t="shared" si="4"/>
        <v>12.42</v>
      </c>
      <c r="L118" s="118">
        <f t="shared" si="5"/>
        <v>65.09</v>
      </c>
      <c r="M118" s="213"/>
    </row>
    <row r="119" spans="1:13" ht="26.4">
      <c r="A119" s="132">
        <v>112</v>
      </c>
      <c r="B119" s="121" t="s">
        <v>83</v>
      </c>
      <c r="C119" s="121" t="s">
        <v>40</v>
      </c>
      <c r="D119" s="134">
        <v>1335</v>
      </c>
      <c r="E119" s="144" t="s">
        <v>201</v>
      </c>
      <c r="F119" s="135">
        <f t="shared" si="7"/>
        <v>8.0259999999999998</v>
      </c>
      <c r="G119" s="118">
        <f t="shared" si="6"/>
        <v>24</v>
      </c>
      <c r="H119" s="135"/>
      <c r="I119" s="133">
        <v>24</v>
      </c>
      <c r="J119" s="133">
        <v>38.520000000000003</v>
      </c>
      <c r="K119" s="118">
        <f t="shared" si="4"/>
        <v>9.09</v>
      </c>
      <c r="L119" s="118">
        <f t="shared" si="5"/>
        <v>47.61</v>
      </c>
      <c r="M119" s="213"/>
    </row>
    <row r="120" spans="1:13" ht="26.4">
      <c r="A120" s="132">
        <v>113</v>
      </c>
      <c r="B120" s="121" t="s">
        <v>76</v>
      </c>
      <c r="C120" s="121" t="s">
        <v>40</v>
      </c>
      <c r="D120" s="134">
        <v>1545</v>
      </c>
      <c r="E120" s="144" t="s">
        <v>201</v>
      </c>
      <c r="F120" s="135">
        <f t="shared" si="7"/>
        <v>9.2889999999999997</v>
      </c>
      <c r="G120" s="118">
        <f t="shared" si="6"/>
        <v>12</v>
      </c>
      <c r="H120" s="135">
        <v>12</v>
      </c>
      <c r="I120" s="133"/>
      <c r="J120" s="133">
        <v>22.29</v>
      </c>
      <c r="K120" s="118">
        <f t="shared" si="4"/>
        <v>5.26</v>
      </c>
      <c r="L120" s="118">
        <f t="shared" si="5"/>
        <v>27.549999999999997</v>
      </c>
      <c r="M120" s="213"/>
    </row>
    <row r="121" spans="1:13" ht="26.4">
      <c r="A121" s="132">
        <v>114</v>
      </c>
      <c r="B121" s="121" t="s">
        <v>54</v>
      </c>
      <c r="C121" s="121" t="s">
        <v>38</v>
      </c>
      <c r="D121" s="134">
        <v>1342</v>
      </c>
      <c r="E121" s="144" t="s">
        <v>201</v>
      </c>
      <c r="F121" s="135">
        <f t="shared" si="7"/>
        <v>8.0679999999999996</v>
      </c>
      <c r="G121" s="118">
        <f t="shared" si="6"/>
        <v>24</v>
      </c>
      <c r="H121" s="135"/>
      <c r="I121" s="133">
        <v>24</v>
      </c>
      <c r="J121" s="133">
        <v>38.729999999999997</v>
      </c>
      <c r="K121" s="118">
        <f t="shared" si="4"/>
        <v>9.14</v>
      </c>
      <c r="L121" s="118">
        <f t="shared" si="5"/>
        <v>47.87</v>
      </c>
      <c r="M121" s="213"/>
    </row>
    <row r="122" spans="1:13" ht="26.4">
      <c r="A122" s="132">
        <v>115</v>
      </c>
      <c r="B122" s="121" t="s">
        <v>54</v>
      </c>
      <c r="C122" s="121" t="s">
        <v>38</v>
      </c>
      <c r="D122" s="134">
        <v>1342</v>
      </c>
      <c r="E122" s="144" t="s">
        <v>201</v>
      </c>
      <c r="F122" s="135">
        <f t="shared" si="7"/>
        <v>8.0679999999999996</v>
      </c>
      <c r="G122" s="118">
        <f t="shared" si="6"/>
        <v>12</v>
      </c>
      <c r="H122" s="135">
        <v>12</v>
      </c>
      <c r="I122" s="133"/>
      <c r="J122" s="133">
        <v>19.36</v>
      </c>
      <c r="K122" s="118">
        <f t="shared" si="4"/>
        <v>4.57</v>
      </c>
      <c r="L122" s="118">
        <f t="shared" si="5"/>
        <v>23.93</v>
      </c>
      <c r="M122" s="213"/>
    </row>
    <row r="123" spans="1:13" ht="26.4">
      <c r="A123" s="132">
        <v>116</v>
      </c>
      <c r="B123" s="121" t="s">
        <v>62</v>
      </c>
      <c r="C123" s="121" t="s">
        <v>40</v>
      </c>
      <c r="D123" s="134">
        <v>1475</v>
      </c>
      <c r="E123" s="144" t="s">
        <v>201</v>
      </c>
      <c r="F123" s="135">
        <f t="shared" si="7"/>
        <v>8.8680000000000003</v>
      </c>
      <c r="G123" s="118">
        <f t="shared" si="6"/>
        <v>12</v>
      </c>
      <c r="H123" s="135"/>
      <c r="I123" s="133">
        <v>12</v>
      </c>
      <c r="J123" s="133">
        <v>21.28</v>
      </c>
      <c r="K123" s="118">
        <f>ROUND(J123*23.59%,2)-0.35</f>
        <v>4.67</v>
      </c>
      <c r="L123" s="118">
        <f t="shared" si="5"/>
        <v>25.950000000000003</v>
      </c>
      <c r="M123" s="213" t="s">
        <v>131</v>
      </c>
    </row>
    <row r="124" spans="1:13" ht="26.4">
      <c r="A124" s="132">
        <v>117</v>
      </c>
      <c r="B124" s="121" t="s">
        <v>129</v>
      </c>
      <c r="C124" s="121" t="s">
        <v>42</v>
      </c>
      <c r="D124" s="134">
        <v>1550</v>
      </c>
      <c r="E124" s="144" t="s">
        <v>201</v>
      </c>
      <c r="F124" s="135">
        <f t="shared" si="7"/>
        <v>9.3190000000000008</v>
      </c>
      <c r="G124" s="118">
        <f t="shared" si="6"/>
        <v>24</v>
      </c>
      <c r="H124" s="135"/>
      <c r="I124" s="133">
        <v>24</v>
      </c>
      <c r="J124" s="133">
        <v>44.73</v>
      </c>
      <c r="K124" s="118">
        <f t="shared" si="4"/>
        <v>10.55</v>
      </c>
      <c r="L124" s="118">
        <f t="shared" si="5"/>
        <v>55.28</v>
      </c>
      <c r="M124" s="213"/>
    </row>
    <row r="125" spans="1:13" ht="26.4">
      <c r="A125" s="132">
        <v>118</v>
      </c>
      <c r="B125" s="121" t="s">
        <v>46</v>
      </c>
      <c r="C125" s="121" t="s">
        <v>40</v>
      </c>
      <c r="D125" s="134">
        <v>1341</v>
      </c>
      <c r="E125" s="144" t="s">
        <v>201</v>
      </c>
      <c r="F125" s="135">
        <f t="shared" si="7"/>
        <v>8.0619999999999994</v>
      </c>
      <c r="G125" s="118">
        <f t="shared" si="6"/>
        <v>12</v>
      </c>
      <c r="H125" s="135">
        <v>12</v>
      </c>
      <c r="I125" s="133"/>
      <c r="J125" s="133">
        <v>19.350000000000001</v>
      </c>
      <c r="K125" s="118">
        <f t="shared" si="4"/>
        <v>4.5599999999999996</v>
      </c>
      <c r="L125" s="118">
        <f t="shared" si="5"/>
        <v>23.91</v>
      </c>
      <c r="M125" s="213"/>
    </row>
    <row r="126" spans="1:13" ht="26.4">
      <c r="A126" s="132">
        <v>119</v>
      </c>
      <c r="B126" s="121" t="s">
        <v>46</v>
      </c>
      <c r="C126" s="121" t="s">
        <v>40</v>
      </c>
      <c r="D126" s="134">
        <v>1341</v>
      </c>
      <c r="E126" s="144" t="s">
        <v>201</v>
      </c>
      <c r="F126" s="135">
        <f t="shared" si="7"/>
        <v>8.0619999999999994</v>
      </c>
      <c r="G126" s="118">
        <f t="shared" si="6"/>
        <v>40</v>
      </c>
      <c r="H126" s="135"/>
      <c r="I126" s="133">
        <v>40</v>
      </c>
      <c r="J126" s="133">
        <v>64.5</v>
      </c>
      <c r="K126" s="118">
        <f t="shared" si="4"/>
        <v>15.22</v>
      </c>
      <c r="L126" s="118">
        <f t="shared" si="5"/>
        <v>79.72</v>
      </c>
      <c r="M126" s="213"/>
    </row>
    <row r="127" spans="1:13" ht="26.4">
      <c r="A127" s="132">
        <v>120</v>
      </c>
      <c r="B127" s="121" t="s">
        <v>67</v>
      </c>
      <c r="C127" s="121" t="s">
        <v>42</v>
      </c>
      <c r="D127" s="134">
        <v>1422</v>
      </c>
      <c r="E127" s="144" t="s">
        <v>201</v>
      </c>
      <c r="F127" s="135">
        <f t="shared" si="7"/>
        <v>8.5489999999999995</v>
      </c>
      <c r="G127" s="118">
        <f t="shared" si="6"/>
        <v>41</v>
      </c>
      <c r="H127" s="135"/>
      <c r="I127" s="133">
        <v>41</v>
      </c>
      <c r="J127" s="133">
        <v>70.099999999999994</v>
      </c>
      <c r="K127" s="118">
        <f t="shared" si="4"/>
        <v>16.54</v>
      </c>
      <c r="L127" s="118">
        <f t="shared" si="5"/>
        <v>86.639999999999986</v>
      </c>
      <c r="M127" s="213"/>
    </row>
    <row r="128" spans="1:13" ht="26.4">
      <c r="A128" s="132">
        <v>121</v>
      </c>
      <c r="B128" s="121" t="s">
        <v>67</v>
      </c>
      <c r="C128" s="121" t="s">
        <v>42</v>
      </c>
      <c r="D128" s="134">
        <v>1422</v>
      </c>
      <c r="E128" s="144" t="s">
        <v>201</v>
      </c>
      <c r="F128" s="135">
        <f t="shared" si="7"/>
        <v>8.5489999999999995</v>
      </c>
      <c r="G128" s="118">
        <f t="shared" si="6"/>
        <v>8</v>
      </c>
      <c r="H128" s="135">
        <v>8</v>
      </c>
      <c r="I128" s="133"/>
      <c r="J128" s="133">
        <v>13.68</v>
      </c>
      <c r="K128" s="118">
        <f t="shared" si="4"/>
        <v>3.23</v>
      </c>
      <c r="L128" s="118">
        <f t="shared" si="5"/>
        <v>16.91</v>
      </c>
      <c r="M128" s="213"/>
    </row>
    <row r="129" spans="1:13" ht="26.4">
      <c r="A129" s="132">
        <v>122</v>
      </c>
      <c r="B129" s="121" t="s">
        <v>95</v>
      </c>
      <c r="C129" s="121" t="s">
        <v>51</v>
      </c>
      <c r="D129" s="134">
        <v>1120</v>
      </c>
      <c r="E129" s="144" t="s">
        <v>201</v>
      </c>
      <c r="F129" s="135">
        <f t="shared" si="7"/>
        <v>6.734</v>
      </c>
      <c r="G129" s="118">
        <f t="shared" si="6"/>
        <v>37</v>
      </c>
      <c r="H129" s="135"/>
      <c r="I129" s="133">
        <v>37</v>
      </c>
      <c r="J129" s="133">
        <v>49.83</v>
      </c>
      <c r="K129" s="118">
        <f t="shared" si="4"/>
        <v>11.75</v>
      </c>
      <c r="L129" s="118">
        <f t="shared" si="5"/>
        <v>61.58</v>
      </c>
      <c r="M129" s="213"/>
    </row>
    <row r="130" spans="1:13" ht="26.4">
      <c r="A130" s="132">
        <v>123</v>
      </c>
      <c r="B130" s="121" t="s">
        <v>95</v>
      </c>
      <c r="C130" s="121" t="s">
        <v>51</v>
      </c>
      <c r="D130" s="134">
        <v>1120</v>
      </c>
      <c r="E130" s="144" t="s">
        <v>201</v>
      </c>
      <c r="F130" s="135">
        <f t="shared" si="7"/>
        <v>6.734</v>
      </c>
      <c r="G130" s="118">
        <f t="shared" si="6"/>
        <v>12.5</v>
      </c>
      <c r="H130" s="135">
        <v>12.5</v>
      </c>
      <c r="I130" s="133"/>
      <c r="J130" s="133">
        <v>16.84</v>
      </c>
      <c r="K130" s="118">
        <f t="shared" si="4"/>
        <v>3.97</v>
      </c>
      <c r="L130" s="118">
        <f t="shared" si="5"/>
        <v>20.81</v>
      </c>
      <c r="M130" s="213"/>
    </row>
    <row r="131" spans="1:13">
      <c r="A131" s="132">
        <v>124</v>
      </c>
      <c r="B131" s="121" t="s">
        <v>194</v>
      </c>
      <c r="C131" s="121" t="s">
        <v>51</v>
      </c>
      <c r="D131" s="134">
        <v>1263</v>
      </c>
      <c r="E131" s="144" t="s">
        <v>201</v>
      </c>
      <c r="F131" s="135">
        <f t="shared" si="7"/>
        <v>7.593</v>
      </c>
      <c r="G131" s="118">
        <f t="shared" si="6"/>
        <v>106</v>
      </c>
      <c r="H131" s="135"/>
      <c r="I131" s="133">
        <v>106</v>
      </c>
      <c r="J131" s="133">
        <v>160.97</v>
      </c>
      <c r="K131" s="118">
        <f t="shared" si="4"/>
        <v>37.97</v>
      </c>
      <c r="L131" s="118">
        <f t="shared" si="5"/>
        <v>198.94</v>
      </c>
      <c r="M131" s="213"/>
    </row>
    <row r="132" spans="1:13" ht="26.4">
      <c r="A132" s="132">
        <v>125</v>
      </c>
      <c r="B132" s="121" t="s">
        <v>128</v>
      </c>
      <c r="C132" s="121" t="s">
        <v>38</v>
      </c>
      <c r="D132" s="134">
        <v>1317</v>
      </c>
      <c r="E132" s="144" t="s">
        <v>201</v>
      </c>
      <c r="F132" s="135">
        <f t="shared" si="7"/>
        <v>7.9180000000000001</v>
      </c>
      <c r="G132" s="118">
        <f t="shared" si="6"/>
        <v>30</v>
      </c>
      <c r="H132" s="135"/>
      <c r="I132" s="133">
        <v>30</v>
      </c>
      <c r="J132" s="133">
        <v>47.51</v>
      </c>
      <c r="K132" s="118">
        <f t="shared" si="4"/>
        <v>11.21</v>
      </c>
      <c r="L132" s="118">
        <f t="shared" si="5"/>
        <v>58.72</v>
      </c>
      <c r="M132" s="213"/>
    </row>
    <row r="133" spans="1:13">
      <c r="A133" s="132">
        <v>126</v>
      </c>
      <c r="B133" s="121" t="s">
        <v>58</v>
      </c>
      <c r="C133" s="121" t="s">
        <v>38</v>
      </c>
      <c r="D133" s="134">
        <v>1296</v>
      </c>
      <c r="E133" s="144" t="s">
        <v>201</v>
      </c>
      <c r="F133" s="135">
        <f t="shared" si="7"/>
        <v>7.7919999999999998</v>
      </c>
      <c r="G133" s="118">
        <f t="shared" si="6"/>
        <v>13</v>
      </c>
      <c r="H133" s="135">
        <v>13</v>
      </c>
      <c r="I133" s="133"/>
      <c r="J133" s="133">
        <v>20.260000000000002</v>
      </c>
      <c r="K133" s="118">
        <f t="shared" si="4"/>
        <v>4.78</v>
      </c>
      <c r="L133" s="118">
        <f t="shared" si="5"/>
        <v>25.040000000000003</v>
      </c>
      <c r="M133" s="213"/>
    </row>
    <row r="134" spans="1:13">
      <c r="A134" s="132">
        <v>127</v>
      </c>
      <c r="B134" s="121" t="s">
        <v>58</v>
      </c>
      <c r="C134" s="121" t="s">
        <v>38</v>
      </c>
      <c r="D134" s="134">
        <v>1296</v>
      </c>
      <c r="E134" s="144" t="s">
        <v>201</v>
      </c>
      <c r="F134" s="135">
        <f t="shared" si="7"/>
        <v>7.7919999999999998</v>
      </c>
      <c r="G134" s="118">
        <f t="shared" si="6"/>
        <v>33</v>
      </c>
      <c r="H134" s="135"/>
      <c r="I134" s="133">
        <v>33</v>
      </c>
      <c r="J134" s="133">
        <v>51.43</v>
      </c>
      <c r="K134" s="118">
        <f t="shared" si="4"/>
        <v>12.13</v>
      </c>
      <c r="L134" s="118">
        <f t="shared" si="5"/>
        <v>63.56</v>
      </c>
      <c r="M134" s="213"/>
    </row>
    <row r="135" spans="1:13" ht="26.4">
      <c r="A135" s="132">
        <v>128</v>
      </c>
      <c r="B135" s="121" t="s">
        <v>95</v>
      </c>
      <c r="C135" s="121" t="s">
        <v>38</v>
      </c>
      <c r="D135" s="134">
        <v>1397</v>
      </c>
      <c r="E135" s="144" t="s">
        <v>201</v>
      </c>
      <c r="F135" s="135">
        <f t="shared" si="7"/>
        <v>8.3989999999999991</v>
      </c>
      <c r="G135" s="118">
        <f t="shared" si="6"/>
        <v>12.5</v>
      </c>
      <c r="H135" s="135"/>
      <c r="I135" s="133">
        <v>12.5</v>
      </c>
      <c r="J135" s="133">
        <v>21</v>
      </c>
      <c r="K135" s="118">
        <f t="shared" si="4"/>
        <v>4.95</v>
      </c>
      <c r="L135" s="118">
        <f t="shared" si="5"/>
        <v>25.95</v>
      </c>
      <c r="M135" s="213"/>
    </row>
    <row r="136" spans="1:13">
      <c r="A136" s="132">
        <v>129</v>
      </c>
      <c r="B136" s="121" t="s">
        <v>195</v>
      </c>
      <c r="C136" s="121" t="s">
        <v>51</v>
      </c>
      <c r="D136" s="134">
        <v>1323</v>
      </c>
      <c r="E136" s="144" t="s">
        <v>201</v>
      </c>
      <c r="F136" s="135">
        <f t="shared" si="7"/>
        <v>7.9539999999999997</v>
      </c>
      <c r="G136" s="118">
        <f t="shared" si="6"/>
        <v>19</v>
      </c>
      <c r="H136" s="135"/>
      <c r="I136" s="133">
        <v>19</v>
      </c>
      <c r="J136" s="133">
        <v>30.23</v>
      </c>
      <c r="K136" s="118">
        <f t="shared" ref="K136:K199" si="8">ROUND(J136*23.59%,2)</f>
        <v>7.13</v>
      </c>
      <c r="L136" s="118">
        <f t="shared" ref="L136:L199" si="9">J136+K136</f>
        <v>37.36</v>
      </c>
      <c r="M136" s="213"/>
    </row>
    <row r="137" spans="1:13">
      <c r="A137" s="132">
        <v>130</v>
      </c>
      <c r="B137" s="121" t="s">
        <v>199</v>
      </c>
      <c r="C137" s="121" t="s">
        <v>51</v>
      </c>
      <c r="D137" s="134">
        <v>1323</v>
      </c>
      <c r="E137" s="144" t="s">
        <v>201</v>
      </c>
      <c r="F137" s="135">
        <f t="shared" si="7"/>
        <v>7.9539999999999997</v>
      </c>
      <c r="G137" s="118">
        <f t="shared" ref="G137:G200" si="10">H137+I137</f>
        <v>70</v>
      </c>
      <c r="H137" s="135">
        <v>70</v>
      </c>
      <c r="I137" s="133"/>
      <c r="J137" s="133">
        <v>111.36</v>
      </c>
      <c r="K137" s="118">
        <f t="shared" si="8"/>
        <v>26.27</v>
      </c>
      <c r="L137" s="118">
        <f t="shared" si="9"/>
        <v>137.63</v>
      </c>
      <c r="M137" s="213"/>
    </row>
    <row r="138" spans="1:13" ht="26.4">
      <c r="A138" s="132">
        <v>131</v>
      </c>
      <c r="B138" s="121" t="s">
        <v>63</v>
      </c>
      <c r="C138" s="121" t="s">
        <v>38</v>
      </c>
      <c r="D138" s="134">
        <v>1362</v>
      </c>
      <c r="E138" s="144" t="s">
        <v>201</v>
      </c>
      <c r="F138" s="135">
        <f t="shared" ref="F138:F201" si="11">ROUND(D138/$F$4,3)</f>
        <v>8.1890000000000001</v>
      </c>
      <c r="G138" s="118">
        <f t="shared" si="10"/>
        <v>24</v>
      </c>
      <c r="H138" s="135"/>
      <c r="I138" s="133">
        <v>24</v>
      </c>
      <c r="J138" s="133">
        <v>39.31</v>
      </c>
      <c r="K138" s="118">
        <f t="shared" si="8"/>
        <v>9.27</v>
      </c>
      <c r="L138" s="118">
        <f t="shared" si="9"/>
        <v>48.58</v>
      </c>
      <c r="M138" s="213"/>
    </row>
    <row r="139" spans="1:13" ht="26.4">
      <c r="A139" s="132">
        <v>132</v>
      </c>
      <c r="B139" s="121" t="s">
        <v>49</v>
      </c>
      <c r="C139" s="121" t="s">
        <v>42</v>
      </c>
      <c r="D139" s="134">
        <v>1713</v>
      </c>
      <c r="E139" s="144" t="s">
        <v>201</v>
      </c>
      <c r="F139" s="135">
        <f t="shared" si="11"/>
        <v>10.298999999999999</v>
      </c>
      <c r="G139" s="118">
        <f t="shared" si="10"/>
        <v>36.5</v>
      </c>
      <c r="H139" s="135"/>
      <c r="I139" s="133">
        <v>36.5</v>
      </c>
      <c r="J139" s="133">
        <v>75.180000000000007</v>
      </c>
      <c r="K139" s="118">
        <f t="shared" si="8"/>
        <v>17.73</v>
      </c>
      <c r="L139" s="118">
        <f t="shared" si="9"/>
        <v>92.910000000000011</v>
      </c>
      <c r="M139" s="213"/>
    </row>
    <row r="140" spans="1:13" ht="26.4">
      <c r="A140" s="132">
        <v>133</v>
      </c>
      <c r="B140" s="121" t="s">
        <v>53</v>
      </c>
      <c r="C140" s="121" t="s">
        <v>38</v>
      </c>
      <c r="D140" s="134">
        <v>1443</v>
      </c>
      <c r="E140" s="144" t="s">
        <v>201</v>
      </c>
      <c r="F140" s="135">
        <f t="shared" si="11"/>
        <v>8.6760000000000002</v>
      </c>
      <c r="G140" s="118">
        <f t="shared" si="10"/>
        <v>24.5</v>
      </c>
      <c r="H140" s="135"/>
      <c r="I140" s="133">
        <v>24.5</v>
      </c>
      <c r="J140" s="133">
        <v>42.51</v>
      </c>
      <c r="K140" s="118">
        <f t="shared" si="8"/>
        <v>10.029999999999999</v>
      </c>
      <c r="L140" s="118">
        <f t="shared" si="9"/>
        <v>52.54</v>
      </c>
      <c r="M140" s="213"/>
    </row>
    <row r="141" spans="1:13" ht="26.4">
      <c r="A141" s="132">
        <v>134</v>
      </c>
      <c r="B141" s="121" t="s">
        <v>53</v>
      </c>
      <c r="C141" s="121" t="s">
        <v>38</v>
      </c>
      <c r="D141" s="134">
        <v>1443</v>
      </c>
      <c r="E141" s="144" t="s">
        <v>201</v>
      </c>
      <c r="F141" s="135">
        <f t="shared" si="11"/>
        <v>8.6760000000000002</v>
      </c>
      <c r="G141" s="118">
        <f t="shared" si="10"/>
        <v>11.5</v>
      </c>
      <c r="H141" s="135">
        <v>11.5</v>
      </c>
      <c r="I141" s="133"/>
      <c r="J141" s="133">
        <v>19.95</v>
      </c>
      <c r="K141" s="118">
        <f t="shared" si="8"/>
        <v>4.71</v>
      </c>
      <c r="L141" s="118">
        <f t="shared" si="9"/>
        <v>24.66</v>
      </c>
      <c r="M141" s="213"/>
    </row>
    <row r="142" spans="1:13">
      <c r="A142" s="132">
        <v>135</v>
      </c>
      <c r="B142" s="121" t="s">
        <v>59</v>
      </c>
      <c r="C142" s="121" t="s">
        <v>122</v>
      </c>
      <c r="D142" s="134">
        <v>1415</v>
      </c>
      <c r="E142" s="144" t="s">
        <v>201</v>
      </c>
      <c r="F142" s="135">
        <f t="shared" si="11"/>
        <v>8.5069999999999997</v>
      </c>
      <c r="G142" s="118">
        <f t="shared" si="10"/>
        <v>13</v>
      </c>
      <c r="H142" s="135">
        <v>13</v>
      </c>
      <c r="I142" s="133"/>
      <c r="J142" s="133">
        <v>22.12</v>
      </c>
      <c r="K142" s="118">
        <f t="shared" si="8"/>
        <v>5.22</v>
      </c>
      <c r="L142" s="118">
        <f t="shared" si="9"/>
        <v>27.34</v>
      </c>
      <c r="M142" s="213"/>
    </row>
    <row r="143" spans="1:13">
      <c r="A143" s="132">
        <v>136</v>
      </c>
      <c r="B143" s="121" t="s">
        <v>59</v>
      </c>
      <c r="C143" s="121" t="s">
        <v>122</v>
      </c>
      <c r="D143" s="134">
        <v>1415</v>
      </c>
      <c r="E143" s="144" t="s">
        <v>201</v>
      </c>
      <c r="F143" s="135">
        <f t="shared" si="11"/>
        <v>8.5069999999999997</v>
      </c>
      <c r="G143" s="118">
        <f t="shared" si="10"/>
        <v>39</v>
      </c>
      <c r="H143" s="135"/>
      <c r="I143" s="133">
        <v>39</v>
      </c>
      <c r="J143" s="133">
        <v>66.349999999999994</v>
      </c>
      <c r="K143" s="118">
        <f t="shared" si="8"/>
        <v>15.65</v>
      </c>
      <c r="L143" s="118">
        <f t="shared" si="9"/>
        <v>82</v>
      </c>
      <c r="M143" s="213"/>
    </row>
    <row r="144" spans="1:13" ht="26.4">
      <c r="A144" s="132">
        <v>137</v>
      </c>
      <c r="B144" s="121" t="s">
        <v>53</v>
      </c>
      <c r="C144" s="121" t="s">
        <v>38</v>
      </c>
      <c r="D144" s="134">
        <v>1417</v>
      </c>
      <c r="E144" s="144" t="s">
        <v>201</v>
      </c>
      <c r="F144" s="135">
        <f t="shared" si="11"/>
        <v>8.5190000000000001</v>
      </c>
      <c r="G144" s="118">
        <f t="shared" si="10"/>
        <v>26</v>
      </c>
      <c r="H144" s="135"/>
      <c r="I144" s="133">
        <v>26</v>
      </c>
      <c r="J144" s="133">
        <v>44.3</v>
      </c>
      <c r="K144" s="118">
        <f t="shared" si="8"/>
        <v>10.45</v>
      </c>
      <c r="L144" s="118">
        <f t="shared" si="9"/>
        <v>54.75</v>
      </c>
      <c r="M144" s="213"/>
    </row>
    <row r="145" spans="1:13" ht="26.4">
      <c r="A145" s="132">
        <v>138</v>
      </c>
      <c r="B145" s="121" t="s">
        <v>53</v>
      </c>
      <c r="C145" s="121" t="s">
        <v>38</v>
      </c>
      <c r="D145" s="134">
        <v>1417</v>
      </c>
      <c r="E145" s="144" t="s">
        <v>201</v>
      </c>
      <c r="F145" s="135">
        <f t="shared" si="11"/>
        <v>8.5190000000000001</v>
      </c>
      <c r="G145" s="118">
        <f t="shared" si="10"/>
        <v>11.5</v>
      </c>
      <c r="H145" s="135">
        <v>11.5</v>
      </c>
      <c r="I145" s="133"/>
      <c r="J145" s="133">
        <v>19.59</v>
      </c>
      <c r="K145" s="118">
        <f t="shared" si="8"/>
        <v>4.62</v>
      </c>
      <c r="L145" s="118">
        <f t="shared" si="9"/>
        <v>24.21</v>
      </c>
      <c r="M145" s="213"/>
    </row>
    <row r="146" spans="1:13">
      <c r="A146" s="132">
        <v>139</v>
      </c>
      <c r="B146" s="121" t="s">
        <v>70</v>
      </c>
      <c r="C146" s="121" t="s">
        <v>40</v>
      </c>
      <c r="D146" s="134">
        <v>1593</v>
      </c>
      <c r="E146" s="144" t="s">
        <v>201</v>
      </c>
      <c r="F146" s="135">
        <f t="shared" si="11"/>
        <v>9.577</v>
      </c>
      <c r="G146" s="118">
        <f t="shared" si="10"/>
        <v>12</v>
      </c>
      <c r="H146" s="135"/>
      <c r="I146" s="133">
        <v>12</v>
      </c>
      <c r="J146" s="133">
        <v>22.98</v>
      </c>
      <c r="K146" s="118">
        <f t="shared" si="8"/>
        <v>5.42</v>
      </c>
      <c r="L146" s="118">
        <f t="shared" si="9"/>
        <v>28.4</v>
      </c>
      <c r="M146" s="213"/>
    </row>
    <row r="147" spans="1:13" ht="26.4">
      <c r="A147" s="132">
        <v>140</v>
      </c>
      <c r="B147" s="121" t="s">
        <v>78</v>
      </c>
      <c r="C147" s="121" t="s">
        <v>38</v>
      </c>
      <c r="D147" s="134">
        <v>1317</v>
      </c>
      <c r="E147" s="144" t="s">
        <v>201</v>
      </c>
      <c r="F147" s="135">
        <f t="shared" si="11"/>
        <v>7.9180000000000001</v>
      </c>
      <c r="G147" s="118">
        <f t="shared" si="10"/>
        <v>40</v>
      </c>
      <c r="H147" s="135"/>
      <c r="I147" s="133">
        <v>40</v>
      </c>
      <c r="J147" s="133">
        <v>63.34</v>
      </c>
      <c r="K147" s="118">
        <f t="shared" si="8"/>
        <v>14.94</v>
      </c>
      <c r="L147" s="118">
        <f t="shared" si="9"/>
        <v>78.28</v>
      </c>
      <c r="M147" s="213"/>
    </row>
    <row r="148" spans="1:13" ht="26.4">
      <c r="A148" s="132">
        <v>141</v>
      </c>
      <c r="B148" s="121" t="s">
        <v>78</v>
      </c>
      <c r="C148" s="121" t="s">
        <v>38</v>
      </c>
      <c r="D148" s="134">
        <v>1317</v>
      </c>
      <c r="E148" s="144" t="s">
        <v>201</v>
      </c>
      <c r="F148" s="135">
        <f t="shared" si="11"/>
        <v>7.9180000000000001</v>
      </c>
      <c r="G148" s="118">
        <f t="shared" si="10"/>
        <v>12.5</v>
      </c>
      <c r="H148" s="135">
        <v>12.5</v>
      </c>
      <c r="I148" s="133"/>
      <c r="J148" s="133">
        <v>19.8</v>
      </c>
      <c r="K148" s="118">
        <f t="shared" si="8"/>
        <v>4.67</v>
      </c>
      <c r="L148" s="118">
        <f t="shared" si="9"/>
        <v>24.47</v>
      </c>
      <c r="M148" s="213"/>
    </row>
    <row r="149" spans="1:13" ht="26.4">
      <c r="A149" s="132">
        <v>142</v>
      </c>
      <c r="B149" s="121" t="s">
        <v>94</v>
      </c>
      <c r="C149" s="121" t="s">
        <v>38</v>
      </c>
      <c r="D149" s="134">
        <v>1437</v>
      </c>
      <c r="E149" s="144" t="s">
        <v>201</v>
      </c>
      <c r="F149" s="135">
        <f t="shared" si="11"/>
        <v>8.6389999999999993</v>
      </c>
      <c r="G149" s="118">
        <f t="shared" si="10"/>
        <v>21</v>
      </c>
      <c r="H149" s="135"/>
      <c r="I149" s="133">
        <v>21</v>
      </c>
      <c r="J149" s="133">
        <v>36.28</v>
      </c>
      <c r="K149" s="118">
        <f t="shared" si="8"/>
        <v>8.56</v>
      </c>
      <c r="L149" s="118">
        <f t="shared" si="9"/>
        <v>44.84</v>
      </c>
      <c r="M149" s="213"/>
    </row>
    <row r="150" spans="1:13" ht="26.4">
      <c r="A150" s="132">
        <v>143</v>
      </c>
      <c r="B150" s="121" t="s">
        <v>44</v>
      </c>
      <c r="C150" s="121" t="s">
        <v>42</v>
      </c>
      <c r="D150" s="134">
        <v>1421</v>
      </c>
      <c r="E150" s="144" t="s">
        <v>201</v>
      </c>
      <c r="F150" s="135">
        <f t="shared" si="11"/>
        <v>8.5429999999999993</v>
      </c>
      <c r="G150" s="118">
        <f t="shared" si="10"/>
        <v>12</v>
      </c>
      <c r="H150" s="135"/>
      <c r="I150" s="133">
        <v>12</v>
      </c>
      <c r="J150" s="133">
        <v>20.5</v>
      </c>
      <c r="K150" s="118">
        <f t="shared" si="8"/>
        <v>4.84</v>
      </c>
      <c r="L150" s="118">
        <f t="shared" si="9"/>
        <v>25.34</v>
      </c>
      <c r="M150" s="213"/>
    </row>
    <row r="151" spans="1:13" ht="26.4">
      <c r="A151" s="132">
        <v>144</v>
      </c>
      <c r="B151" s="121" t="s">
        <v>44</v>
      </c>
      <c r="C151" s="121" t="s">
        <v>42</v>
      </c>
      <c r="D151" s="134">
        <v>1421</v>
      </c>
      <c r="E151" s="144" t="s">
        <v>201</v>
      </c>
      <c r="F151" s="135">
        <f t="shared" si="11"/>
        <v>8.5429999999999993</v>
      </c>
      <c r="G151" s="118">
        <f t="shared" si="10"/>
        <v>25</v>
      </c>
      <c r="H151" s="135">
        <v>25</v>
      </c>
      <c r="I151" s="133"/>
      <c r="J151" s="133">
        <v>42.72</v>
      </c>
      <c r="K151" s="118">
        <f t="shared" si="8"/>
        <v>10.08</v>
      </c>
      <c r="L151" s="118">
        <f t="shared" si="9"/>
        <v>52.8</v>
      </c>
      <c r="M151" s="213"/>
    </row>
    <row r="152" spans="1:13" ht="27" customHeight="1">
      <c r="A152" s="132">
        <v>145</v>
      </c>
      <c r="B152" s="121" t="s">
        <v>79</v>
      </c>
      <c r="C152" s="121" t="s">
        <v>38</v>
      </c>
      <c r="D152" s="134">
        <v>1463</v>
      </c>
      <c r="E152" s="144" t="s">
        <v>201</v>
      </c>
      <c r="F152" s="135">
        <f t="shared" si="11"/>
        <v>8.7959999999999994</v>
      </c>
      <c r="G152" s="118">
        <f t="shared" si="10"/>
        <v>39</v>
      </c>
      <c r="H152" s="135"/>
      <c r="I152" s="133">
        <v>39</v>
      </c>
      <c r="J152" s="133">
        <v>68.61</v>
      </c>
      <c r="K152" s="118">
        <f t="shared" si="8"/>
        <v>16.190000000000001</v>
      </c>
      <c r="L152" s="118">
        <f t="shared" si="9"/>
        <v>84.8</v>
      </c>
      <c r="M152" s="213"/>
    </row>
    <row r="153" spans="1:13" ht="27.75" customHeight="1">
      <c r="A153" s="132">
        <v>146</v>
      </c>
      <c r="B153" s="121" t="s">
        <v>79</v>
      </c>
      <c r="C153" s="121" t="s">
        <v>38</v>
      </c>
      <c r="D153" s="134">
        <v>1463</v>
      </c>
      <c r="E153" s="144" t="s">
        <v>201</v>
      </c>
      <c r="F153" s="135">
        <f t="shared" si="11"/>
        <v>8.7959999999999994</v>
      </c>
      <c r="G153" s="118">
        <f t="shared" si="10"/>
        <v>12</v>
      </c>
      <c r="H153" s="135">
        <v>12</v>
      </c>
      <c r="I153" s="133"/>
      <c r="J153" s="133">
        <v>21.11</v>
      </c>
      <c r="K153" s="118">
        <f t="shared" si="8"/>
        <v>4.9800000000000004</v>
      </c>
      <c r="L153" s="118">
        <f t="shared" si="9"/>
        <v>26.09</v>
      </c>
      <c r="M153" s="213"/>
    </row>
    <row r="154" spans="1:13" ht="26.4">
      <c r="A154" s="132">
        <v>147</v>
      </c>
      <c r="B154" s="121" t="s">
        <v>69</v>
      </c>
      <c r="C154" s="121" t="s">
        <v>38</v>
      </c>
      <c r="D154" s="134">
        <v>1317</v>
      </c>
      <c r="E154" s="144" t="s">
        <v>201</v>
      </c>
      <c r="F154" s="135">
        <f t="shared" si="11"/>
        <v>7.9180000000000001</v>
      </c>
      <c r="G154" s="118">
        <f t="shared" si="10"/>
        <v>24</v>
      </c>
      <c r="H154" s="135">
        <v>24</v>
      </c>
      <c r="I154" s="133"/>
      <c r="J154" s="133">
        <v>38.01</v>
      </c>
      <c r="K154" s="118">
        <f t="shared" si="8"/>
        <v>8.9700000000000006</v>
      </c>
      <c r="L154" s="118">
        <f t="shared" si="9"/>
        <v>46.98</v>
      </c>
      <c r="M154" s="213"/>
    </row>
    <row r="155" spans="1:13" ht="26.4">
      <c r="A155" s="132">
        <v>148</v>
      </c>
      <c r="B155" s="121" t="s">
        <v>69</v>
      </c>
      <c r="C155" s="121" t="s">
        <v>38</v>
      </c>
      <c r="D155" s="134">
        <v>1317</v>
      </c>
      <c r="E155" s="144" t="s">
        <v>201</v>
      </c>
      <c r="F155" s="135">
        <f t="shared" si="11"/>
        <v>7.9180000000000001</v>
      </c>
      <c r="G155" s="118">
        <f t="shared" si="10"/>
        <v>13</v>
      </c>
      <c r="H155" s="135"/>
      <c r="I155" s="133">
        <v>13</v>
      </c>
      <c r="J155" s="133">
        <v>20.59</v>
      </c>
      <c r="K155" s="118">
        <f t="shared" si="8"/>
        <v>4.8600000000000003</v>
      </c>
      <c r="L155" s="118">
        <f t="shared" si="9"/>
        <v>25.45</v>
      </c>
      <c r="M155" s="213"/>
    </row>
    <row r="156" spans="1:13">
      <c r="A156" s="132">
        <v>149</v>
      </c>
      <c r="B156" s="121" t="s">
        <v>80</v>
      </c>
      <c r="C156" s="121" t="s">
        <v>40</v>
      </c>
      <c r="D156" s="134">
        <v>1268</v>
      </c>
      <c r="E156" s="144" t="s">
        <v>201</v>
      </c>
      <c r="F156" s="135">
        <f t="shared" si="11"/>
        <v>7.6230000000000002</v>
      </c>
      <c r="G156" s="118">
        <f t="shared" si="10"/>
        <v>17</v>
      </c>
      <c r="H156" s="135">
        <v>17</v>
      </c>
      <c r="I156" s="133"/>
      <c r="J156" s="133">
        <v>25.92</v>
      </c>
      <c r="K156" s="118">
        <f t="shared" si="8"/>
        <v>6.11</v>
      </c>
      <c r="L156" s="118">
        <f t="shared" si="9"/>
        <v>32.03</v>
      </c>
      <c r="M156" s="213"/>
    </row>
    <row r="157" spans="1:13">
      <c r="A157" s="132">
        <v>150</v>
      </c>
      <c r="B157" s="121" t="s">
        <v>80</v>
      </c>
      <c r="C157" s="121" t="s">
        <v>40</v>
      </c>
      <c r="D157" s="134">
        <v>1268</v>
      </c>
      <c r="E157" s="144" t="s">
        <v>201</v>
      </c>
      <c r="F157" s="135">
        <f t="shared" si="11"/>
        <v>7.6230000000000002</v>
      </c>
      <c r="G157" s="118">
        <f t="shared" si="10"/>
        <v>31</v>
      </c>
      <c r="H157" s="135"/>
      <c r="I157" s="133">
        <v>31</v>
      </c>
      <c r="J157" s="133">
        <v>47.26</v>
      </c>
      <c r="K157" s="118">
        <f t="shared" si="8"/>
        <v>11.15</v>
      </c>
      <c r="L157" s="118">
        <f t="shared" si="9"/>
        <v>58.41</v>
      </c>
      <c r="M157" s="213"/>
    </row>
    <row r="158" spans="1:13" ht="26.4">
      <c r="A158" s="132">
        <v>151</v>
      </c>
      <c r="B158" s="121" t="s">
        <v>81</v>
      </c>
      <c r="C158" s="121" t="s">
        <v>38</v>
      </c>
      <c r="D158" s="134">
        <v>1317</v>
      </c>
      <c r="E158" s="144" t="s">
        <v>201</v>
      </c>
      <c r="F158" s="135">
        <f t="shared" si="11"/>
        <v>7.9180000000000001</v>
      </c>
      <c r="G158" s="118">
        <f t="shared" si="10"/>
        <v>36</v>
      </c>
      <c r="H158" s="135"/>
      <c r="I158" s="133">
        <v>36</v>
      </c>
      <c r="J158" s="133">
        <v>57.01</v>
      </c>
      <c r="K158" s="118">
        <f t="shared" si="8"/>
        <v>13.45</v>
      </c>
      <c r="L158" s="118">
        <f t="shared" si="9"/>
        <v>70.459999999999994</v>
      </c>
      <c r="M158" s="213"/>
    </row>
    <row r="159" spans="1:13" ht="26.4">
      <c r="A159" s="132">
        <v>152</v>
      </c>
      <c r="B159" s="121" t="s">
        <v>81</v>
      </c>
      <c r="C159" s="121" t="s">
        <v>38</v>
      </c>
      <c r="D159" s="134">
        <v>1317</v>
      </c>
      <c r="E159" s="144" t="s">
        <v>201</v>
      </c>
      <c r="F159" s="135">
        <f t="shared" si="11"/>
        <v>7.9180000000000001</v>
      </c>
      <c r="G159" s="118">
        <f t="shared" si="10"/>
        <v>24</v>
      </c>
      <c r="H159" s="135">
        <v>24</v>
      </c>
      <c r="I159" s="133"/>
      <c r="J159" s="133">
        <v>38.01</v>
      </c>
      <c r="K159" s="118">
        <f t="shared" si="8"/>
        <v>8.9700000000000006</v>
      </c>
      <c r="L159" s="118">
        <f t="shared" si="9"/>
        <v>46.98</v>
      </c>
      <c r="M159" s="213"/>
    </row>
    <row r="160" spans="1:13" ht="26.4">
      <c r="A160" s="132">
        <v>153</v>
      </c>
      <c r="B160" s="121" t="s">
        <v>37</v>
      </c>
      <c r="C160" s="121" t="s">
        <v>40</v>
      </c>
      <c r="D160" s="134">
        <v>1517</v>
      </c>
      <c r="E160" s="144" t="s">
        <v>201</v>
      </c>
      <c r="F160" s="135">
        <f t="shared" si="11"/>
        <v>9.1199999999999992</v>
      </c>
      <c r="G160" s="118">
        <f t="shared" si="10"/>
        <v>13</v>
      </c>
      <c r="H160" s="135">
        <v>13</v>
      </c>
      <c r="I160" s="133"/>
      <c r="J160" s="133">
        <v>23.71</v>
      </c>
      <c r="K160" s="118">
        <f t="shared" si="8"/>
        <v>5.59</v>
      </c>
      <c r="L160" s="118">
        <f t="shared" si="9"/>
        <v>29.3</v>
      </c>
      <c r="M160" s="213"/>
    </row>
    <row r="161" spans="1:13" ht="30" customHeight="1">
      <c r="A161" s="132">
        <v>154</v>
      </c>
      <c r="B161" s="121" t="s">
        <v>37</v>
      </c>
      <c r="C161" s="121" t="s">
        <v>40</v>
      </c>
      <c r="D161" s="134">
        <v>1517</v>
      </c>
      <c r="E161" s="144" t="s">
        <v>201</v>
      </c>
      <c r="F161" s="135">
        <f t="shared" si="11"/>
        <v>9.1199999999999992</v>
      </c>
      <c r="G161" s="118">
        <f t="shared" si="10"/>
        <v>38</v>
      </c>
      <c r="H161" s="135"/>
      <c r="I161" s="133">
        <v>38</v>
      </c>
      <c r="J161" s="133">
        <v>69.31</v>
      </c>
      <c r="K161" s="118">
        <f t="shared" si="8"/>
        <v>16.350000000000001</v>
      </c>
      <c r="L161" s="118">
        <f t="shared" si="9"/>
        <v>85.66</v>
      </c>
      <c r="M161" s="213"/>
    </row>
    <row r="162" spans="1:13">
      <c r="A162" s="132">
        <v>155</v>
      </c>
      <c r="B162" s="121" t="s">
        <v>70</v>
      </c>
      <c r="C162" s="121" t="s">
        <v>40</v>
      </c>
      <c r="D162" s="134">
        <v>1573</v>
      </c>
      <c r="E162" s="144" t="s">
        <v>201</v>
      </c>
      <c r="F162" s="135">
        <f t="shared" si="11"/>
        <v>9.4570000000000007</v>
      </c>
      <c r="G162" s="118">
        <f t="shared" si="10"/>
        <v>36</v>
      </c>
      <c r="H162" s="135"/>
      <c r="I162" s="133">
        <v>36</v>
      </c>
      <c r="J162" s="133">
        <v>68.09</v>
      </c>
      <c r="K162" s="118">
        <f t="shared" si="8"/>
        <v>16.059999999999999</v>
      </c>
      <c r="L162" s="118">
        <f t="shared" si="9"/>
        <v>84.15</v>
      </c>
      <c r="M162" s="213"/>
    </row>
    <row r="163" spans="1:13" ht="26.4">
      <c r="A163" s="132">
        <v>156</v>
      </c>
      <c r="B163" s="121" t="s">
        <v>48</v>
      </c>
      <c r="C163" s="121" t="s">
        <v>38</v>
      </c>
      <c r="D163" s="134">
        <v>1362</v>
      </c>
      <c r="E163" s="144" t="s">
        <v>201</v>
      </c>
      <c r="F163" s="135">
        <f t="shared" si="11"/>
        <v>8.1890000000000001</v>
      </c>
      <c r="G163" s="118">
        <f t="shared" si="10"/>
        <v>52</v>
      </c>
      <c r="H163" s="135"/>
      <c r="I163" s="133">
        <v>52</v>
      </c>
      <c r="J163" s="133">
        <v>85.17</v>
      </c>
      <c r="K163" s="118">
        <f t="shared" si="8"/>
        <v>20.09</v>
      </c>
      <c r="L163" s="118">
        <f t="shared" si="9"/>
        <v>105.26</v>
      </c>
      <c r="M163" s="213"/>
    </row>
    <row r="164" spans="1:13">
      <c r="A164" s="132">
        <v>157</v>
      </c>
      <c r="B164" s="121" t="s">
        <v>196</v>
      </c>
      <c r="C164" s="121" t="s">
        <v>51</v>
      </c>
      <c r="D164" s="134">
        <v>1245</v>
      </c>
      <c r="E164" s="144" t="s">
        <v>201</v>
      </c>
      <c r="F164" s="135">
        <f t="shared" si="11"/>
        <v>7.4850000000000003</v>
      </c>
      <c r="G164" s="118">
        <f t="shared" si="10"/>
        <v>82</v>
      </c>
      <c r="H164" s="135"/>
      <c r="I164" s="133">
        <v>82</v>
      </c>
      <c r="J164" s="133">
        <v>122.75</v>
      </c>
      <c r="K164" s="118">
        <f t="shared" si="8"/>
        <v>28.96</v>
      </c>
      <c r="L164" s="118">
        <f t="shared" si="9"/>
        <v>151.71</v>
      </c>
      <c r="M164" s="213"/>
    </row>
    <row r="165" spans="1:13">
      <c r="A165" s="132">
        <v>158</v>
      </c>
      <c r="B165" s="121" t="s">
        <v>194</v>
      </c>
      <c r="C165" s="121" t="s">
        <v>139</v>
      </c>
      <c r="D165" s="134">
        <v>1728</v>
      </c>
      <c r="E165" s="144" t="s">
        <v>201</v>
      </c>
      <c r="F165" s="135">
        <f t="shared" si="11"/>
        <v>10.388999999999999</v>
      </c>
      <c r="G165" s="118">
        <f t="shared" si="10"/>
        <v>92.5</v>
      </c>
      <c r="H165" s="135"/>
      <c r="I165" s="133">
        <v>92.5</v>
      </c>
      <c r="J165" s="133">
        <v>192.2</v>
      </c>
      <c r="K165" s="118">
        <f t="shared" si="8"/>
        <v>45.34</v>
      </c>
      <c r="L165" s="118">
        <f t="shared" si="9"/>
        <v>237.54</v>
      </c>
      <c r="M165" s="213"/>
    </row>
    <row r="166" spans="1:13" ht="26.4">
      <c r="A166" s="132">
        <v>159</v>
      </c>
      <c r="B166" s="121" t="s">
        <v>49</v>
      </c>
      <c r="C166" s="121" t="s">
        <v>40</v>
      </c>
      <c r="D166" s="134">
        <v>1517</v>
      </c>
      <c r="E166" s="144" t="s">
        <v>201</v>
      </c>
      <c r="F166" s="135">
        <f t="shared" si="11"/>
        <v>9.1199999999999992</v>
      </c>
      <c r="G166" s="118">
        <f t="shared" si="10"/>
        <v>12.5</v>
      </c>
      <c r="H166" s="135">
        <v>12.5</v>
      </c>
      <c r="I166" s="133"/>
      <c r="J166" s="133">
        <v>22.8</v>
      </c>
      <c r="K166" s="118">
        <f t="shared" si="8"/>
        <v>5.38</v>
      </c>
      <c r="L166" s="118">
        <f t="shared" si="9"/>
        <v>28.18</v>
      </c>
      <c r="M166" s="213"/>
    </row>
    <row r="167" spans="1:13" ht="20.25" customHeight="1">
      <c r="A167" s="132">
        <v>160</v>
      </c>
      <c r="B167" s="121" t="s">
        <v>52</v>
      </c>
      <c r="C167" s="121" t="s">
        <v>38</v>
      </c>
      <c r="D167" s="134">
        <v>1337</v>
      </c>
      <c r="E167" s="144" t="s">
        <v>201</v>
      </c>
      <c r="F167" s="135">
        <f t="shared" si="11"/>
        <v>8.0380000000000003</v>
      </c>
      <c r="G167" s="118">
        <f t="shared" si="10"/>
        <v>14</v>
      </c>
      <c r="H167" s="135">
        <v>14</v>
      </c>
      <c r="I167" s="133"/>
      <c r="J167" s="133">
        <v>22.51</v>
      </c>
      <c r="K167" s="118">
        <f t="shared" si="8"/>
        <v>5.31</v>
      </c>
      <c r="L167" s="118">
        <f t="shared" si="9"/>
        <v>27.82</v>
      </c>
      <c r="M167" s="213"/>
    </row>
    <row r="168" spans="1:13" ht="25.5" customHeight="1">
      <c r="A168" s="132">
        <v>161</v>
      </c>
      <c r="B168" s="121" t="s">
        <v>53</v>
      </c>
      <c r="C168" s="121" t="s">
        <v>40</v>
      </c>
      <c r="D168" s="134">
        <v>1490</v>
      </c>
      <c r="E168" s="144" t="s">
        <v>201</v>
      </c>
      <c r="F168" s="135">
        <f t="shared" si="11"/>
        <v>8.9580000000000002</v>
      </c>
      <c r="G168" s="118">
        <f t="shared" si="10"/>
        <v>24.5</v>
      </c>
      <c r="H168" s="135"/>
      <c r="I168" s="133">
        <v>24.5</v>
      </c>
      <c r="J168" s="133">
        <v>43.89</v>
      </c>
      <c r="K168" s="118">
        <f t="shared" si="8"/>
        <v>10.35</v>
      </c>
      <c r="L168" s="118">
        <f t="shared" si="9"/>
        <v>54.24</v>
      </c>
      <c r="M168" s="213"/>
    </row>
    <row r="169" spans="1:13" ht="26.4">
      <c r="A169" s="132">
        <v>162</v>
      </c>
      <c r="B169" s="121" t="s">
        <v>53</v>
      </c>
      <c r="C169" s="121" t="s">
        <v>40</v>
      </c>
      <c r="D169" s="134">
        <v>1490</v>
      </c>
      <c r="E169" s="144" t="s">
        <v>201</v>
      </c>
      <c r="F169" s="135">
        <f t="shared" si="11"/>
        <v>8.9580000000000002</v>
      </c>
      <c r="G169" s="118">
        <f t="shared" si="10"/>
        <v>11.5</v>
      </c>
      <c r="H169" s="135">
        <v>11.5</v>
      </c>
      <c r="I169" s="133"/>
      <c r="J169" s="133">
        <v>20.6</v>
      </c>
      <c r="K169" s="118">
        <f t="shared" si="8"/>
        <v>4.8600000000000003</v>
      </c>
      <c r="L169" s="118">
        <f t="shared" si="9"/>
        <v>25.46</v>
      </c>
      <c r="M169" s="213"/>
    </row>
    <row r="170" spans="1:13">
      <c r="A170" s="132">
        <v>163</v>
      </c>
      <c r="B170" s="121" t="s">
        <v>70</v>
      </c>
      <c r="C170" s="121" t="s">
        <v>40</v>
      </c>
      <c r="D170" s="134">
        <v>1593</v>
      </c>
      <c r="E170" s="144" t="s">
        <v>201</v>
      </c>
      <c r="F170" s="135">
        <f t="shared" si="11"/>
        <v>9.577</v>
      </c>
      <c r="G170" s="118">
        <f t="shared" si="10"/>
        <v>12</v>
      </c>
      <c r="H170" s="135">
        <v>12</v>
      </c>
      <c r="I170" s="133"/>
      <c r="J170" s="133">
        <v>22.98</v>
      </c>
      <c r="K170" s="118">
        <f t="shared" si="8"/>
        <v>5.42</v>
      </c>
      <c r="L170" s="118">
        <f t="shared" si="9"/>
        <v>28.4</v>
      </c>
      <c r="M170" s="213"/>
    </row>
    <row r="171" spans="1:13">
      <c r="A171" s="132">
        <v>164</v>
      </c>
      <c r="B171" s="121" t="s">
        <v>70</v>
      </c>
      <c r="C171" s="121" t="s">
        <v>40</v>
      </c>
      <c r="D171" s="134">
        <v>1593</v>
      </c>
      <c r="E171" s="144" t="s">
        <v>201</v>
      </c>
      <c r="F171" s="135">
        <f t="shared" si="11"/>
        <v>9.577</v>
      </c>
      <c r="G171" s="118">
        <f t="shared" si="10"/>
        <v>12</v>
      </c>
      <c r="H171" s="135"/>
      <c r="I171" s="133">
        <v>12</v>
      </c>
      <c r="J171" s="133">
        <v>22.98</v>
      </c>
      <c r="K171" s="118">
        <f t="shared" si="8"/>
        <v>5.42</v>
      </c>
      <c r="L171" s="118">
        <f t="shared" si="9"/>
        <v>28.4</v>
      </c>
      <c r="M171" s="213"/>
    </row>
    <row r="172" spans="1:13" ht="26.4">
      <c r="A172" s="132">
        <v>165</v>
      </c>
      <c r="B172" s="121" t="s">
        <v>82</v>
      </c>
      <c r="C172" s="121" t="s">
        <v>40</v>
      </c>
      <c r="D172" s="134">
        <v>1470</v>
      </c>
      <c r="E172" s="144" t="s">
        <v>201</v>
      </c>
      <c r="F172" s="135">
        <f t="shared" si="11"/>
        <v>8.8379999999999992</v>
      </c>
      <c r="G172" s="118">
        <f t="shared" si="10"/>
        <v>65</v>
      </c>
      <c r="H172" s="135"/>
      <c r="I172" s="133">
        <v>65</v>
      </c>
      <c r="J172" s="133">
        <v>114.89</v>
      </c>
      <c r="K172" s="118">
        <f t="shared" si="8"/>
        <v>27.1</v>
      </c>
      <c r="L172" s="118">
        <f t="shared" si="9"/>
        <v>141.99</v>
      </c>
      <c r="M172" s="213"/>
    </row>
    <row r="173" spans="1:13" ht="22.5" customHeight="1">
      <c r="A173" s="132">
        <v>166</v>
      </c>
      <c r="B173" s="121" t="s">
        <v>79</v>
      </c>
      <c r="C173" s="121" t="s">
        <v>38</v>
      </c>
      <c r="D173" s="134">
        <v>1463</v>
      </c>
      <c r="E173" s="144" t="s">
        <v>201</v>
      </c>
      <c r="F173" s="135">
        <f t="shared" si="11"/>
        <v>8.7959999999999994</v>
      </c>
      <c r="G173" s="118">
        <f t="shared" si="10"/>
        <v>13</v>
      </c>
      <c r="H173" s="135"/>
      <c r="I173" s="133">
        <v>13</v>
      </c>
      <c r="J173" s="133">
        <v>22.87</v>
      </c>
      <c r="K173" s="118">
        <f t="shared" si="8"/>
        <v>5.4</v>
      </c>
      <c r="L173" s="118">
        <f t="shared" si="9"/>
        <v>28.270000000000003</v>
      </c>
      <c r="M173" s="213"/>
    </row>
    <row r="174" spans="1:13" ht="26.4">
      <c r="A174" s="132">
        <v>167</v>
      </c>
      <c r="B174" s="121" t="s">
        <v>76</v>
      </c>
      <c r="C174" s="121" t="s">
        <v>42</v>
      </c>
      <c r="D174" s="134">
        <v>1655</v>
      </c>
      <c r="E174" s="144" t="s">
        <v>201</v>
      </c>
      <c r="F174" s="135">
        <f t="shared" si="11"/>
        <v>9.9499999999999993</v>
      </c>
      <c r="G174" s="118">
        <f t="shared" si="10"/>
        <v>12</v>
      </c>
      <c r="H174" s="135"/>
      <c r="I174" s="133">
        <v>12</v>
      </c>
      <c r="J174" s="133">
        <v>23.88</v>
      </c>
      <c r="K174" s="118">
        <f t="shared" si="8"/>
        <v>5.63</v>
      </c>
      <c r="L174" s="118">
        <f t="shared" si="9"/>
        <v>29.509999999999998</v>
      </c>
      <c r="M174" s="213"/>
    </row>
    <row r="175" spans="1:13" ht="26.4">
      <c r="A175" s="132">
        <v>168</v>
      </c>
      <c r="B175" s="121" t="s">
        <v>50</v>
      </c>
      <c r="C175" s="121" t="s">
        <v>51</v>
      </c>
      <c r="D175" s="134">
        <v>1120</v>
      </c>
      <c r="E175" s="144" t="s">
        <v>201</v>
      </c>
      <c r="F175" s="135">
        <f t="shared" si="11"/>
        <v>6.734</v>
      </c>
      <c r="G175" s="118">
        <f t="shared" si="10"/>
        <v>62</v>
      </c>
      <c r="H175" s="135"/>
      <c r="I175" s="133">
        <v>62</v>
      </c>
      <c r="J175" s="133">
        <v>83.5</v>
      </c>
      <c r="K175" s="118">
        <f t="shared" si="8"/>
        <v>19.7</v>
      </c>
      <c r="L175" s="118">
        <f t="shared" si="9"/>
        <v>103.2</v>
      </c>
      <c r="M175" s="213"/>
    </row>
    <row r="176" spans="1:13" ht="26.4">
      <c r="A176" s="132">
        <v>169</v>
      </c>
      <c r="B176" s="121" t="s">
        <v>129</v>
      </c>
      <c r="C176" s="121" t="s">
        <v>51</v>
      </c>
      <c r="D176" s="134">
        <v>1162</v>
      </c>
      <c r="E176" s="144" t="s">
        <v>201</v>
      </c>
      <c r="F176" s="135">
        <f t="shared" si="11"/>
        <v>6.9859999999999998</v>
      </c>
      <c r="G176" s="118">
        <f t="shared" si="10"/>
        <v>22</v>
      </c>
      <c r="H176" s="135"/>
      <c r="I176" s="133">
        <v>22</v>
      </c>
      <c r="J176" s="133">
        <v>30.74</v>
      </c>
      <c r="K176" s="118">
        <f t="shared" si="8"/>
        <v>7.25</v>
      </c>
      <c r="L176" s="118">
        <f t="shared" si="9"/>
        <v>37.989999999999995</v>
      </c>
      <c r="M176" s="213"/>
    </row>
    <row r="177" spans="1:13" ht="26.4">
      <c r="A177" s="132">
        <v>170</v>
      </c>
      <c r="B177" s="121" t="s">
        <v>75</v>
      </c>
      <c r="C177" s="121" t="s">
        <v>38</v>
      </c>
      <c r="D177" s="134">
        <v>1427</v>
      </c>
      <c r="E177" s="144" t="s">
        <v>201</v>
      </c>
      <c r="F177" s="135">
        <f t="shared" si="11"/>
        <v>8.5790000000000006</v>
      </c>
      <c r="G177" s="118">
        <f t="shared" si="10"/>
        <v>24</v>
      </c>
      <c r="H177" s="135"/>
      <c r="I177" s="133">
        <v>24</v>
      </c>
      <c r="J177" s="133">
        <v>41.18</v>
      </c>
      <c r="K177" s="118">
        <f t="shared" si="8"/>
        <v>9.7100000000000009</v>
      </c>
      <c r="L177" s="118">
        <f t="shared" si="9"/>
        <v>50.89</v>
      </c>
      <c r="M177" s="213"/>
    </row>
    <row r="178" spans="1:13" ht="26.4">
      <c r="A178" s="132">
        <v>171</v>
      </c>
      <c r="B178" s="121" t="s">
        <v>83</v>
      </c>
      <c r="C178" s="121" t="s">
        <v>38</v>
      </c>
      <c r="D178" s="134">
        <v>1317</v>
      </c>
      <c r="E178" s="144" t="s">
        <v>201</v>
      </c>
      <c r="F178" s="135">
        <f t="shared" si="11"/>
        <v>7.9180000000000001</v>
      </c>
      <c r="G178" s="118">
        <f t="shared" si="10"/>
        <v>38</v>
      </c>
      <c r="H178" s="135"/>
      <c r="I178" s="133">
        <v>38</v>
      </c>
      <c r="J178" s="133">
        <v>60.18</v>
      </c>
      <c r="K178" s="118">
        <f t="shared" si="8"/>
        <v>14.2</v>
      </c>
      <c r="L178" s="118">
        <f t="shared" si="9"/>
        <v>74.38</v>
      </c>
      <c r="M178" s="213"/>
    </row>
    <row r="179" spans="1:13" ht="26.4">
      <c r="A179" s="132">
        <v>172</v>
      </c>
      <c r="B179" s="121" t="s">
        <v>56</v>
      </c>
      <c r="C179" s="121" t="s">
        <v>40</v>
      </c>
      <c r="D179" s="134">
        <v>1497</v>
      </c>
      <c r="E179" s="144" t="s">
        <v>201</v>
      </c>
      <c r="F179" s="135">
        <f t="shared" si="11"/>
        <v>9</v>
      </c>
      <c r="G179" s="118">
        <f t="shared" si="10"/>
        <v>12</v>
      </c>
      <c r="H179" s="135">
        <v>12</v>
      </c>
      <c r="I179" s="133"/>
      <c r="J179" s="133">
        <v>21.6</v>
      </c>
      <c r="K179" s="118">
        <f t="shared" si="8"/>
        <v>5.0999999999999996</v>
      </c>
      <c r="L179" s="118">
        <f t="shared" si="9"/>
        <v>26.700000000000003</v>
      </c>
      <c r="M179" s="213"/>
    </row>
    <row r="180" spans="1:13" ht="40.5" customHeight="1">
      <c r="A180" s="132">
        <v>173</v>
      </c>
      <c r="B180" s="121" t="s">
        <v>56</v>
      </c>
      <c r="C180" s="121" t="s">
        <v>40</v>
      </c>
      <c r="D180" s="134">
        <v>1497</v>
      </c>
      <c r="E180" s="144" t="s">
        <v>201</v>
      </c>
      <c r="F180" s="135">
        <f t="shared" si="11"/>
        <v>9</v>
      </c>
      <c r="G180" s="118">
        <f t="shared" si="10"/>
        <v>24</v>
      </c>
      <c r="H180" s="135"/>
      <c r="I180" s="133">
        <v>24</v>
      </c>
      <c r="J180" s="133">
        <v>43.2</v>
      </c>
      <c r="K180" s="118">
        <f t="shared" si="8"/>
        <v>10.19</v>
      </c>
      <c r="L180" s="118">
        <f t="shared" si="9"/>
        <v>53.39</v>
      </c>
      <c r="M180" s="213"/>
    </row>
    <row r="181" spans="1:13" ht="28.5" customHeight="1">
      <c r="A181" s="132">
        <v>174</v>
      </c>
      <c r="B181" s="121" t="s">
        <v>84</v>
      </c>
      <c r="C181" s="121" t="s">
        <v>42</v>
      </c>
      <c r="D181" s="134">
        <v>1762</v>
      </c>
      <c r="E181" s="144" t="s">
        <v>201</v>
      </c>
      <c r="F181" s="135">
        <f t="shared" si="11"/>
        <v>10.593</v>
      </c>
      <c r="G181" s="118">
        <f t="shared" si="10"/>
        <v>12</v>
      </c>
      <c r="H181" s="135">
        <v>12</v>
      </c>
      <c r="I181" s="133"/>
      <c r="J181" s="133">
        <v>25.42</v>
      </c>
      <c r="K181" s="118">
        <f t="shared" si="8"/>
        <v>6</v>
      </c>
      <c r="L181" s="118">
        <f t="shared" si="9"/>
        <v>31.42</v>
      </c>
      <c r="M181" s="213"/>
    </row>
    <row r="182" spans="1:13" ht="26.4">
      <c r="A182" s="132">
        <v>175</v>
      </c>
      <c r="B182" s="121" t="s">
        <v>71</v>
      </c>
      <c r="C182" s="121" t="s">
        <v>40</v>
      </c>
      <c r="D182" s="134">
        <v>1610</v>
      </c>
      <c r="E182" s="144" t="s">
        <v>201</v>
      </c>
      <c r="F182" s="135">
        <f t="shared" si="11"/>
        <v>9.68</v>
      </c>
      <c r="G182" s="118">
        <f t="shared" si="10"/>
        <v>12.5</v>
      </c>
      <c r="H182" s="135"/>
      <c r="I182" s="133">
        <v>12.5</v>
      </c>
      <c r="J182" s="133">
        <v>24.2</v>
      </c>
      <c r="K182" s="118">
        <f t="shared" si="8"/>
        <v>5.71</v>
      </c>
      <c r="L182" s="118">
        <f t="shared" si="9"/>
        <v>29.91</v>
      </c>
      <c r="M182" s="213"/>
    </row>
    <row r="183" spans="1:13" ht="26.4">
      <c r="A183" s="132">
        <v>176</v>
      </c>
      <c r="B183" s="121" t="s">
        <v>63</v>
      </c>
      <c r="C183" s="121" t="s">
        <v>40</v>
      </c>
      <c r="D183" s="134">
        <v>1335</v>
      </c>
      <c r="E183" s="144" t="s">
        <v>201</v>
      </c>
      <c r="F183" s="135">
        <f t="shared" si="11"/>
        <v>8.0259999999999998</v>
      </c>
      <c r="G183" s="118">
        <f t="shared" si="10"/>
        <v>36</v>
      </c>
      <c r="H183" s="135"/>
      <c r="I183" s="133">
        <v>36</v>
      </c>
      <c r="J183" s="133">
        <v>57.79</v>
      </c>
      <c r="K183" s="118">
        <f t="shared" si="8"/>
        <v>13.63</v>
      </c>
      <c r="L183" s="118">
        <f t="shared" si="9"/>
        <v>71.42</v>
      </c>
      <c r="M183" s="213"/>
    </row>
    <row r="184" spans="1:13" ht="26.4">
      <c r="A184" s="132">
        <v>177</v>
      </c>
      <c r="B184" s="121" t="s">
        <v>71</v>
      </c>
      <c r="C184" s="121" t="s">
        <v>40</v>
      </c>
      <c r="D184" s="134">
        <v>1517</v>
      </c>
      <c r="E184" s="144" t="s">
        <v>201</v>
      </c>
      <c r="F184" s="135">
        <f t="shared" si="11"/>
        <v>9.1199999999999992</v>
      </c>
      <c r="G184" s="118">
        <f t="shared" si="10"/>
        <v>12</v>
      </c>
      <c r="H184" s="135">
        <v>12</v>
      </c>
      <c r="I184" s="133"/>
      <c r="J184" s="133">
        <v>21.89</v>
      </c>
      <c r="K184" s="118">
        <f t="shared" si="8"/>
        <v>5.16</v>
      </c>
      <c r="L184" s="118">
        <f t="shared" si="9"/>
        <v>27.05</v>
      </c>
      <c r="M184" s="213"/>
    </row>
    <row r="185" spans="1:13" ht="26.4">
      <c r="A185" s="132">
        <v>178</v>
      </c>
      <c r="B185" s="121" t="s">
        <v>71</v>
      </c>
      <c r="C185" s="121" t="s">
        <v>40</v>
      </c>
      <c r="D185" s="134">
        <v>1517</v>
      </c>
      <c r="E185" s="144" t="s">
        <v>201</v>
      </c>
      <c r="F185" s="135">
        <f t="shared" si="11"/>
        <v>9.1199999999999992</v>
      </c>
      <c r="G185" s="118">
        <f t="shared" si="10"/>
        <v>24</v>
      </c>
      <c r="H185" s="135"/>
      <c r="I185" s="133">
        <v>24</v>
      </c>
      <c r="J185" s="133">
        <v>43.78</v>
      </c>
      <c r="K185" s="118">
        <f t="shared" si="8"/>
        <v>10.33</v>
      </c>
      <c r="L185" s="118">
        <f t="shared" si="9"/>
        <v>54.11</v>
      </c>
      <c r="M185" s="213"/>
    </row>
    <row r="186" spans="1:13" ht="26.4">
      <c r="A186" s="132">
        <v>179</v>
      </c>
      <c r="B186" s="121" t="s">
        <v>54</v>
      </c>
      <c r="C186" s="121" t="s">
        <v>40</v>
      </c>
      <c r="D186" s="134">
        <v>1355</v>
      </c>
      <c r="E186" s="144" t="s">
        <v>201</v>
      </c>
      <c r="F186" s="135">
        <f t="shared" si="11"/>
        <v>8.1460000000000008</v>
      </c>
      <c r="G186" s="118">
        <f t="shared" si="10"/>
        <v>36</v>
      </c>
      <c r="H186" s="135"/>
      <c r="I186" s="133">
        <v>36</v>
      </c>
      <c r="J186" s="133">
        <v>58.65</v>
      </c>
      <c r="K186" s="118">
        <f t="shared" si="8"/>
        <v>13.84</v>
      </c>
      <c r="L186" s="118">
        <f t="shared" si="9"/>
        <v>72.489999999999995</v>
      </c>
      <c r="M186" s="213"/>
    </row>
    <row r="187" spans="1:13" ht="26.4">
      <c r="A187" s="132">
        <v>180</v>
      </c>
      <c r="B187" s="121" t="s">
        <v>54</v>
      </c>
      <c r="C187" s="121" t="s">
        <v>40</v>
      </c>
      <c r="D187" s="134">
        <v>1355</v>
      </c>
      <c r="E187" s="144" t="s">
        <v>201</v>
      </c>
      <c r="F187" s="135">
        <f t="shared" si="11"/>
        <v>8.1460000000000008</v>
      </c>
      <c r="G187" s="118">
        <f t="shared" si="10"/>
        <v>12</v>
      </c>
      <c r="H187" s="135">
        <v>12</v>
      </c>
      <c r="I187" s="133"/>
      <c r="J187" s="133">
        <v>19.55</v>
      </c>
      <c r="K187" s="118">
        <f t="shared" si="8"/>
        <v>4.6100000000000003</v>
      </c>
      <c r="L187" s="118">
        <f t="shared" si="9"/>
        <v>24.16</v>
      </c>
      <c r="M187" s="213"/>
    </row>
    <row r="188" spans="1:13" ht="26.4">
      <c r="A188" s="132">
        <v>181</v>
      </c>
      <c r="B188" s="121" t="s">
        <v>67</v>
      </c>
      <c r="C188" s="121" t="s">
        <v>38</v>
      </c>
      <c r="D188" s="134">
        <v>1342</v>
      </c>
      <c r="E188" s="144" t="s">
        <v>201</v>
      </c>
      <c r="F188" s="135">
        <f t="shared" si="11"/>
        <v>8.0679999999999996</v>
      </c>
      <c r="G188" s="118">
        <f t="shared" si="10"/>
        <v>12</v>
      </c>
      <c r="H188" s="135"/>
      <c r="I188" s="133">
        <v>12</v>
      </c>
      <c r="J188" s="133">
        <v>19.36</v>
      </c>
      <c r="K188" s="118">
        <f t="shared" si="8"/>
        <v>4.57</v>
      </c>
      <c r="L188" s="118">
        <f t="shared" si="9"/>
        <v>23.93</v>
      </c>
      <c r="M188" s="213"/>
    </row>
    <row r="189" spans="1:13" s="49" customFormat="1" ht="26.4">
      <c r="A189" s="132">
        <v>182</v>
      </c>
      <c r="B189" s="136" t="s">
        <v>67</v>
      </c>
      <c r="C189" s="136" t="s">
        <v>38</v>
      </c>
      <c r="D189" s="137">
        <v>1342</v>
      </c>
      <c r="E189" s="145" t="s">
        <v>201</v>
      </c>
      <c r="F189" s="135">
        <f t="shared" si="11"/>
        <v>8.0679999999999996</v>
      </c>
      <c r="G189" s="118">
        <f t="shared" si="10"/>
        <v>14</v>
      </c>
      <c r="H189" s="135">
        <v>14</v>
      </c>
      <c r="I189" s="138"/>
      <c r="J189" s="138">
        <v>22.59</v>
      </c>
      <c r="K189" s="118">
        <f t="shared" si="8"/>
        <v>5.33</v>
      </c>
      <c r="L189" s="118">
        <f t="shared" si="9"/>
        <v>27.92</v>
      </c>
      <c r="M189" s="215"/>
    </row>
    <row r="190" spans="1:13">
      <c r="A190" s="132">
        <v>183</v>
      </c>
      <c r="B190" s="121" t="s">
        <v>58</v>
      </c>
      <c r="C190" s="121" t="s">
        <v>40</v>
      </c>
      <c r="D190" s="134">
        <v>1360</v>
      </c>
      <c r="E190" s="144" t="s">
        <v>201</v>
      </c>
      <c r="F190" s="135">
        <f t="shared" si="11"/>
        <v>8.1769999999999996</v>
      </c>
      <c r="G190" s="118">
        <f t="shared" si="10"/>
        <v>37</v>
      </c>
      <c r="H190" s="135"/>
      <c r="I190" s="133">
        <v>37</v>
      </c>
      <c r="J190" s="133">
        <v>60.51</v>
      </c>
      <c r="K190" s="118">
        <f t="shared" si="8"/>
        <v>14.27</v>
      </c>
      <c r="L190" s="118">
        <f t="shared" si="9"/>
        <v>74.78</v>
      </c>
      <c r="M190" s="213"/>
    </row>
    <row r="191" spans="1:13" ht="26.4">
      <c r="A191" s="132">
        <v>184</v>
      </c>
      <c r="B191" s="121" t="s">
        <v>71</v>
      </c>
      <c r="C191" s="121" t="s">
        <v>38</v>
      </c>
      <c r="D191" s="134">
        <v>1463</v>
      </c>
      <c r="E191" s="144" t="s">
        <v>201</v>
      </c>
      <c r="F191" s="135">
        <f t="shared" si="11"/>
        <v>8.7959999999999994</v>
      </c>
      <c r="G191" s="118">
        <f t="shared" si="10"/>
        <v>12.5</v>
      </c>
      <c r="H191" s="135">
        <v>12.5</v>
      </c>
      <c r="I191" s="133"/>
      <c r="J191" s="133">
        <v>21.99</v>
      </c>
      <c r="K191" s="118">
        <f t="shared" si="8"/>
        <v>5.19</v>
      </c>
      <c r="L191" s="118">
        <f t="shared" si="9"/>
        <v>27.18</v>
      </c>
      <c r="M191" s="213"/>
    </row>
    <row r="192" spans="1:13" ht="26.4">
      <c r="A192" s="132">
        <v>185</v>
      </c>
      <c r="B192" s="121" t="s">
        <v>71</v>
      </c>
      <c r="C192" s="121" t="s">
        <v>38</v>
      </c>
      <c r="D192" s="134">
        <v>1463</v>
      </c>
      <c r="E192" s="144" t="s">
        <v>201</v>
      </c>
      <c r="F192" s="135">
        <f t="shared" si="11"/>
        <v>8.7959999999999994</v>
      </c>
      <c r="G192" s="118">
        <f t="shared" si="10"/>
        <v>12.5</v>
      </c>
      <c r="H192" s="135"/>
      <c r="I192" s="133">
        <v>12.5</v>
      </c>
      <c r="J192" s="133">
        <v>21.99</v>
      </c>
      <c r="K192" s="118">
        <f t="shared" si="8"/>
        <v>5.19</v>
      </c>
      <c r="L192" s="118">
        <f t="shared" si="9"/>
        <v>27.18</v>
      </c>
      <c r="M192" s="213"/>
    </row>
    <row r="193" spans="1:13" ht="26.4">
      <c r="A193" s="132">
        <v>186</v>
      </c>
      <c r="B193" s="121" t="s">
        <v>85</v>
      </c>
      <c r="C193" s="121" t="s">
        <v>38</v>
      </c>
      <c r="D193" s="134">
        <v>1317</v>
      </c>
      <c r="E193" s="144" t="s">
        <v>201</v>
      </c>
      <c r="F193" s="135">
        <f t="shared" si="11"/>
        <v>7.9180000000000001</v>
      </c>
      <c r="G193" s="118">
        <f t="shared" si="10"/>
        <v>60</v>
      </c>
      <c r="H193" s="135"/>
      <c r="I193" s="133">
        <v>60</v>
      </c>
      <c r="J193" s="133">
        <v>95.02</v>
      </c>
      <c r="K193" s="118">
        <f t="shared" si="8"/>
        <v>22.42</v>
      </c>
      <c r="L193" s="118">
        <f t="shared" si="9"/>
        <v>117.44</v>
      </c>
      <c r="M193" s="213"/>
    </row>
    <row r="194" spans="1:13" ht="26.4">
      <c r="A194" s="132">
        <v>187</v>
      </c>
      <c r="B194" s="121" t="s">
        <v>85</v>
      </c>
      <c r="C194" s="121" t="s">
        <v>38</v>
      </c>
      <c r="D194" s="134">
        <v>1317</v>
      </c>
      <c r="E194" s="144" t="s">
        <v>201</v>
      </c>
      <c r="F194" s="135">
        <f t="shared" si="11"/>
        <v>7.9180000000000001</v>
      </c>
      <c r="G194" s="118">
        <f t="shared" si="10"/>
        <v>22</v>
      </c>
      <c r="H194" s="135">
        <v>22</v>
      </c>
      <c r="I194" s="133"/>
      <c r="J194" s="133">
        <v>34.840000000000003</v>
      </c>
      <c r="K194" s="118">
        <f t="shared" si="8"/>
        <v>8.2200000000000006</v>
      </c>
      <c r="L194" s="118">
        <f t="shared" si="9"/>
        <v>43.06</v>
      </c>
      <c r="M194" s="213"/>
    </row>
    <row r="195" spans="1:13" ht="26.4">
      <c r="A195" s="132">
        <v>188</v>
      </c>
      <c r="B195" s="121" t="s">
        <v>84</v>
      </c>
      <c r="C195" s="121" t="s">
        <v>40</v>
      </c>
      <c r="D195" s="134">
        <v>1497</v>
      </c>
      <c r="E195" s="144" t="s">
        <v>201</v>
      </c>
      <c r="F195" s="135">
        <f t="shared" si="11"/>
        <v>9</v>
      </c>
      <c r="G195" s="118">
        <f t="shared" si="10"/>
        <v>21</v>
      </c>
      <c r="H195" s="135"/>
      <c r="I195" s="133">
        <v>21</v>
      </c>
      <c r="J195" s="133">
        <v>37.799999999999997</v>
      </c>
      <c r="K195" s="118">
        <f t="shared" si="8"/>
        <v>8.92</v>
      </c>
      <c r="L195" s="118">
        <f t="shared" si="9"/>
        <v>46.72</v>
      </c>
      <c r="M195" s="213"/>
    </row>
    <row r="196" spans="1:13" ht="27" customHeight="1">
      <c r="A196" s="132">
        <v>189</v>
      </c>
      <c r="B196" s="121" t="s">
        <v>64</v>
      </c>
      <c r="C196" s="121" t="s">
        <v>38</v>
      </c>
      <c r="D196" s="134">
        <v>1417</v>
      </c>
      <c r="E196" s="144" t="s">
        <v>201</v>
      </c>
      <c r="F196" s="135">
        <f t="shared" si="11"/>
        <v>8.5190000000000001</v>
      </c>
      <c r="G196" s="118">
        <f t="shared" si="10"/>
        <v>12</v>
      </c>
      <c r="H196" s="135">
        <v>12</v>
      </c>
      <c r="I196" s="133"/>
      <c r="J196" s="133">
        <v>20.45</v>
      </c>
      <c r="K196" s="118">
        <f t="shared" si="8"/>
        <v>4.82</v>
      </c>
      <c r="L196" s="118">
        <f t="shared" si="9"/>
        <v>25.27</v>
      </c>
      <c r="M196" s="213"/>
    </row>
    <row r="197" spans="1:13" ht="27.75" customHeight="1">
      <c r="A197" s="132">
        <v>190</v>
      </c>
      <c r="B197" s="121" t="s">
        <v>64</v>
      </c>
      <c r="C197" s="121" t="s">
        <v>38</v>
      </c>
      <c r="D197" s="134">
        <v>1417</v>
      </c>
      <c r="E197" s="144" t="s">
        <v>201</v>
      </c>
      <c r="F197" s="135">
        <f t="shared" si="11"/>
        <v>8.5190000000000001</v>
      </c>
      <c r="G197" s="118">
        <f t="shared" si="10"/>
        <v>12</v>
      </c>
      <c r="H197" s="135"/>
      <c r="I197" s="133">
        <v>12</v>
      </c>
      <c r="J197" s="133">
        <v>20.45</v>
      </c>
      <c r="K197" s="118">
        <f t="shared" si="8"/>
        <v>4.82</v>
      </c>
      <c r="L197" s="118">
        <f t="shared" si="9"/>
        <v>25.27</v>
      </c>
      <c r="M197" s="213"/>
    </row>
    <row r="198" spans="1:13" ht="28.5" customHeight="1">
      <c r="A198" s="132">
        <v>191</v>
      </c>
      <c r="B198" s="121" t="s">
        <v>63</v>
      </c>
      <c r="C198" s="121" t="s">
        <v>40</v>
      </c>
      <c r="D198" s="134">
        <v>1355</v>
      </c>
      <c r="E198" s="144" t="s">
        <v>201</v>
      </c>
      <c r="F198" s="135">
        <f t="shared" si="11"/>
        <v>8.1460000000000008</v>
      </c>
      <c r="G198" s="118">
        <f t="shared" si="10"/>
        <v>48</v>
      </c>
      <c r="H198" s="135"/>
      <c r="I198" s="133">
        <v>48</v>
      </c>
      <c r="J198" s="133">
        <v>78.2</v>
      </c>
      <c r="K198" s="118">
        <f t="shared" si="8"/>
        <v>18.45</v>
      </c>
      <c r="L198" s="118">
        <f t="shared" si="9"/>
        <v>96.65</v>
      </c>
      <c r="M198" s="213"/>
    </row>
    <row r="199" spans="1:13" ht="39.6">
      <c r="A199" s="132">
        <v>192</v>
      </c>
      <c r="B199" s="121" t="s">
        <v>86</v>
      </c>
      <c r="C199" s="121" t="s">
        <v>87</v>
      </c>
      <c r="D199" s="134">
        <v>2040</v>
      </c>
      <c r="E199" s="144" t="s">
        <v>201</v>
      </c>
      <c r="F199" s="135">
        <f t="shared" si="11"/>
        <v>12.265000000000001</v>
      </c>
      <c r="G199" s="118">
        <f t="shared" si="10"/>
        <v>24</v>
      </c>
      <c r="H199" s="135">
        <v>24</v>
      </c>
      <c r="I199" s="133"/>
      <c r="J199" s="133">
        <v>58.87</v>
      </c>
      <c r="K199" s="118">
        <f t="shared" si="8"/>
        <v>13.89</v>
      </c>
      <c r="L199" s="118">
        <f t="shared" si="9"/>
        <v>72.759999999999991</v>
      </c>
      <c r="M199" s="213"/>
    </row>
    <row r="200" spans="1:13" ht="26.4">
      <c r="A200" s="132">
        <v>193</v>
      </c>
      <c r="B200" s="121" t="s">
        <v>45</v>
      </c>
      <c r="C200" s="121" t="s">
        <v>38</v>
      </c>
      <c r="D200" s="134">
        <v>1342</v>
      </c>
      <c r="E200" s="144" t="s">
        <v>201</v>
      </c>
      <c r="F200" s="135">
        <f t="shared" si="11"/>
        <v>8.0679999999999996</v>
      </c>
      <c r="G200" s="118">
        <f t="shared" si="10"/>
        <v>13</v>
      </c>
      <c r="H200" s="135">
        <v>13</v>
      </c>
      <c r="I200" s="133"/>
      <c r="J200" s="133">
        <v>20.98</v>
      </c>
      <c r="K200" s="118">
        <f t="shared" ref="K200:K263" si="12">ROUND(J200*23.59%,2)</f>
        <v>4.95</v>
      </c>
      <c r="L200" s="118">
        <f t="shared" ref="L200:L263" si="13">J200+K200</f>
        <v>25.93</v>
      </c>
      <c r="M200" s="213"/>
    </row>
    <row r="201" spans="1:13" ht="26.4">
      <c r="A201" s="132">
        <v>194</v>
      </c>
      <c r="B201" s="121" t="s">
        <v>45</v>
      </c>
      <c r="C201" s="121" t="s">
        <v>38</v>
      </c>
      <c r="D201" s="134">
        <v>1342</v>
      </c>
      <c r="E201" s="144" t="s">
        <v>201</v>
      </c>
      <c r="F201" s="135">
        <f t="shared" si="11"/>
        <v>8.0679999999999996</v>
      </c>
      <c r="G201" s="118">
        <f t="shared" ref="G201:G264" si="14">H201+I201</f>
        <v>25</v>
      </c>
      <c r="H201" s="135"/>
      <c r="I201" s="133">
        <v>25</v>
      </c>
      <c r="J201" s="133">
        <v>40.340000000000003</v>
      </c>
      <c r="K201" s="118">
        <f t="shared" si="12"/>
        <v>9.52</v>
      </c>
      <c r="L201" s="118">
        <f t="shared" si="13"/>
        <v>49.86</v>
      </c>
      <c r="M201" s="213"/>
    </row>
    <row r="202" spans="1:13" ht="30.75" customHeight="1">
      <c r="A202" s="132">
        <v>195</v>
      </c>
      <c r="B202" s="121" t="s">
        <v>44</v>
      </c>
      <c r="C202" s="121" t="s">
        <v>38</v>
      </c>
      <c r="D202" s="134">
        <v>1337</v>
      </c>
      <c r="E202" s="144" t="s">
        <v>201</v>
      </c>
      <c r="F202" s="135">
        <f t="shared" ref="F202:F265" si="15">ROUND(D202/$F$4,3)</f>
        <v>8.0380000000000003</v>
      </c>
      <c r="G202" s="118">
        <f t="shared" si="14"/>
        <v>25</v>
      </c>
      <c r="H202" s="135"/>
      <c r="I202" s="133">
        <v>25</v>
      </c>
      <c r="J202" s="133">
        <v>40.19</v>
      </c>
      <c r="K202" s="118">
        <f t="shared" si="12"/>
        <v>9.48</v>
      </c>
      <c r="L202" s="118">
        <f t="shared" si="13"/>
        <v>49.67</v>
      </c>
      <c r="M202" s="213"/>
    </row>
    <row r="203" spans="1:13" ht="15" customHeight="1">
      <c r="A203" s="132">
        <v>196</v>
      </c>
      <c r="B203" s="121" t="s">
        <v>44</v>
      </c>
      <c r="C203" s="121" t="s">
        <v>38</v>
      </c>
      <c r="D203" s="134">
        <v>1337</v>
      </c>
      <c r="E203" s="144" t="s">
        <v>201</v>
      </c>
      <c r="F203" s="135">
        <f t="shared" si="15"/>
        <v>8.0380000000000003</v>
      </c>
      <c r="G203" s="118">
        <f t="shared" si="14"/>
        <v>12</v>
      </c>
      <c r="H203" s="135">
        <v>12</v>
      </c>
      <c r="I203" s="133"/>
      <c r="J203" s="133">
        <v>19.29</v>
      </c>
      <c r="K203" s="118">
        <f t="shared" si="12"/>
        <v>4.55</v>
      </c>
      <c r="L203" s="118">
        <f t="shared" si="13"/>
        <v>23.84</v>
      </c>
      <c r="M203" s="213"/>
    </row>
    <row r="204" spans="1:13" ht="28.5" customHeight="1">
      <c r="A204" s="132">
        <v>197</v>
      </c>
      <c r="B204" s="121" t="s">
        <v>70</v>
      </c>
      <c r="C204" s="121" t="s">
        <v>42</v>
      </c>
      <c r="D204" s="134">
        <v>1765</v>
      </c>
      <c r="E204" s="144" t="s">
        <v>201</v>
      </c>
      <c r="F204" s="135">
        <f t="shared" si="15"/>
        <v>10.611000000000001</v>
      </c>
      <c r="G204" s="118">
        <f t="shared" si="14"/>
        <v>12</v>
      </c>
      <c r="H204" s="135"/>
      <c r="I204" s="133">
        <v>12</v>
      </c>
      <c r="J204" s="133">
        <v>25.47</v>
      </c>
      <c r="K204" s="118">
        <f t="shared" si="12"/>
        <v>6.01</v>
      </c>
      <c r="L204" s="118">
        <f t="shared" si="13"/>
        <v>31.479999999999997</v>
      </c>
      <c r="M204" s="213"/>
    </row>
    <row r="205" spans="1:13" ht="31.5" customHeight="1">
      <c r="A205" s="132">
        <v>198</v>
      </c>
      <c r="B205" s="121" t="s">
        <v>71</v>
      </c>
      <c r="C205" s="121" t="s">
        <v>38</v>
      </c>
      <c r="D205" s="134">
        <v>1463</v>
      </c>
      <c r="E205" s="144" t="s">
        <v>201</v>
      </c>
      <c r="F205" s="135">
        <f t="shared" si="15"/>
        <v>8.7959999999999994</v>
      </c>
      <c r="G205" s="118">
        <f t="shared" si="14"/>
        <v>12</v>
      </c>
      <c r="H205" s="135">
        <v>12</v>
      </c>
      <c r="I205" s="133"/>
      <c r="J205" s="133">
        <v>21.11</v>
      </c>
      <c r="K205" s="118">
        <f t="shared" si="12"/>
        <v>4.9800000000000004</v>
      </c>
      <c r="L205" s="118">
        <f t="shared" si="13"/>
        <v>26.09</v>
      </c>
      <c r="M205" s="213"/>
    </row>
    <row r="206" spans="1:13" ht="28.5" customHeight="1">
      <c r="A206" s="132">
        <v>199</v>
      </c>
      <c r="B206" s="121" t="s">
        <v>71</v>
      </c>
      <c r="C206" s="121" t="s">
        <v>38</v>
      </c>
      <c r="D206" s="134">
        <v>1463</v>
      </c>
      <c r="E206" s="144" t="s">
        <v>201</v>
      </c>
      <c r="F206" s="135">
        <f t="shared" si="15"/>
        <v>8.7959999999999994</v>
      </c>
      <c r="G206" s="118">
        <f t="shared" si="14"/>
        <v>36.5</v>
      </c>
      <c r="H206" s="135"/>
      <c r="I206" s="133">
        <v>36.5</v>
      </c>
      <c r="J206" s="133">
        <v>64.209999999999994</v>
      </c>
      <c r="K206" s="118">
        <f t="shared" si="12"/>
        <v>15.15</v>
      </c>
      <c r="L206" s="118">
        <f t="shared" si="13"/>
        <v>79.36</v>
      </c>
      <c r="M206" s="213"/>
    </row>
    <row r="207" spans="1:13" ht="26.4">
      <c r="A207" s="132">
        <v>200</v>
      </c>
      <c r="B207" s="121" t="s">
        <v>73</v>
      </c>
      <c r="C207" s="121" t="s">
        <v>38</v>
      </c>
      <c r="D207" s="134">
        <v>1362</v>
      </c>
      <c r="E207" s="144" t="s">
        <v>201</v>
      </c>
      <c r="F207" s="135">
        <f t="shared" si="15"/>
        <v>8.1890000000000001</v>
      </c>
      <c r="G207" s="118">
        <f t="shared" si="14"/>
        <v>13</v>
      </c>
      <c r="H207" s="135"/>
      <c r="I207" s="133">
        <v>13</v>
      </c>
      <c r="J207" s="133">
        <v>21.29</v>
      </c>
      <c r="K207" s="118">
        <f t="shared" si="12"/>
        <v>5.0199999999999996</v>
      </c>
      <c r="L207" s="118">
        <f t="shared" si="13"/>
        <v>26.31</v>
      </c>
      <c r="M207" s="213"/>
    </row>
    <row r="208" spans="1:13">
      <c r="A208" s="132">
        <v>201</v>
      </c>
      <c r="B208" s="121" t="s">
        <v>80</v>
      </c>
      <c r="C208" s="121" t="s">
        <v>40</v>
      </c>
      <c r="D208" s="134">
        <v>1268</v>
      </c>
      <c r="E208" s="144" t="s">
        <v>201</v>
      </c>
      <c r="F208" s="135">
        <f t="shared" si="15"/>
        <v>7.6230000000000002</v>
      </c>
      <c r="G208" s="118">
        <f t="shared" si="14"/>
        <v>13</v>
      </c>
      <c r="H208" s="135">
        <v>13</v>
      </c>
      <c r="I208" s="133"/>
      <c r="J208" s="133">
        <v>19.82</v>
      </c>
      <c r="K208" s="118">
        <f t="shared" si="12"/>
        <v>4.68</v>
      </c>
      <c r="L208" s="118">
        <f t="shared" si="13"/>
        <v>24.5</v>
      </c>
      <c r="M208" s="213"/>
    </row>
    <row r="209" spans="1:13">
      <c r="A209" s="132">
        <v>202</v>
      </c>
      <c r="B209" s="121" t="s">
        <v>80</v>
      </c>
      <c r="C209" s="121" t="s">
        <v>40</v>
      </c>
      <c r="D209" s="134">
        <v>1268</v>
      </c>
      <c r="E209" s="144" t="s">
        <v>201</v>
      </c>
      <c r="F209" s="135">
        <f t="shared" si="15"/>
        <v>7.6230000000000002</v>
      </c>
      <c r="G209" s="118">
        <f t="shared" si="14"/>
        <v>49</v>
      </c>
      <c r="H209" s="135"/>
      <c r="I209" s="133">
        <v>49</v>
      </c>
      <c r="J209" s="133">
        <v>74.709999999999994</v>
      </c>
      <c r="K209" s="118">
        <f t="shared" si="12"/>
        <v>17.62</v>
      </c>
      <c r="L209" s="118">
        <f t="shared" si="13"/>
        <v>92.33</v>
      </c>
      <c r="M209" s="213"/>
    </row>
    <row r="210" spans="1:13" ht="26.4">
      <c r="A210" s="132">
        <v>203</v>
      </c>
      <c r="B210" s="121" t="s">
        <v>86</v>
      </c>
      <c r="C210" s="121" t="s">
        <v>36</v>
      </c>
      <c r="D210" s="134">
        <v>1984</v>
      </c>
      <c r="E210" s="144" t="s">
        <v>201</v>
      </c>
      <c r="F210" s="135">
        <f t="shared" si="15"/>
        <v>11.928000000000001</v>
      </c>
      <c r="G210" s="118">
        <f t="shared" si="14"/>
        <v>38</v>
      </c>
      <c r="H210" s="135"/>
      <c r="I210" s="133">
        <v>38</v>
      </c>
      <c r="J210" s="133">
        <v>90.65</v>
      </c>
      <c r="K210" s="118">
        <f t="shared" si="12"/>
        <v>21.38</v>
      </c>
      <c r="L210" s="118">
        <f t="shared" si="13"/>
        <v>112.03</v>
      </c>
      <c r="M210" s="213"/>
    </row>
    <row r="211" spans="1:13">
      <c r="A211" s="132">
        <v>204</v>
      </c>
      <c r="B211" s="121" t="s">
        <v>70</v>
      </c>
      <c r="C211" s="121" t="s">
        <v>40</v>
      </c>
      <c r="D211" s="134">
        <v>1545</v>
      </c>
      <c r="E211" s="144" t="s">
        <v>201</v>
      </c>
      <c r="F211" s="135">
        <f t="shared" si="15"/>
        <v>9.2889999999999997</v>
      </c>
      <c r="G211" s="118">
        <f t="shared" si="14"/>
        <v>12</v>
      </c>
      <c r="H211" s="135">
        <v>12</v>
      </c>
      <c r="I211" s="133"/>
      <c r="J211" s="133">
        <v>22.29</v>
      </c>
      <c r="K211" s="118">
        <f t="shared" si="12"/>
        <v>5.26</v>
      </c>
      <c r="L211" s="118">
        <f t="shared" si="13"/>
        <v>27.549999999999997</v>
      </c>
      <c r="M211" s="213"/>
    </row>
    <row r="212" spans="1:13">
      <c r="A212" s="132">
        <v>205</v>
      </c>
      <c r="B212" s="121" t="s">
        <v>70</v>
      </c>
      <c r="C212" s="121" t="s">
        <v>40</v>
      </c>
      <c r="D212" s="134">
        <v>1545</v>
      </c>
      <c r="E212" s="144" t="s">
        <v>201</v>
      </c>
      <c r="F212" s="135">
        <f t="shared" si="15"/>
        <v>9.2889999999999997</v>
      </c>
      <c r="G212" s="118">
        <f t="shared" si="14"/>
        <v>24</v>
      </c>
      <c r="H212" s="135"/>
      <c r="I212" s="133">
        <v>24</v>
      </c>
      <c r="J212" s="133">
        <v>44.59</v>
      </c>
      <c r="K212" s="118">
        <f t="shared" si="12"/>
        <v>10.52</v>
      </c>
      <c r="L212" s="118">
        <f t="shared" si="13"/>
        <v>55.11</v>
      </c>
      <c r="M212" s="213"/>
    </row>
    <row r="213" spans="1:13" ht="26.4">
      <c r="A213" s="132">
        <v>206</v>
      </c>
      <c r="B213" s="121" t="s">
        <v>68</v>
      </c>
      <c r="C213" s="121" t="s">
        <v>40</v>
      </c>
      <c r="D213" s="134">
        <v>1315</v>
      </c>
      <c r="E213" s="144" t="s">
        <v>201</v>
      </c>
      <c r="F213" s="135">
        <f t="shared" si="15"/>
        <v>7.9059999999999997</v>
      </c>
      <c r="G213" s="118">
        <f t="shared" si="14"/>
        <v>70</v>
      </c>
      <c r="H213" s="135"/>
      <c r="I213" s="133">
        <v>70</v>
      </c>
      <c r="J213" s="133">
        <v>110.68</v>
      </c>
      <c r="K213" s="118">
        <f t="shared" si="12"/>
        <v>26.11</v>
      </c>
      <c r="L213" s="118">
        <f t="shared" si="13"/>
        <v>136.79000000000002</v>
      </c>
      <c r="M213" s="213"/>
    </row>
    <row r="214" spans="1:13" ht="26.4">
      <c r="A214" s="132">
        <v>207</v>
      </c>
      <c r="B214" s="121" t="s">
        <v>68</v>
      </c>
      <c r="C214" s="121" t="s">
        <v>40</v>
      </c>
      <c r="D214" s="134">
        <v>1315</v>
      </c>
      <c r="E214" s="144" t="s">
        <v>201</v>
      </c>
      <c r="F214" s="135">
        <f t="shared" si="15"/>
        <v>7.9059999999999997</v>
      </c>
      <c r="G214" s="118">
        <f t="shared" si="14"/>
        <v>12.5</v>
      </c>
      <c r="H214" s="135">
        <v>12.5</v>
      </c>
      <c r="I214" s="133"/>
      <c r="J214" s="133">
        <v>19.77</v>
      </c>
      <c r="K214" s="118">
        <f t="shared" si="12"/>
        <v>4.66</v>
      </c>
      <c r="L214" s="118">
        <f t="shared" si="13"/>
        <v>24.43</v>
      </c>
      <c r="M214" s="213"/>
    </row>
    <row r="215" spans="1:13" ht="26.4">
      <c r="A215" s="132">
        <v>208</v>
      </c>
      <c r="B215" s="121" t="s">
        <v>50</v>
      </c>
      <c r="C215" s="121" t="s">
        <v>42</v>
      </c>
      <c r="D215" s="134">
        <v>1428</v>
      </c>
      <c r="E215" s="144" t="s">
        <v>201</v>
      </c>
      <c r="F215" s="135">
        <f t="shared" si="15"/>
        <v>8.5850000000000009</v>
      </c>
      <c r="G215" s="118">
        <f t="shared" si="14"/>
        <v>38</v>
      </c>
      <c r="H215" s="135"/>
      <c r="I215" s="133">
        <v>38</v>
      </c>
      <c r="J215" s="133">
        <v>65.25</v>
      </c>
      <c r="K215" s="118">
        <f t="shared" si="12"/>
        <v>15.39</v>
      </c>
      <c r="L215" s="118">
        <f t="shared" si="13"/>
        <v>80.64</v>
      </c>
      <c r="M215" s="213"/>
    </row>
    <row r="216" spans="1:13" ht="26.4">
      <c r="A216" s="132">
        <v>209</v>
      </c>
      <c r="B216" s="121" t="s">
        <v>88</v>
      </c>
      <c r="C216" s="121" t="s">
        <v>40</v>
      </c>
      <c r="D216" s="134">
        <v>1470</v>
      </c>
      <c r="E216" s="144" t="s">
        <v>201</v>
      </c>
      <c r="F216" s="135">
        <f t="shared" si="15"/>
        <v>8.8379999999999992</v>
      </c>
      <c r="G216" s="118">
        <f t="shared" si="14"/>
        <v>13</v>
      </c>
      <c r="H216" s="135"/>
      <c r="I216" s="133">
        <v>13</v>
      </c>
      <c r="J216" s="133">
        <v>22.98</v>
      </c>
      <c r="K216" s="118">
        <f t="shared" si="12"/>
        <v>5.42</v>
      </c>
      <c r="L216" s="118">
        <f t="shared" si="13"/>
        <v>28.4</v>
      </c>
      <c r="M216" s="213"/>
    </row>
    <row r="217" spans="1:13" ht="26.4">
      <c r="A217" s="132">
        <v>210</v>
      </c>
      <c r="B217" s="121" t="s">
        <v>50</v>
      </c>
      <c r="C217" s="121" t="s">
        <v>51</v>
      </c>
      <c r="D217" s="134">
        <v>1120</v>
      </c>
      <c r="E217" s="144" t="s">
        <v>201</v>
      </c>
      <c r="F217" s="135">
        <f t="shared" si="15"/>
        <v>6.734</v>
      </c>
      <c r="G217" s="118">
        <f t="shared" si="14"/>
        <v>39</v>
      </c>
      <c r="H217" s="135"/>
      <c r="I217" s="133">
        <v>39</v>
      </c>
      <c r="J217" s="133">
        <v>52.53</v>
      </c>
      <c r="K217" s="118">
        <f t="shared" si="12"/>
        <v>12.39</v>
      </c>
      <c r="L217" s="118">
        <f t="shared" si="13"/>
        <v>64.92</v>
      </c>
      <c r="M217" s="213"/>
    </row>
    <row r="218" spans="1:13" ht="26.4">
      <c r="A218" s="132">
        <v>211</v>
      </c>
      <c r="B218" s="121" t="s">
        <v>63</v>
      </c>
      <c r="C218" s="121" t="s">
        <v>42</v>
      </c>
      <c r="D218" s="134">
        <v>1838</v>
      </c>
      <c r="E218" s="144" t="s">
        <v>201</v>
      </c>
      <c r="F218" s="135">
        <f t="shared" si="15"/>
        <v>11.05</v>
      </c>
      <c r="G218" s="118">
        <f t="shared" si="14"/>
        <v>48</v>
      </c>
      <c r="H218" s="135"/>
      <c r="I218" s="133">
        <v>48</v>
      </c>
      <c r="J218" s="133">
        <v>106.08</v>
      </c>
      <c r="K218" s="118">
        <f t="shared" si="12"/>
        <v>25.02</v>
      </c>
      <c r="L218" s="118">
        <f t="shared" si="13"/>
        <v>131.1</v>
      </c>
      <c r="M218" s="213"/>
    </row>
    <row r="219" spans="1:13" ht="26.4">
      <c r="A219" s="132">
        <v>212</v>
      </c>
      <c r="B219" s="121" t="s">
        <v>53</v>
      </c>
      <c r="C219" s="121" t="s">
        <v>38</v>
      </c>
      <c r="D219" s="134">
        <v>1490</v>
      </c>
      <c r="E219" s="144" t="s">
        <v>201</v>
      </c>
      <c r="F219" s="135">
        <f t="shared" si="15"/>
        <v>8.9580000000000002</v>
      </c>
      <c r="G219" s="118">
        <f t="shared" si="14"/>
        <v>39</v>
      </c>
      <c r="H219" s="135"/>
      <c r="I219" s="133">
        <v>39</v>
      </c>
      <c r="J219" s="133">
        <v>69.87</v>
      </c>
      <c r="K219" s="118">
        <f t="shared" si="12"/>
        <v>16.48</v>
      </c>
      <c r="L219" s="118">
        <f t="shared" si="13"/>
        <v>86.350000000000009</v>
      </c>
      <c r="M219" s="213"/>
    </row>
    <row r="220" spans="1:13" ht="26.4">
      <c r="A220" s="132">
        <v>213</v>
      </c>
      <c r="B220" s="121" t="s">
        <v>64</v>
      </c>
      <c r="C220" s="121" t="s">
        <v>42</v>
      </c>
      <c r="D220" s="134">
        <v>1675</v>
      </c>
      <c r="E220" s="144" t="s">
        <v>201</v>
      </c>
      <c r="F220" s="135">
        <f t="shared" si="15"/>
        <v>10.07</v>
      </c>
      <c r="G220" s="118">
        <f t="shared" si="14"/>
        <v>12</v>
      </c>
      <c r="H220" s="135"/>
      <c r="I220" s="133">
        <v>12</v>
      </c>
      <c r="J220" s="133">
        <v>24.17</v>
      </c>
      <c r="K220" s="118">
        <f t="shared" si="12"/>
        <v>5.7</v>
      </c>
      <c r="L220" s="118">
        <f t="shared" si="13"/>
        <v>29.87</v>
      </c>
      <c r="M220" s="213"/>
    </row>
    <row r="221" spans="1:13" ht="26.4">
      <c r="A221" s="132">
        <v>214</v>
      </c>
      <c r="B221" s="121" t="s">
        <v>41</v>
      </c>
      <c r="C221" s="121" t="s">
        <v>38</v>
      </c>
      <c r="D221" s="134">
        <v>1463</v>
      </c>
      <c r="E221" s="144" t="s">
        <v>201</v>
      </c>
      <c r="F221" s="135">
        <f t="shared" si="15"/>
        <v>8.7959999999999994</v>
      </c>
      <c r="G221" s="118">
        <f t="shared" si="14"/>
        <v>48</v>
      </c>
      <c r="H221" s="135"/>
      <c r="I221" s="133">
        <v>48</v>
      </c>
      <c r="J221" s="133">
        <v>84.44</v>
      </c>
      <c r="K221" s="118">
        <f t="shared" si="12"/>
        <v>19.920000000000002</v>
      </c>
      <c r="L221" s="118">
        <f t="shared" si="13"/>
        <v>104.36</v>
      </c>
      <c r="M221" s="213"/>
    </row>
    <row r="222" spans="1:13" ht="26.4">
      <c r="A222" s="132">
        <v>215</v>
      </c>
      <c r="B222" s="121" t="s">
        <v>73</v>
      </c>
      <c r="C222" s="121" t="s">
        <v>42</v>
      </c>
      <c r="D222" s="134">
        <v>1381</v>
      </c>
      <c r="E222" s="144" t="s">
        <v>201</v>
      </c>
      <c r="F222" s="135">
        <f t="shared" si="15"/>
        <v>8.3030000000000008</v>
      </c>
      <c r="G222" s="118">
        <f t="shared" si="14"/>
        <v>48</v>
      </c>
      <c r="H222" s="135"/>
      <c r="I222" s="133">
        <v>48</v>
      </c>
      <c r="J222" s="133">
        <v>79.709999999999994</v>
      </c>
      <c r="K222" s="118">
        <f t="shared" si="12"/>
        <v>18.8</v>
      </c>
      <c r="L222" s="118">
        <f t="shared" si="13"/>
        <v>98.509999999999991</v>
      </c>
      <c r="M222" s="213"/>
    </row>
    <row r="223" spans="1:13" ht="26.4">
      <c r="A223" s="132">
        <v>216</v>
      </c>
      <c r="B223" s="121" t="s">
        <v>62</v>
      </c>
      <c r="C223" s="121" t="s">
        <v>38</v>
      </c>
      <c r="D223" s="134">
        <v>1362</v>
      </c>
      <c r="E223" s="144" t="s">
        <v>201</v>
      </c>
      <c r="F223" s="135">
        <f t="shared" si="15"/>
        <v>8.1890000000000001</v>
      </c>
      <c r="G223" s="118">
        <f t="shared" si="14"/>
        <v>59.5</v>
      </c>
      <c r="H223" s="135"/>
      <c r="I223" s="133">
        <v>59.5</v>
      </c>
      <c r="J223" s="133">
        <v>97.45</v>
      </c>
      <c r="K223" s="118">
        <f t="shared" si="12"/>
        <v>22.99</v>
      </c>
      <c r="L223" s="118">
        <f t="shared" si="13"/>
        <v>120.44</v>
      </c>
      <c r="M223" s="213"/>
    </row>
    <row r="224" spans="1:13">
      <c r="A224" s="132">
        <v>217</v>
      </c>
      <c r="B224" s="121" t="s">
        <v>59</v>
      </c>
      <c r="C224" s="121" t="s">
        <v>38</v>
      </c>
      <c r="D224" s="134">
        <v>1262</v>
      </c>
      <c r="E224" s="144" t="s">
        <v>201</v>
      </c>
      <c r="F224" s="135">
        <f t="shared" si="15"/>
        <v>7.5869999999999997</v>
      </c>
      <c r="G224" s="118">
        <f t="shared" si="14"/>
        <v>13</v>
      </c>
      <c r="H224" s="135">
        <v>13</v>
      </c>
      <c r="I224" s="133"/>
      <c r="J224" s="133">
        <v>19.73</v>
      </c>
      <c r="K224" s="118">
        <f t="shared" si="12"/>
        <v>4.6500000000000004</v>
      </c>
      <c r="L224" s="118">
        <f t="shared" si="13"/>
        <v>24.380000000000003</v>
      </c>
      <c r="M224" s="213"/>
    </row>
    <row r="225" spans="1:13">
      <c r="A225" s="132">
        <v>218</v>
      </c>
      <c r="B225" s="121" t="s">
        <v>59</v>
      </c>
      <c r="C225" s="121" t="s">
        <v>38</v>
      </c>
      <c r="D225" s="134">
        <v>1262</v>
      </c>
      <c r="E225" s="144" t="s">
        <v>201</v>
      </c>
      <c r="F225" s="135">
        <f t="shared" si="15"/>
        <v>7.5869999999999997</v>
      </c>
      <c r="G225" s="118">
        <f t="shared" si="14"/>
        <v>13</v>
      </c>
      <c r="H225" s="135"/>
      <c r="I225" s="133">
        <v>13</v>
      </c>
      <c r="J225" s="133">
        <v>19.73</v>
      </c>
      <c r="K225" s="118">
        <f t="shared" si="12"/>
        <v>4.6500000000000004</v>
      </c>
      <c r="L225" s="118">
        <f t="shared" si="13"/>
        <v>24.380000000000003</v>
      </c>
      <c r="M225" s="213"/>
    </row>
    <row r="226" spans="1:13" ht="26.4">
      <c r="A226" s="132">
        <v>219</v>
      </c>
      <c r="B226" s="121" t="s">
        <v>43</v>
      </c>
      <c r="C226" s="121" t="s">
        <v>51</v>
      </c>
      <c r="D226" s="134">
        <v>1140</v>
      </c>
      <c r="E226" s="144" t="s">
        <v>201</v>
      </c>
      <c r="F226" s="135">
        <f t="shared" si="15"/>
        <v>6.8540000000000001</v>
      </c>
      <c r="G226" s="118">
        <f t="shared" si="14"/>
        <v>77</v>
      </c>
      <c r="H226" s="135"/>
      <c r="I226" s="133">
        <v>77</v>
      </c>
      <c r="J226" s="133">
        <v>105.55</v>
      </c>
      <c r="K226" s="118">
        <f t="shared" si="12"/>
        <v>24.9</v>
      </c>
      <c r="L226" s="118">
        <f t="shared" si="13"/>
        <v>130.44999999999999</v>
      </c>
      <c r="M226" s="213"/>
    </row>
    <row r="227" spans="1:13" ht="26.4">
      <c r="A227" s="132">
        <v>220</v>
      </c>
      <c r="B227" s="121" t="s">
        <v>43</v>
      </c>
      <c r="C227" s="121" t="s">
        <v>51</v>
      </c>
      <c r="D227" s="134">
        <v>1140</v>
      </c>
      <c r="E227" s="144" t="s">
        <v>201</v>
      </c>
      <c r="F227" s="135">
        <f t="shared" si="15"/>
        <v>6.8540000000000001</v>
      </c>
      <c r="G227" s="118">
        <f t="shared" si="14"/>
        <v>13</v>
      </c>
      <c r="H227" s="135">
        <v>13</v>
      </c>
      <c r="I227" s="133"/>
      <c r="J227" s="133">
        <v>17.82</v>
      </c>
      <c r="K227" s="118">
        <f t="shared" si="12"/>
        <v>4.2</v>
      </c>
      <c r="L227" s="118">
        <f t="shared" si="13"/>
        <v>22.02</v>
      </c>
      <c r="M227" s="213"/>
    </row>
    <row r="228" spans="1:13" ht="26.4">
      <c r="A228" s="132">
        <v>221</v>
      </c>
      <c r="B228" s="121" t="s">
        <v>48</v>
      </c>
      <c r="C228" s="121" t="s">
        <v>42</v>
      </c>
      <c r="D228" s="134">
        <v>1355</v>
      </c>
      <c r="E228" s="144" t="s">
        <v>201</v>
      </c>
      <c r="F228" s="135">
        <f t="shared" si="15"/>
        <v>8.1460000000000008</v>
      </c>
      <c r="G228" s="118">
        <f t="shared" si="14"/>
        <v>24</v>
      </c>
      <c r="H228" s="135"/>
      <c r="I228" s="133">
        <v>24</v>
      </c>
      <c r="J228" s="133">
        <v>39.1</v>
      </c>
      <c r="K228" s="118">
        <f t="shared" si="12"/>
        <v>9.2200000000000006</v>
      </c>
      <c r="L228" s="118">
        <f t="shared" si="13"/>
        <v>48.32</v>
      </c>
      <c r="M228" s="213"/>
    </row>
    <row r="229" spans="1:13" ht="26.4">
      <c r="A229" s="132">
        <v>222</v>
      </c>
      <c r="B229" s="121" t="s">
        <v>48</v>
      </c>
      <c r="C229" s="121" t="s">
        <v>42</v>
      </c>
      <c r="D229" s="134">
        <v>1355</v>
      </c>
      <c r="E229" s="144" t="s">
        <v>201</v>
      </c>
      <c r="F229" s="135">
        <f t="shared" si="15"/>
        <v>8.1460000000000008</v>
      </c>
      <c r="G229" s="118">
        <f t="shared" si="14"/>
        <v>21.5</v>
      </c>
      <c r="H229" s="135">
        <v>21.5</v>
      </c>
      <c r="I229" s="133"/>
      <c r="J229" s="133">
        <v>35.03</v>
      </c>
      <c r="K229" s="118">
        <f t="shared" si="12"/>
        <v>8.26</v>
      </c>
      <c r="L229" s="118">
        <f t="shared" si="13"/>
        <v>43.29</v>
      </c>
      <c r="M229" s="213"/>
    </row>
    <row r="230" spans="1:13" ht="26.4">
      <c r="A230" s="132">
        <v>223</v>
      </c>
      <c r="B230" s="121" t="s">
        <v>84</v>
      </c>
      <c r="C230" s="121" t="s">
        <v>38</v>
      </c>
      <c r="D230" s="134">
        <v>1443</v>
      </c>
      <c r="E230" s="144" t="s">
        <v>201</v>
      </c>
      <c r="F230" s="135">
        <f t="shared" si="15"/>
        <v>8.6760000000000002</v>
      </c>
      <c r="G230" s="118">
        <f t="shared" si="14"/>
        <v>40</v>
      </c>
      <c r="H230" s="135"/>
      <c r="I230" s="133">
        <v>40</v>
      </c>
      <c r="J230" s="133">
        <v>69.41</v>
      </c>
      <c r="K230" s="118">
        <f t="shared" si="12"/>
        <v>16.37</v>
      </c>
      <c r="L230" s="118">
        <f t="shared" si="13"/>
        <v>85.78</v>
      </c>
      <c r="M230" s="213"/>
    </row>
    <row r="231" spans="1:13" ht="26.4">
      <c r="A231" s="132">
        <v>224</v>
      </c>
      <c r="B231" s="121" t="s">
        <v>85</v>
      </c>
      <c r="C231" s="121" t="s">
        <v>40</v>
      </c>
      <c r="D231" s="134">
        <v>1475</v>
      </c>
      <c r="E231" s="144" t="s">
        <v>201</v>
      </c>
      <c r="F231" s="135">
        <f t="shared" si="15"/>
        <v>8.8680000000000003</v>
      </c>
      <c r="G231" s="118">
        <f t="shared" si="14"/>
        <v>36</v>
      </c>
      <c r="H231" s="135"/>
      <c r="I231" s="133">
        <v>36</v>
      </c>
      <c r="J231" s="133">
        <v>63.85</v>
      </c>
      <c r="K231" s="118">
        <f t="shared" si="12"/>
        <v>15.06</v>
      </c>
      <c r="L231" s="118">
        <f t="shared" si="13"/>
        <v>78.91</v>
      </c>
      <c r="M231" s="213"/>
    </row>
    <row r="232" spans="1:13" ht="26.4">
      <c r="A232" s="132">
        <v>225</v>
      </c>
      <c r="B232" s="121" t="s">
        <v>85</v>
      </c>
      <c r="C232" s="121" t="s">
        <v>40</v>
      </c>
      <c r="D232" s="134">
        <v>1475</v>
      </c>
      <c r="E232" s="144" t="s">
        <v>201</v>
      </c>
      <c r="F232" s="135">
        <f t="shared" si="15"/>
        <v>8.8680000000000003</v>
      </c>
      <c r="G232" s="118">
        <f t="shared" si="14"/>
        <v>22</v>
      </c>
      <c r="H232" s="135">
        <v>22</v>
      </c>
      <c r="I232" s="133"/>
      <c r="J232" s="133">
        <v>39.020000000000003</v>
      </c>
      <c r="K232" s="118">
        <f t="shared" si="12"/>
        <v>9.1999999999999993</v>
      </c>
      <c r="L232" s="118">
        <f t="shared" si="13"/>
        <v>48.22</v>
      </c>
      <c r="M232" s="213"/>
    </row>
    <row r="233" spans="1:13" ht="26.4">
      <c r="A233" s="132">
        <v>226</v>
      </c>
      <c r="B233" s="121" t="s">
        <v>57</v>
      </c>
      <c r="C233" s="121" t="s">
        <v>38</v>
      </c>
      <c r="D233" s="134">
        <v>1362</v>
      </c>
      <c r="E233" s="144" t="s">
        <v>201</v>
      </c>
      <c r="F233" s="135">
        <f t="shared" si="15"/>
        <v>8.1890000000000001</v>
      </c>
      <c r="G233" s="118">
        <f t="shared" si="14"/>
        <v>12</v>
      </c>
      <c r="H233" s="135">
        <v>12</v>
      </c>
      <c r="I233" s="133"/>
      <c r="J233" s="133">
        <v>19.649999999999999</v>
      </c>
      <c r="K233" s="118">
        <f t="shared" si="12"/>
        <v>4.6399999999999997</v>
      </c>
      <c r="L233" s="118">
        <f t="shared" si="13"/>
        <v>24.29</v>
      </c>
      <c r="M233" s="213"/>
    </row>
    <row r="234" spans="1:13" ht="26.4">
      <c r="A234" s="132">
        <v>227</v>
      </c>
      <c r="B234" s="121" t="s">
        <v>62</v>
      </c>
      <c r="C234" s="121" t="s">
        <v>38</v>
      </c>
      <c r="D234" s="134">
        <v>1317</v>
      </c>
      <c r="E234" s="144" t="s">
        <v>201</v>
      </c>
      <c r="F234" s="135">
        <f t="shared" si="15"/>
        <v>7.9180000000000001</v>
      </c>
      <c r="G234" s="118">
        <f t="shared" si="14"/>
        <v>48</v>
      </c>
      <c r="H234" s="135"/>
      <c r="I234" s="133">
        <v>48</v>
      </c>
      <c r="J234" s="133">
        <v>76.010000000000005</v>
      </c>
      <c r="K234" s="118">
        <f t="shared" si="12"/>
        <v>17.93</v>
      </c>
      <c r="L234" s="118">
        <f t="shared" si="13"/>
        <v>93.94</v>
      </c>
      <c r="M234" s="213"/>
    </row>
    <row r="235" spans="1:13" ht="26.4">
      <c r="A235" s="132">
        <v>228</v>
      </c>
      <c r="B235" s="121" t="s">
        <v>62</v>
      </c>
      <c r="C235" s="121" t="s">
        <v>38</v>
      </c>
      <c r="D235" s="134">
        <v>1317</v>
      </c>
      <c r="E235" s="144" t="s">
        <v>201</v>
      </c>
      <c r="F235" s="135">
        <f t="shared" si="15"/>
        <v>7.9180000000000001</v>
      </c>
      <c r="G235" s="118">
        <f t="shared" si="14"/>
        <v>14</v>
      </c>
      <c r="H235" s="135">
        <v>14</v>
      </c>
      <c r="I235" s="133"/>
      <c r="J235" s="133">
        <v>22.17</v>
      </c>
      <c r="K235" s="118">
        <f t="shared" si="12"/>
        <v>5.23</v>
      </c>
      <c r="L235" s="118">
        <f t="shared" si="13"/>
        <v>27.400000000000002</v>
      </c>
      <c r="M235" s="213"/>
    </row>
    <row r="236" spans="1:13" ht="26.4">
      <c r="A236" s="132">
        <v>229</v>
      </c>
      <c r="B236" s="121" t="s">
        <v>46</v>
      </c>
      <c r="C236" s="121" t="s">
        <v>40</v>
      </c>
      <c r="D236" s="134">
        <v>1335</v>
      </c>
      <c r="E236" s="144" t="s">
        <v>201</v>
      </c>
      <c r="F236" s="135">
        <f t="shared" si="15"/>
        <v>8.0259999999999998</v>
      </c>
      <c r="G236" s="118">
        <f t="shared" si="14"/>
        <v>39</v>
      </c>
      <c r="H236" s="135"/>
      <c r="I236" s="133">
        <v>39</v>
      </c>
      <c r="J236" s="133">
        <v>62.6</v>
      </c>
      <c r="K236" s="118">
        <f t="shared" si="12"/>
        <v>14.77</v>
      </c>
      <c r="L236" s="118">
        <f t="shared" si="13"/>
        <v>77.37</v>
      </c>
      <c r="M236" s="213"/>
    </row>
    <row r="237" spans="1:13" ht="20.25" customHeight="1">
      <c r="A237" s="132">
        <v>230</v>
      </c>
      <c r="B237" s="121" t="s">
        <v>43</v>
      </c>
      <c r="C237" s="121" t="s">
        <v>51</v>
      </c>
      <c r="D237" s="134">
        <v>1449</v>
      </c>
      <c r="E237" s="144" t="s">
        <v>201</v>
      </c>
      <c r="F237" s="135">
        <f t="shared" si="15"/>
        <v>8.7119999999999997</v>
      </c>
      <c r="G237" s="118">
        <f t="shared" si="14"/>
        <v>63</v>
      </c>
      <c r="H237" s="135"/>
      <c r="I237" s="133">
        <v>63</v>
      </c>
      <c r="J237" s="133">
        <v>109.77</v>
      </c>
      <c r="K237" s="118">
        <f t="shared" si="12"/>
        <v>25.89</v>
      </c>
      <c r="L237" s="118">
        <f t="shared" si="13"/>
        <v>135.66</v>
      </c>
      <c r="M237" s="213"/>
    </row>
    <row r="238" spans="1:13" ht="20.25" customHeight="1">
      <c r="A238" s="132">
        <v>231</v>
      </c>
      <c r="B238" s="121" t="s">
        <v>58</v>
      </c>
      <c r="C238" s="121" t="s">
        <v>42</v>
      </c>
      <c r="D238" s="134">
        <v>1279</v>
      </c>
      <c r="E238" s="144" t="s">
        <v>201</v>
      </c>
      <c r="F238" s="135">
        <f t="shared" si="15"/>
        <v>7.69</v>
      </c>
      <c r="G238" s="118">
        <f t="shared" si="14"/>
        <v>13</v>
      </c>
      <c r="H238" s="135">
        <v>13</v>
      </c>
      <c r="I238" s="133"/>
      <c r="J238" s="133">
        <v>19.989999999999998</v>
      </c>
      <c r="K238" s="118">
        <f t="shared" si="12"/>
        <v>4.72</v>
      </c>
      <c r="L238" s="118">
        <f t="shared" si="13"/>
        <v>24.709999999999997</v>
      </c>
      <c r="M238" s="213"/>
    </row>
    <row r="239" spans="1:13">
      <c r="A239" s="132">
        <v>232</v>
      </c>
      <c r="B239" s="121" t="s">
        <v>58</v>
      </c>
      <c r="C239" s="121" t="s">
        <v>42</v>
      </c>
      <c r="D239" s="134">
        <v>1279</v>
      </c>
      <c r="E239" s="144" t="s">
        <v>201</v>
      </c>
      <c r="F239" s="135">
        <f t="shared" si="15"/>
        <v>7.69</v>
      </c>
      <c r="G239" s="118">
        <f t="shared" si="14"/>
        <v>37</v>
      </c>
      <c r="H239" s="135"/>
      <c r="I239" s="133">
        <v>37</v>
      </c>
      <c r="J239" s="133">
        <v>56.91</v>
      </c>
      <c r="K239" s="118">
        <f t="shared" si="12"/>
        <v>13.43</v>
      </c>
      <c r="L239" s="118">
        <f t="shared" si="13"/>
        <v>70.34</v>
      </c>
      <c r="M239" s="213"/>
    </row>
    <row r="240" spans="1:13" ht="26.4">
      <c r="A240" s="132">
        <v>233</v>
      </c>
      <c r="B240" s="121" t="s">
        <v>81</v>
      </c>
      <c r="C240" s="121" t="s">
        <v>38</v>
      </c>
      <c r="D240" s="134">
        <v>1337</v>
      </c>
      <c r="E240" s="144" t="s">
        <v>201</v>
      </c>
      <c r="F240" s="135">
        <f t="shared" si="15"/>
        <v>8.0380000000000003</v>
      </c>
      <c r="G240" s="118">
        <f t="shared" si="14"/>
        <v>18</v>
      </c>
      <c r="H240" s="135"/>
      <c r="I240" s="133">
        <v>18</v>
      </c>
      <c r="J240" s="133">
        <v>28.94</v>
      </c>
      <c r="K240" s="118">
        <f t="shared" si="12"/>
        <v>6.83</v>
      </c>
      <c r="L240" s="118">
        <f t="shared" si="13"/>
        <v>35.770000000000003</v>
      </c>
      <c r="M240" s="213"/>
    </row>
    <row r="241" spans="1:13" ht="23.25" customHeight="1">
      <c r="A241" s="132">
        <v>234</v>
      </c>
      <c r="B241" s="121" t="s">
        <v>67</v>
      </c>
      <c r="C241" s="121" t="s">
        <v>38</v>
      </c>
      <c r="D241" s="134">
        <v>1317</v>
      </c>
      <c r="E241" s="144" t="s">
        <v>201</v>
      </c>
      <c r="F241" s="135">
        <f t="shared" si="15"/>
        <v>7.9180000000000001</v>
      </c>
      <c r="G241" s="118">
        <f t="shared" si="14"/>
        <v>36</v>
      </c>
      <c r="H241" s="135"/>
      <c r="I241" s="133">
        <v>36</v>
      </c>
      <c r="J241" s="133">
        <v>57.01</v>
      </c>
      <c r="K241" s="118">
        <f t="shared" si="12"/>
        <v>13.45</v>
      </c>
      <c r="L241" s="118">
        <f t="shared" si="13"/>
        <v>70.459999999999994</v>
      </c>
      <c r="M241" s="213"/>
    </row>
    <row r="242" spans="1:13" ht="26.4">
      <c r="A242" s="132">
        <v>235</v>
      </c>
      <c r="B242" s="121" t="s">
        <v>68</v>
      </c>
      <c r="C242" s="121" t="s">
        <v>38</v>
      </c>
      <c r="D242" s="134">
        <v>1337</v>
      </c>
      <c r="E242" s="144" t="s">
        <v>201</v>
      </c>
      <c r="F242" s="135">
        <f t="shared" si="15"/>
        <v>8.0380000000000003</v>
      </c>
      <c r="G242" s="118">
        <f t="shared" si="14"/>
        <v>37.5</v>
      </c>
      <c r="H242" s="135"/>
      <c r="I242" s="133">
        <v>37.5</v>
      </c>
      <c r="J242" s="133">
        <v>60.29</v>
      </c>
      <c r="K242" s="118">
        <f t="shared" si="12"/>
        <v>14.22</v>
      </c>
      <c r="L242" s="118">
        <f t="shared" si="13"/>
        <v>74.510000000000005</v>
      </c>
      <c r="M242" s="213"/>
    </row>
    <row r="243" spans="1:13" ht="26.4">
      <c r="A243" s="132">
        <v>236</v>
      </c>
      <c r="B243" s="121" t="s">
        <v>68</v>
      </c>
      <c r="C243" s="121" t="s">
        <v>38</v>
      </c>
      <c r="D243" s="134">
        <v>1337</v>
      </c>
      <c r="E243" s="144" t="s">
        <v>201</v>
      </c>
      <c r="F243" s="135">
        <f t="shared" si="15"/>
        <v>8.0380000000000003</v>
      </c>
      <c r="G243" s="118">
        <f t="shared" si="14"/>
        <v>12.5</v>
      </c>
      <c r="H243" s="135">
        <v>12.5</v>
      </c>
      <c r="I243" s="133"/>
      <c r="J243" s="133">
        <v>20.100000000000001</v>
      </c>
      <c r="K243" s="118">
        <f t="shared" si="12"/>
        <v>4.74</v>
      </c>
      <c r="L243" s="118">
        <f t="shared" si="13"/>
        <v>24.840000000000003</v>
      </c>
      <c r="M243" s="213"/>
    </row>
    <row r="244" spans="1:13">
      <c r="A244" s="132">
        <v>237</v>
      </c>
      <c r="B244" s="121" t="s">
        <v>35</v>
      </c>
      <c r="C244" s="121" t="s">
        <v>89</v>
      </c>
      <c r="D244" s="134">
        <v>2200</v>
      </c>
      <c r="E244" s="144" t="s">
        <v>201</v>
      </c>
      <c r="F244" s="135">
        <f t="shared" si="15"/>
        <v>13.227</v>
      </c>
      <c r="G244" s="118">
        <f t="shared" si="14"/>
        <v>12</v>
      </c>
      <c r="H244" s="135">
        <v>12</v>
      </c>
      <c r="I244" s="133"/>
      <c r="J244" s="133">
        <v>31.74</v>
      </c>
      <c r="K244" s="118">
        <f t="shared" si="12"/>
        <v>7.49</v>
      </c>
      <c r="L244" s="118">
        <f t="shared" si="13"/>
        <v>39.229999999999997</v>
      </c>
      <c r="M244" s="213"/>
    </row>
    <row r="245" spans="1:13" ht="26.4">
      <c r="A245" s="132">
        <v>238</v>
      </c>
      <c r="B245" s="121" t="s">
        <v>55</v>
      </c>
      <c r="C245" s="121" t="s">
        <v>40</v>
      </c>
      <c r="D245" s="134">
        <v>1423</v>
      </c>
      <c r="E245" s="144" t="s">
        <v>201</v>
      </c>
      <c r="F245" s="135">
        <f t="shared" si="15"/>
        <v>8.5549999999999997</v>
      </c>
      <c r="G245" s="118">
        <f t="shared" si="14"/>
        <v>35</v>
      </c>
      <c r="H245" s="135"/>
      <c r="I245" s="133">
        <v>35</v>
      </c>
      <c r="J245" s="133">
        <v>59.89</v>
      </c>
      <c r="K245" s="118">
        <f t="shared" si="12"/>
        <v>14.13</v>
      </c>
      <c r="L245" s="118">
        <f t="shared" si="13"/>
        <v>74.02</v>
      </c>
      <c r="M245" s="213"/>
    </row>
    <row r="246" spans="1:13" ht="25.5" customHeight="1">
      <c r="A246" s="132">
        <v>239</v>
      </c>
      <c r="B246" s="121" t="s">
        <v>66</v>
      </c>
      <c r="C246" s="121" t="s">
        <v>40</v>
      </c>
      <c r="D246" s="134">
        <v>1470</v>
      </c>
      <c r="E246" s="144" t="s">
        <v>201</v>
      </c>
      <c r="F246" s="135">
        <f t="shared" si="15"/>
        <v>8.8379999999999992</v>
      </c>
      <c r="G246" s="118">
        <f t="shared" si="14"/>
        <v>24</v>
      </c>
      <c r="H246" s="135"/>
      <c r="I246" s="133">
        <v>24</v>
      </c>
      <c r="J246" s="133">
        <v>42.42</v>
      </c>
      <c r="K246" s="118">
        <f t="shared" si="12"/>
        <v>10.01</v>
      </c>
      <c r="L246" s="118">
        <f t="shared" si="13"/>
        <v>52.43</v>
      </c>
      <c r="M246" s="213"/>
    </row>
    <row r="247" spans="1:13" ht="26.4">
      <c r="A247" s="132">
        <v>240</v>
      </c>
      <c r="B247" s="121" t="s">
        <v>54</v>
      </c>
      <c r="C247" s="121" t="s">
        <v>38</v>
      </c>
      <c r="D247" s="134">
        <v>1342</v>
      </c>
      <c r="E247" s="144" t="s">
        <v>201</v>
      </c>
      <c r="F247" s="135">
        <f t="shared" si="15"/>
        <v>8.0679999999999996</v>
      </c>
      <c r="G247" s="118">
        <f t="shared" si="14"/>
        <v>12</v>
      </c>
      <c r="H247" s="135"/>
      <c r="I247" s="133">
        <v>12</v>
      </c>
      <c r="J247" s="133">
        <v>19.36</v>
      </c>
      <c r="K247" s="118">
        <f t="shared" si="12"/>
        <v>4.57</v>
      </c>
      <c r="L247" s="118">
        <f t="shared" si="13"/>
        <v>23.93</v>
      </c>
      <c r="M247" s="213"/>
    </row>
    <row r="248" spans="1:13" ht="26.4">
      <c r="A248" s="132">
        <v>241</v>
      </c>
      <c r="B248" s="121" t="s">
        <v>71</v>
      </c>
      <c r="C248" s="121" t="s">
        <v>42</v>
      </c>
      <c r="D248" s="134">
        <v>1858</v>
      </c>
      <c r="E248" s="144" t="s">
        <v>201</v>
      </c>
      <c r="F248" s="135">
        <f t="shared" si="15"/>
        <v>11.170999999999999</v>
      </c>
      <c r="G248" s="118">
        <f t="shared" si="14"/>
        <v>12</v>
      </c>
      <c r="H248" s="135">
        <v>12</v>
      </c>
      <c r="I248" s="133"/>
      <c r="J248" s="133">
        <v>26.81</v>
      </c>
      <c r="K248" s="118">
        <f t="shared" si="12"/>
        <v>6.32</v>
      </c>
      <c r="L248" s="118">
        <f t="shared" si="13"/>
        <v>33.129999999999995</v>
      </c>
      <c r="M248" s="213"/>
    </row>
    <row r="249" spans="1:13" ht="26.4">
      <c r="A249" s="132">
        <v>242</v>
      </c>
      <c r="B249" s="121" t="s">
        <v>71</v>
      </c>
      <c r="C249" s="121" t="s">
        <v>42</v>
      </c>
      <c r="D249" s="134">
        <v>1858</v>
      </c>
      <c r="E249" s="144" t="s">
        <v>201</v>
      </c>
      <c r="F249" s="135">
        <f t="shared" si="15"/>
        <v>11.170999999999999</v>
      </c>
      <c r="G249" s="118">
        <f t="shared" si="14"/>
        <v>24.5</v>
      </c>
      <c r="H249" s="135"/>
      <c r="I249" s="133">
        <v>24.5</v>
      </c>
      <c r="J249" s="133">
        <v>54.74</v>
      </c>
      <c r="K249" s="118">
        <f t="shared" si="12"/>
        <v>12.91</v>
      </c>
      <c r="L249" s="118">
        <f t="shared" si="13"/>
        <v>67.650000000000006</v>
      </c>
      <c r="M249" s="213"/>
    </row>
    <row r="250" spans="1:13" ht="26.4">
      <c r="A250" s="132">
        <v>243</v>
      </c>
      <c r="B250" s="121" t="s">
        <v>48</v>
      </c>
      <c r="C250" s="121" t="s">
        <v>40</v>
      </c>
      <c r="D250" s="134">
        <v>1335</v>
      </c>
      <c r="E250" s="144" t="s">
        <v>201</v>
      </c>
      <c r="F250" s="135">
        <f t="shared" si="15"/>
        <v>8.0259999999999998</v>
      </c>
      <c r="G250" s="118">
        <f t="shared" si="14"/>
        <v>78.5</v>
      </c>
      <c r="H250" s="135"/>
      <c r="I250" s="133">
        <v>78.5</v>
      </c>
      <c r="J250" s="133">
        <v>126.01</v>
      </c>
      <c r="K250" s="118">
        <f t="shared" si="12"/>
        <v>29.73</v>
      </c>
      <c r="L250" s="118">
        <f t="shared" si="13"/>
        <v>155.74</v>
      </c>
      <c r="M250" s="213"/>
    </row>
    <row r="251" spans="1:13" ht="26.4">
      <c r="A251" s="132">
        <v>244</v>
      </c>
      <c r="B251" s="121" t="s">
        <v>45</v>
      </c>
      <c r="C251" s="121" t="s">
        <v>40</v>
      </c>
      <c r="D251" s="134">
        <v>1474</v>
      </c>
      <c r="E251" s="144" t="s">
        <v>201</v>
      </c>
      <c r="F251" s="135">
        <f t="shared" si="15"/>
        <v>8.8620000000000001</v>
      </c>
      <c r="G251" s="118">
        <f t="shared" si="14"/>
        <v>24</v>
      </c>
      <c r="H251" s="135">
        <v>24</v>
      </c>
      <c r="I251" s="133"/>
      <c r="J251" s="133">
        <v>42.54</v>
      </c>
      <c r="K251" s="118">
        <f t="shared" si="12"/>
        <v>10.039999999999999</v>
      </c>
      <c r="L251" s="118">
        <f t="shared" si="13"/>
        <v>52.58</v>
      </c>
      <c r="M251" s="213"/>
    </row>
    <row r="252" spans="1:13" ht="26.4">
      <c r="A252" s="132">
        <v>245</v>
      </c>
      <c r="B252" s="121" t="s">
        <v>45</v>
      </c>
      <c r="C252" s="121" t="s">
        <v>40</v>
      </c>
      <c r="D252" s="134">
        <v>1474</v>
      </c>
      <c r="E252" s="144" t="s">
        <v>201</v>
      </c>
      <c r="F252" s="135">
        <f t="shared" si="15"/>
        <v>8.8620000000000001</v>
      </c>
      <c r="G252" s="118">
        <f t="shared" si="14"/>
        <v>24</v>
      </c>
      <c r="H252" s="135"/>
      <c r="I252" s="133">
        <v>24</v>
      </c>
      <c r="J252" s="133">
        <v>42.54</v>
      </c>
      <c r="K252" s="118">
        <f t="shared" si="12"/>
        <v>10.039999999999999</v>
      </c>
      <c r="L252" s="118">
        <f t="shared" si="13"/>
        <v>52.58</v>
      </c>
      <c r="M252" s="213"/>
    </row>
    <row r="253" spans="1:13">
      <c r="A253" s="132">
        <v>246</v>
      </c>
      <c r="B253" s="121" t="s">
        <v>70</v>
      </c>
      <c r="C253" s="121" t="s">
        <v>40</v>
      </c>
      <c r="D253" s="134">
        <v>1593</v>
      </c>
      <c r="E253" s="144" t="s">
        <v>201</v>
      </c>
      <c r="F253" s="135">
        <f t="shared" si="15"/>
        <v>9.577</v>
      </c>
      <c r="G253" s="118">
        <f t="shared" si="14"/>
        <v>12</v>
      </c>
      <c r="H253" s="135">
        <v>12</v>
      </c>
      <c r="I253" s="133"/>
      <c r="J253" s="133">
        <v>22.98</v>
      </c>
      <c r="K253" s="118">
        <f t="shared" si="12"/>
        <v>5.42</v>
      </c>
      <c r="L253" s="118">
        <f t="shared" si="13"/>
        <v>28.4</v>
      </c>
      <c r="M253" s="213"/>
    </row>
    <row r="254" spans="1:13">
      <c r="A254" s="132">
        <v>247</v>
      </c>
      <c r="B254" s="121" t="s">
        <v>70</v>
      </c>
      <c r="C254" s="121" t="s">
        <v>40</v>
      </c>
      <c r="D254" s="134">
        <v>1593</v>
      </c>
      <c r="E254" s="144" t="s">
        <v>201</v>
      </c>
      <c r="F254" s="135">
        <f t="shared" si="15"/>
        <v>9.577</v>
      </c>
      <c r="G254" s="118">
        <f t="shared" si="14"/>
        <v>24</v>
      </c>
      <c r="H254" s="135"/>
      <c r="I254" s="133">
        <v>24</v>
      </c>
      <c r="J254" s="133">
        <v>45.97</v>
      </c>
      <c r="K254" s="118">
        <f t="shared" si="12"/>
        <v>10.84</v>
      </c>
      <c r="L254" s="118">
        <f t="shared" si="13"/>
        <v>56.81</v>
      </c>
      <c r="M254" s="213"/>
    </row>
    <row r="255" spans="1:13" ht="26.4">
      <c r="A255" s="132">
        <v>248</v>
      </c>
      <c r="B255" s="121" t="s">
        <v>48</v>
      </c>
      <c r="C255" s="121" t="s">
        <v>38</v>
      </c>
      <c r="D255" s="134">
        <v>1337</v>
      </c>
      <c r="E255" s="144" t="s">
        <v>201</v>
      </c>
      <c r="F255" s="135">
        <f t="shared" si="15"/>
        <v>8.0380000000000003</v>
      </c>
      <c r="G255" s="118">
        <f t="shared" si="14"/>
        <v>25.5</v>
      </c>
      <c r="H255" s="135"/>
      <c r="I255" s="133">
        <v>25.5</v>
      </c>
      <c r="J255" s="133">
        <v>40.99</v>
      </c>
      <c r="K255" s="118">
        <f t="shared" si="12"/>
        <v>9.67</v>
      </c>
      <c r="L255" s="118">
        <f t="shared" si="13"/>
        <v>50.660000000000004</v>
      </c>
      <c r="M255" s="213"/>
    </row>
    <row r="256" spans="1:13" ht="26.4">
      <c r="A256" s="132">
        <v>249</v>
      </c>
      <c r="B256" s="121" t="s">
        <v>62</v>
      </c>
      <c r="C256" s="121" t="s">
        <v>38</v>
      </c>
      <c r="D256" s="134">
        <v>1317</v>
      </c>
      <c r="E256" s="144" t="s">
        <v>201</v>
      </c>
      <c r="F256" s="135">
        <f t="shared" si="15"/>
        <v>7.9180000000000001</v>
      </c>
      <c r="G256" s="118">
        <f t="shared" si="14"/>
        <v>60</v>
      </c>
      <c r="H256" s="135"/>
      <c r="I256" s="133">
        <v>60</v>
      </c>
      <c r="J256" s="133">
        <v>95.02</v>
      </c>
      <c r="K256" s="118">
        <f t="shared" si="12"/>
        <v>22.42</v>
      </c>
      <c r="L256" s="118">
        <f t="shared" si="13"/>
        <v>117.44</v>
      </c>
      <c r="M256" s="213"/>
    </row>
    <row r="257" spans="1:13" ht="26.4">
      <c r="A257" s="132">
        <v>250</v>
      </c>
      <c r="B257" s="121" t="s">
        <v>76</v>
      </c>
      <c r="C257" s="121" t="s">
        <v>40</v>
      </c>
      <c r="D257" s="134">
        <v>1545</v>
      </c>
      <c r="E257" s="144" t="s">
        <v>201</v>
      </c>
      <c r="F257" s="135">
        <f t="shared" si="15"/>
        <v>9.2889999999999997</v>
      </c>
      <c r="G257" s="118">
        <f t="shared" si="14"/>
        <v>12</v>
      </c>
      <c r="H257" s="135">
        <v>12</v>
      </c>
      <c r="I257" s="133"/>
      <c r="J257" s="133">
        <v>22.29</v>
      </c>
      <c r="K257" s="118">
        <f t="shared" si="12"/>
        <v>5.26</v>
      </c>
      <c r="L257" s="118">
        <f t="shared" si="13"/>
        <v>27.549999999999997</v>
      </c>
      <c r="M257" s="213"/>
    </row>
    <row r="258" spans="1:13" ht="26.4">
      <c r="A258" s="132">
        <v>251</v>
      </c>
      <c r="B258" s="121" t="s">
        <v>76</v>
      </c>
      <c r="C258" s="121" t="s">
        <v>40</v>
      </c>
      <c r="D258" s="134">
        <v>1545</v>
      </c>
      <c r="E258" s="144" t="s">
        <v>201</v>
      </c>
      <c r="F258" s="135">
        <f t="shared" si="15"/>
        <v>9.2889999999999997</v>
      </c>
      <c r="G258" s="118">
        <f t="shared" si="14"/>
        <v>24</v>
      </c>
      <c r="H258" s="135"/>
      <c r="I258" s="133">
        <v>24</v>
      </c>
      <c r="J258" s="133">
        <v>44.59</v>
      </c>
      <c r="K258" s="118">
        <f t="shared" si="12"/>
        <v>10.52</v>
      </c>
      <c r="L258" s="118">
        <f t="shared" si="13"/>
        <v>55.11</v>
      </c>
      <c r="M258" s="213"/>
    </row>
    <row r="259" spans="1:13" ht="26.4">
      <c r="A259" s="132">
        <v>252</v>
      </c>
      <c r="B259" s="121" t="s">
        <v>84</v>
      </c>
      <c r="C259" s="121" t="s">
        <v>40</v>
      </c>
      <c r="D259" s="134">
        <v>1517</v>
      </c>
      <c r="E259" s="144" t="s">
        <v>201</v>
      </c>
      <c r="F259" s="135">
        <f t="shared" si="15"/>
        <v>9.1199999999999992</v>
      </c>
      <c r="G259" s="118">
        <f t="shared" si="14"/>
        <v>25</v>
      </c>
      <c r="H259" s="135"/>
      <c r="I259" s="133">
        <v>25</v>
      </c>
      <c r="J259" s="133">
        <v>45.6</v>
      </c>
      <c r="K259" s="118">
        <f t="shared" si="12"/>
        <v>10.76</v>
      </c>
      <c r="L259" s="118">
        <f t="shared" si="13"/>
        <v>56.36</v>
      </c>
      <c r="M259" s="213"/>
    </row>
    <row r="260" spans="1:13">
      <c r="A260" s="132">
        <v>253</v>
      </c>
      <c r="B260" s="121" t="s">
        <v>59</v>
      </c>
      <c r="C260" s="121" t="s">
        <v>38</v>
      </c>
      <c r="D260" s="134">
        <v>1240</v>
      </c>
      <c r="E260" s="144" t="s">
        <v>201</v>
      </c>
      <c r="F260" s="135">
        <f t="shared" si="15"/>
        <v>7.4550000000000001</v>
      </c>
      <c r="G260" s="118">
        <f t="shared" si="14"/>
        <v>26</v>
      </c>
      <c r="H260" s="135"/>
      <c r="I260" s="133">
        <v>26</v>
      </c>
      <c r="J260" s="133">
        <v>38.770000000000003</v>
      </c>
      <c r="K260" s="118">
        <f t="shared" si="12"/>
        <v>9.15</v>
      </c>
      <c r="L260" s="118">
        <f t="shared" si="13"/>
        <v>47.92</v>
      </c>
      <c r="M260" s="213"/>
    </row>
    <row r="261" spans="1:13" ht="26.4">
      <c r="A261" s="132">
        <v>254</v>
      </c>
      <c r="B261" s="121" t="s">
        <v>46</v>
      </c>
      <c r="C261" s="121" t="s">
        <v>42</v>
      </c>
      <c r="D261" s="134">
        <v>1341</v>
      </c>
      <c r="E261" s="144" t="s">
        <v>201</v>
      </c>
      <c r="F261" s="135">
        <f t="shared" si="15"/>
        <v>8.0619999999999994</v>
      </c>
      <c r="G261" s="118">
        <f t="shared" si="14"/>
        <v>14</v>
      </c>
      <c r="H261" s="135">
        <v>14</v>
      </c>
      <c r="I261" s="133"/>
      <c r="J261" s="133">
        <v>22.57</v>
      </c>
      <c r="K261" s="118">
        <f t="shared" si="12"/>
        <v>5.32</v>
      </c>
      <c r="L261" s="118">
        <f t="shared" si="13"/>
        <v>27.89</v>
      </c>
      <c r="M261" s="213"/>
    </row>
    <row r="262" spans="1:13" ht="26.4">
      <c r="A262" s="132">
        <v>255</v>
      </c>
      <c r="B262" s="121" t="s">
        <v>46</v>
      </c>
      <c r="C262" s="121" t="s">
        <v>42</v>
      </c>
      <c r="D262" s="134">
        <v>1341</v>
      </c>
      <c r="E262" s="144" t="s">
        <v>201</v>
      </c>
      <c r="F262" s="135">
        <f t="shared" si="15"/>
        <v>8.0619999999999994</v>
      </c>
      <c r="G262" s="118">
        <f t="shared" si="14"/>
        <v>39</v>
      </c>
      <c r="H262" s="135"/>
      <c r="I262" s="133">
        <v>39</v>
      </c>
      <c r="J262" s="133">
        <v>62.88</v>
      </c>
      <c r="K262" s="118">
        <f t="shared" si="12"/>
        <v>14.83</v>
      </c>
      <c r="L262" s="118">
        <f t="shared" si="13"/>
        <v>77.710000000000008</v>
      </c>
      <c r="M262" s="213"/>
    </row>
    <row r="263" spans="1:13" ht="26.4">
      <c r="A263" s="132">
        <v>256</v>
      </c>
      <c r="B263" s="121" t="s">
        <v>79</v>
      </c>
      <c r="C263" s="121" t="s">
        <v>38</v>
      </c>
      <c r="D263" s="134">
        <v>1463</v>
      </c>
      <c r="E263" s="144" t="s">
        <v>201</v>
      </c>
      <c r="F263" s="135">
        <f t="shared" si="15"/>
        <v>8.7959999999999994</v>
      </c>
      <c r="G263" s="118">
        <f t="shared" si="14"/>
        <v>26</v>
      </c>
      <c r="H263" s="135"/>
      <c r="I263" s="133">
        <v>26</v>
      </c>
      <c r="J263" s="133">
        <v>45.74</v>
      </c>
      <c r="K263" s="118">
        <f t="shared" si="12"/>
        <v>10.79</v>
      </c>
      <c r="L263" s="118">
        <f t="shared" si="13"/>
        <v>56.53</v>
      </c>
      <c r="M263" s="213"/>
    </row>
    <row r="264" spans="1:13" ht="26.4">
      <c r="A264" s="132">
        <v>257</v>
      </c>
      <c r="B264" s="121" t="s">
        <v>79</v>
      </c>
      <c r="C264" s="121" t="s">
        <v>38</v>
      </c>
      <c r="D264" s="134">
        <v>1463</v>
      </c>
      <c r="E264" s="144" t="s">
        <v>201</v>
      </c>
      <c r="F264" s="135">
        <f t="shared" si="15"/>
        <v>8.7959999999999994</v>
      </c>
      <c r="G264" s="118">
        <f t="shared" si="14"/>
        <v>11.5</v>
      </c>
      <c r="H264" s="135">
        <v>11.5</v>
      </c>
      <c r="I264" s="133"/>
      <c r="J264" s="133">
        <v>20.23</v>
      </c>
      <c r="K264" s="118">
        <f t="shared" ref="K264:K327" si="16">ROUND(J264*23.59%,2)</f>
        <v>4.7699999999999996</v>
      </c>
      <c r="L264" s="118">
        <f t="shared" ref="L264:L327" si="17">J264+K264</f>
        <v>25</v>
      </c>
      <c r="M264" s="213"/>
    </row>
    <row r="265" spans="1:13" ht="26.4">
      <c r="A265" s="132">
        <v>258</v>
      </c>
      <c r="B265" s="121" t="s">
        <v>94</v>
      </c>
      <c r="C265" s="121" t="s">
        <v>38</v>
      </c>
      <c r="D265" s="134">
        <v>1337</v>
      </c>
      <c r="E265" s="144" t="s">
        <v>201</v>
      </c>
      <c r="F265" s="135">
        <f t="shared" si="15"/>
        <v>8.0380000000000003</v>
      </c>
      <c r="G265" s="118">
        <f t="shared" ref="G265:G328" si="18">H265+I265</f>
        <v>58</v>
      </c>
      <c r="H265" s="135"/>
      <c r="I265" s="133">
        <v>58</v>
      </c>
      <c r="J265" s="133">
        <v>93.24</v>
      </c>
      <c r="K265" s="118">
        <f t="shared" si="16"/>
        <v>22</v>
      </c>
      <c r="L265" s="118">
        <f t="shared" si="17"/>
        <v>115.24</v>
      </c>
      <c r="M265" s="213"/>
    </row>
    <row r="266" spans="1:13" ht="26.4">
      <c r="A266" s="132">
        <v>259</v>
      </c>
      <c r="B266" s="121" t="s">
        <v>74</v>
      </c>
      <c r="C266" s="121" t="s">
        <v>40</v>
      </c>
      <c r="D266" s="134">
        <v>1517</v>
      </c>
      <c r="E266" s="144" t="s">
        <v>201</v>
      </c>
      <c r="F266" s="135">
        <f t="shared" ref="F266:F329" si="19">ROUND(D266/$F$4,3)</f>
        <v>9.1199999999999992</v>
      </c>
      <c r="G266" s="118">
        <f t="shared" si="18"/>
        <v>12</v>
      </c>
      <c r="H266" s="135">
        <v>12</v>
      </c>
      <c r="I266" s="133"/>
      <c r="J266" s="133">
        <v>21.89</v>
      </c>
      <c r="K266" s="118">
        <f t="shared" si="16"/>
        <v>5.16</v>
      </c>
      <c r="L266" s="118">
        <f t="shared" si="17"/>
        <v>27.05</v>
      </c>
      <c r="M266" s="213"/>
    </row>
    <row r="267" spans="1:13" ht="26.4">
      <c r="A267" s="132">
        <v>260</v>
      </c>
      <c r="B267" s="121" t="s">
        <v>48</v>
      </c>
      <c r="C267" s="121" t="s">
        <v>40</v>
      </c>
      <c r="D267" s="134">
        <v>1381</v>
      </c>
      <c r="E267" s="144" t="s">
        <v>201</v>
      </c>
      <c r="F267" s="135">
        <f t="shared" si="19"/>
        <v>8.3030000000000008</v>
      </c>
      <c r="G267" s="118">
        <f t="shared" si="18"/>
        <v>25.5</v>
      </c>
      <c r="H267" s="135"/>
      <c r="I267" s="133">
        <v>25.5</v>
      </c>
      <c r="J267" s="133">
        <v>42.35</v>
      </c>
      <c r="K267" s="118">
        <f t="shared" si="16"/>
        <v>9.99</v>
      </c>
      <c r="L267" s="118">
        <f t="shared" si="17"/>
        <v>52.34</v>
      </c>
      <c r="M267" s="213"/>
    </row>
    <row r="268" spans="1:13" ht="26.4">
      <c r="A268" s="132">
        <v>261</v>
      </c>
      <c r="B268" s="121" t="s">
        <v>48</v>
      </c>
      <c r="C268" s="121" t="s">
        <v>40</v>
      </c>
      <c r="D268" s="134">
        <v>1381</v>
      </c>
      <c r="E268" s="144" t="s">
        <v>201</v>
      </c>
      <c r="F268" s="135">
        <f t="shared" si="19"/>
        <v>8.3030000000000008</v>
      </c>
      <c r="G268" s="118">
        <f t="shared" si="18"/>
        <v>12</v>
      </c>
      <c r="H268" s="135">
        <v>12</v>
      </c>
      <c r="I268" s="133"/>
      <c r="J268" s="133">
        <v>19.93</v>
      </c>
      <c r="K268" s="118">
        <f t="shared" si="16"/>
        <v>4.7</v>
      </c>
      <c r="L268" s="118">
        <f t="shared" si="17"/>
        <v>24.63</v>
      </c>
      <c r="M268" s="213"/>
    </row>
    <row r="269" spans="1:13" ht="26.4">
      <c r="A269" s="132">
        <v>262</v>
      </c>
      <c r="B269" s="121" t="s">
        <v>45</v>
      </c>
      <c r="C269" s="121" t="s">
        <v>42</v>
      </c>
      <c r="D269" s="134">
        <v>1474</v>
      </c>
      <c r="E269" s="144" t="s">
        <v>201</v>
      </c>
      <c r="F269" s="135">
        <f t="shared" si="19"/>
        <v>8.8620000000000001</v>
      </c>
      <c r="G269" s="118">
        <f t="shared" si="18"/>
        <v>12</v>
      </c>
      <c r="H269" s="135"/>
      <c r="I269" s="133">
        <v>12</v>
      </c>
      <c r="J269" s="133">
        <v>21.27</v>
      </c>
      <c r="K269" s="118">
        <f t="shared" si="16"/>
        <v>5.0199999999999996</v>
      </c>
      <c r="L269" s="118">
        <f t="shared" si="17"/>
        <v>26.29</v>
      </c>
      <c r="M269" s="213"/>
    </row>
    <row r="270" spans="1:13" ht="26.4">
      <c r="A270" s="132">
        <v>263</v>
      </c>
      <c r="B270" s="121" t="s">
        <v>37</v>
      </c>
      <c r="C270" s="121" t="s">
        <v>40</v>
      </c>
      <c r="D270" s="134">
        <v>1470</v>
      </c>
      <c r="E270" s="144" t="s">
        <v>201</v>
      </c>
      <c r="F270" s="135">
        <f t="shared" si="19"/>
        <v>8.8379999999999992</v>
      </c>
      <c r="G270" s="118">
        <f t="shared" si="18"/>
        <v>23.5</v>
      </c>
      <c r="H270" s="135">
        <v>23.5</v>
      </c>
      <c r="I270" s="133"/>
      <c r="J270" s="133">
        <v>41.54</v>
      </c>
      <c r="K270" s="118">
        <f t="shared" si="16"/>
        <v>9.8000000000000007</v>
      </c>
      <c r="L270" s="118">
        <f t="shared" si="17"/>
        <v>51.34</v>
      </c>
      <c r="M270" s="213"/>
    </row>
    <row r="271" spans="1:13" ht="26.4">
      <c r="A271" s="132">
        <v>264</v>
      </c>
      <c r="B271" s="121" t="s">
        <v>37</v>
      </c>
      <c r="C271" s="121" t="s">
        <v>40</v>
      </c>
      <c r="D271" s="134">
        <v>1470</v>
      </c>
      <c r="E271" s="144" t="s">
        <v>201</v>
      </c>
      <c r="F271" s="135">
        <f t="shared" si="19"/>
        <v>8.8379999999999992</v>
      </c>
      <c r="G271" s="118">
        <f t="shared" si="18"/>
        <v>29</v>
      </c>
      <c r="H271" s="135"/>
      <c r="I271" s="133">
        <v>29</v>
      </c>
      <c r="J271" s="133">
        <v>51.26</v>
      </c>
      <c r="K271" s="118">
        <f t="shared" si="16"/>
        <v>12.09</v>
      </c>
      <c r="L271" s="118">
        <f t="shared" si="17"/>
        <v>63.349999999999994</v>
      </c>
      <c r="M271" s="213"/>
    </row>
    <row r="272" spans="1:13" ht="26.4">
      <c r="A272" s="132">
        <v>265</v>
      </c>
      <c r="B272" s="121" t="s">
        <v>65</v>
      </c>
      <c r="C272" s="121" t="s">
        <v>51</v>
      </c>
      <c r="D272" s="134">
        <v>1140</v>
      </c>
      <c r="E272" s="144" t="s">
        <v>201</v>
      </c>
      <c r="F272" s="135">
        <f t="shared" si="19"/>
        <v>6.8540000000000001</v>
      </c>
      <c r="G272" s="118">
        <f t="shared" si="18"/>
        <v>47</v>
      </c>
      <c r="H272" s="135"/>
      <c r="I272" s="133">
        <v>47</v>
      </c>
      <c r="J272" s="133">
        <v>64.430000000000007</v>
      </c>
      <c r="K272" s="118">
        <f t="shared" si="16"/>
        <v>15.2</v>
      </c>
      <c r="L272" s="118">
        <f t="shared" si="17"/>
        <v>79.63000000000001</v>
      </c>
      <c r="M272" s="213"/>
    </row>
    <row r="273" spans="1:13" ht="30" customHeight="1">
      <c r="A273" s="132">
        <v>266</v>
      </c>
      <c r="B273" s="121" t="s">
        <v>65</v>
      </c>
      <c r="C273" s="121" t="s">
        <v>51</v>
      </c>
      <c r="D273" s="134">
        <v>1140</v>
      </c>
      <c r="E273" s="144" t="s">
        <v>201</v>
      </c>
      <c r="F273" s="135">
        <f t="shared" si="19"/>
        <v>6.8540000000000001</v>
      </c>
      <c r="G273" s="118">
        <f t="shared" si="18"/>
        <v>12</v>
      </c>
      <c r="H273" s="135">
        <v>12</v>
      </c>
      <c r="I273" s="133"/>
      <c r="J273" s="133">
        <v>16.45</v>
      </c>
      <c r="K273" s="118">
        <f t="shared" si="16"/>
        <v>3.88</v>
      </c>
      <c r="L273" s="118">
        <f t="shared" si="17"/>
        <v>20.329999999999998</v>
      </c>
      <c r="M273" s="213"/>
    </row>
    <row r="274" spans="1:13" ht="29.25" customHeight="1">
      <c r="A274" s="132">
        <v>267</v>
      </c>
      <c r="B274" s="121" t="s">
        <v>79</v>
      </c>
      <c r="C274" s="121" t="s">
        <v>38</v>
      </c>
      <c r="D274" s="134">
        <v>1470</v>
      </c>
      <c r="E274" s="144" t="s">
        <v>201</v>
      </c>
      <c r="F274" s="135">
        <f t="shared" si="19"/>
        <v>8.8379999999999992</v>
      </c>
      <c r="G274" s="118">
        <f t="shared" si="18"/>
        <v>24.5</v>
      </c>
      <c r="H274" s="135"/>
      <c r="I274" s="133">
        <v>24.5</v>
      </c>
      <c r="J274" s="133">
        <v>43.31</v>
      </c>
      <c r="K274" s="118">
        <f t="shared" si="16"/>
        <v>10.220000000000001</v>
      </c>
      <c r="L274" s="118">
        <f t="shared" si="17"/>
        <v>53.53</v>
      </c>
      <c r="M274" s="213"/>
    </row>
    <row r="275" spans="1:13" ht="26.25" customHeight="1">
      <c r="A275" s="132">
        <v>268</v>
      </c>
      <c r="B275" s="121" t="s">
        <v>54</v>
      </c>
      <c r="C275" s="121" t="s">
        <v>40</v>
      </c>
      <c r="D275" s="134">
        <v>1381</v>
      </c>
      <c r="E275" s="144" t="s">
        <v>201</v>
      </c>
      <c r="F275" s="135">
        <f t="shared" si="19"/>
        <v>8.3030000000000008</v>
      </c>
      <c r="G275" s="118">
        <f t="shared" si="18"/>
        <v>24</v>
      </c>
      <c r="H275" s="135"/>
      <c r="I275" s="133">
        <v>24</v>
      </c>
      <c r="J275" s="133">
        <v>39.85</v>
      </c>
      <c r="K275" s="118">
        <f t="shared" si="16"/>
        <v>9.4</v>
      </c>
      <c r="L275" s="118">
        <f t="shared" si="17"/>
        <v>49.25</v>
      </c>
      <c r="M275" s="213"/>
    </row>
    <row r="276" spans="1:13" ht="30.75" customHeight="1">
      <c r="A276" s="132">
        <v>269</v>
      </c>
      <c r="B276" s="121" t="s">
        <v>79</v>
      </c>
      <c r="C276" s="121" t="s">
        <v>40</v>
      </c>
      <c r="D276" s="134">
        <v>1517</v>
      </c>
      <c r="E276" s="144" t="s">
        <v>201</v>
      </c>
      <c r="F276" s="135">
        <f t="shared" si="19"/>
        <v>9.1199999999999992</v>
      </c>
      <c r="G276" s="118">
        <f t="shared" si="18"/>
        <v>11.5</v>
      </c>
      <c r="H276" s="135"/>
      <c r="I276" s="133">
        <v>11.5</v>
      </c>
      <c r="J276" s="133">
        <v>20.98</v>
      </c>
      <c r="K276" s="118">
        <f t="shared" si="16"/>
        <v>4.95</v>
      </c>
      <c r="L276" s="118">
        <f t="shared" si="17"/>
        <v>25.93</v>
      </c>
      <c r="M276" s="213"/>
    </row>
    <row r="277" spans="1:13" ht="27.75" customHeight="1">
      <c r="A277" s="132">
        <v>270</v>
      </c>
      <c r="B277" s="121" t="s">
        <v>76</v>
      </c>
      <c r="C277" s="121" t="s">
        <v>130</v>
      </c>
      <c r="D277" s="134">
        <v>2012</v>
      </c>
      <c r="E277" s="144" t="s">
        <v>201</v>
      </c>
      <c r="F277" s="135">
        <f t="shared" si="19"/>
        <v>12.096</v>
      </c>
      <c r="G277" s="118">
        <f t="shared" si="18"/>
        <v>36</v>
      </c>
      <c r="H277" s="135"/>
      <c r="I277" s="133">
        <v>36</v>
      </c>
      <c r="J277" s="133">
        <v>87.09</v>
      </c>
      <c r="K277" s="118">
        <f t="shared" si="16"/>
        <v>20.54</v>
      </c>
      <c r="L277" s="118">
        <f t="shared" si="17"/>
        <v>107.63</v>
      </c>
      <c r="M277" s="213"/>
    </row>
    <row r="278" spans="1:13" ht="26.4">
      <c r="A278" s="132">
        <v>271</v>
      </c>
      <c r="B278" s="121" t="s">
        <v>52</v>
      </c>
      <c r="C278" s="121" t="s">
        <v>38</v>
      </c>
      <c r="D278" s="134">
        <v>1317</v>
      </c>
      <c r="E278" s="144" t="s">
        <v>201</v>
      </c>
      <c r="F278" s="135">
        <f t="shared" si="19"/>
        <v>7.9180000000000001</v>
      </c>
      <c r="G278" s="118">
        <f t="shared" si="18"/>
        <v>25</v>
      </c>
      <c r="H278" s="135"/>
      <c r="I278" s="133">
        <v>25</v>
      </c>
      <c r="J278" s="133">
        <v>39.590000000000003</v>
      </c>
      <c r="K278" s="118">
        <f t="shared" si="16"/>
        <v>9.34</v>
      </c>
      <c r="L278" s="118">
        <f t="shared" si="17"/>
        <v>48.930000000000007</v>
      </c>
      <c r="M278" s="213"/>
    </row>
    <row r="279" spans="1:13" ht="26.4">
      <c r="A279" s="132">
        <v>272</v>
      </c>
      <c r="B279" s="121" t="s">
        <v>52</v>
      </c>
      <c r="C279" s="121" t="s">
        <v>38</v>
      </c>
      <c r="D279" s="134">
        <v>1317</v>
      </c>
      <c r="E279" s="144" t="s">
        <v>201</v>
      </c>
      <c r="F279" s="135">
        <f t="shared" si="19"/>
        <v>7.9180000000000001</v>
      </c>
      <c r="G279" s="118">
        <f t="shared" si="18"/>
        <v>26</v>
      </c>
      <c r="H279" s="135">
        <v>26</v>
      </c>
      <c r="I279" s="133"/>
      <c r="J279" s="133">
        <v>41.17</v>
      </c>
      <c r="K279" s="118">
        <f t="shared" si="16"/>
        <v>9.7100000000000009</v>
      </c>
      <c r="L279" s="118">
        <f t="shared" si="17"/>
        <v>50.88</v>
      </c>
      <c r="M279" s="213"/>
    </row>
    <row r="280" spans="1:13" ht="26.4">
      <c r="A280" s="132">
        <v>273</v>
      </c>
      <c r="B280" s="121" t="s">
        <v>50</v>
      </c>
      <c r="C280" s="121" t="s">
        <v>51</v>
      </c>
      <c r="D280" s="134">
        <v>1140</v>
      </c>
      <c r="E280" s="144" t="s">
        <v>201</v>
      </c>
      <c r="F280" s="135">
        <f t="shared" si="19"/>
        <v>6.8540000000000001</v>
      </c>
      <c r="G280" s="118">
        <f t="shared" si="18"/>
        <v>62.5</v>
      </c>
      <c r="H280" s="135"/>
      <c r="I280" s="133">
        <v>62.5</v>
      </c>
      <c r="J280" s="133">
        <v>85.68</v>
      </c>
      <c r="K280" s="118">
        <f t="shared" si="16"/>
        <v>20.21</v>
      </c>
      <c r="L280" s="118">
        <f t="shared" si="17"/>
        <v>105.89000000000001</v>
      </c>
      <c r="M280" s="213"/>
    </row>
    <row r="281" spans="1:13" ht="28.5" customHeight="1">
      <c r="A281" s="132">
        <v>274</v>
      </c>
      <c r="B281" s="121" t="s">
        <v>50</v>
      </c>
      <c r="C281" s="121" t="s">
        <v>51</v>
      </c>
      <c r="D281" s="134">
        <v>1140</v>
      </c>
      <c r="E281" s="144" t="s">
        <v>201</v>
      </c>
      <c r="F281" s="135">
        <f t="shared" si="19"/>
        <v>6.8540000000000001</v>
      </c>
      <c r="G281" s="118">
        <f t="shared" si="18"/>
        <v>11.5</v>
      </c>
      <c r="H281" s="135">
        <v>11.5</v>
      </c>
      <c r="I281" s="133"/>
      <c r="J281" s="133">
        <v>15.76</v>
      </c>
      <c r="K281" s="118">
        <f t="shared" si="16"/>
        <v>3.72</v>
      </c>
      <c r="L281" s="118">
        <f t="shared" si="17"/>
        <v>19.48</v>
      </c>
      <c r="M281" s="213"/>
    </row>
    <row r="282" spans="1:13" ht="30.75" customHeight="1">
      <c r="A282" s="132">
        <v>275</v>
      </c>
      <c r="B282" s="121" t="s">
        <v>56</v>
      </c>
      <c r="C282" s="121" t="s">
        <v>42</v>
      </c>
      <c r="D282" s="134">
        <v>1794</v>
      </c>
      <c r="E282" s="144" t="s">
        <v>201</v>
      </c>
      <c r="F282" s="135">
        <f t="shared" si="19"/>
        <v>10.786</v>
      </c>
      <c r="G282" s="118">
        <f t="shared" si="18"/>
        <v>22</v>
      </c>
      <c r="H282" s="135">
        <v>22</v>
      </c>
      <c r="I282" s="133"/>
      <c r="J282" s="133">
        <v>47.46</v>
      </c>
      <c r="K282" s="118">
        <f t="shared" si="16"/>
        <v>11.2</v>
      </c>
      <c r="L282" s="118">
        <f t="shared" si="17"/>
        <v>58.66</v>
      </c>
      <c r="M282" s="213"/>
    </row>
    <row r="283" spans="1:13" ht="30.75" customHeight="1">
      <c r="A283" s="132">
        <v>276</v>
      </c>
      <c r="B283" s="121" t="s">
        <v>56</v>
      </c>
      <c r="C283" s="121" t="s">
        <v>42</v>
      </c>
      <c r="D283" s="134">
        <v>1794</v>
      </c>
      <c r="E283" s="144" t="s">
        <v>201</v>
      </c>
      <c r="F283" s="135">
        <f t="shared" si="19"/>
        <v>10.786</v>
      </c>
      <c r="G283" s="118">
        <f t="shared" si="18"/>
        <v>12</v>
      </c>
      <c r="H283" s="135"/>
      <c r="I283" s="133">
        <v>12</v>
      </c>
      <c r="J283" s="133">
        <v>25.89</v>
      </c>
      <c r="K283" s="118">
        <f t="shared" si="16"/>
        <v>6.11</v>
      </c>
      <c r="L283" s="118">
        <f t="shared" si="17"/>
        <v>32</v>
      </c>
      <c r="M283" s="213"/>
    </row>
    <row r="284" spans="1:13">
      <c r="A284" s="132">
        <v>277</v>
      </c>
      <c r="B284" s="121" t="s">
        <v>90</v>
      </c>
      <c r="C284" s="121" t="s">
        <v>91</v>
      </c>
      <c r="D284" s="134">
        <v>1701</v>
      </c>
      <c r="E284" s="144" t="s">
        <v>201</v>
      </c>
      <c r="F284" s="135">
        <f t="shared" si="19"/>
        <v>10.227</v>
      </c>
      <c r="G284" s="118">
        <f t="shared" si="18"/>
        <v>13</v>
      </c>
      <c r="H284" s="135"/>
      <c r="I284" s="133">
        <v>13</v>
      </c>
      <c r="J284" s="133">
        <v>26.59</v>
      </c>
      <c r="K284" s="118">
        <f t="shared" si="16"/>
        <v>6.27</v>
      </c>
      <c r="L284" s="118">
        <f t="shared" si="17"/>
        <v>32.86</v>
      </c>
      <c r="M284" s="213"/>
    </row>
    <row r="285" spans="1:13">
      <c r="A285" s="132">
        <v>278</v>
      </c>
      <c r="B285" s="121" t="s">
        <v>194</v>
      </c>
      <c r="C285" s="121" t="s">
        <v>51</v>
      </c>
      <c r="D285" s="134">
        <v>1263</v>
      </c>
      <c r="E285" s="144" t="s">
        <v>201</v>
      </c>
      <c r="F285" s="135">
        <f t="shared" si="19"/>
        <v>7.593</v>
      </c>
      <c r="G285" s="118">
        <f t="shared" si="18"/>
        <v>99.5</v>
      </c>
      <c r="H285" s="135"/>
      <c r="I285" s="133">
        <v>99.5</v>
      </c>
      <c r="J285" s="133">
        <v>151.1</v>
      </c>
      <c r="K285" s="118">
        <f t="shared" si="16"/>
        <v>35.64</v>
      </c>
      <c r="L285" s="118">
        <f t="shared" si="17"/>
        <v>186.74</v>
      </c>
      <c r="M285" s="213"/>
    </row>
    <row r="286" spans="1:13" ht="27.75" customHeight="1">
      <c r="A286" s="132">
        <v>279</v>
      </c>
      <c r="B286" s="121" t="s">
        <v>194</v>
      </c>
      <c r="C286" s="121" t="s">
        <v>152</v>
      </c>
      <c r="D286" s="134">
        <v>1416</v>
      </c>
      <c r="E286" s="144" t="s">
        <v>201</v>
      </c>
      <c r="F286" s="135">
        <f t="shared" si="19"/>
        <v>8.5129999999999999</v>
      </c>
      <c r="G286" s="118">
        <f t="shared" si="18"/>
        <v>92.5</v>
      </c>
      <c r="H286" s="135"/>
      <c r="I286" s="133">
        <v>92.5</v>
      </c>
      <c r="J286" s="133">
        <v>157.49</v>
      </c>
      <c r="K286" s="118">
        <f t="shared" si="16"/>
        <v>37.15</v>
      </c>
      <c r="L286" s="118">
        <f t="shared" si="17"/>
        <v>194.64000000000001</v>
      </c>
      <c r="M286" s="213"/>
    </row>
    <row r="287" spans="1:13">
      <c r="A287" s="132">
        <v>280</v>
      </c>
      <c r="B287" s="121" t="s">
        <v>61</v>
      </c>
      <c r="C287" s="121" t="s">
        <v>40</v>
      </c>
      <c r="D287" s="134">
        <v>1361</v>
      </c>
      <c r="E287" s="144" t="s">
        <v>201</v>
      </c>
      <c r="F287" s="135">
        <f t="shared" si="19"/>
        <v>8.1829999999999998</v>
      </c>
      <c r="G287" s="118">
        <f t="shared" si="18"/>
        <v>25</v>
      </c>
      <c r="H287" s="135"/>
      <c r="I287" s="133">
        <v>25</v>
      </c>
      <c r="J287" s="133">
        <v>40.92</v>
      </c>
      <c r="K287" s="118">
        <f t="shared" si="16"/>
        <v>9.65</v>
      </c>
      <c r="L287" s="118">
        <f t="shared" si="17"/>
        <v>50.57</v>
      </c>
      <c r="M287" s="213"/>
    </row>
    <row r="288" spans="1:13" ht="26.4">
      <c r="A288" s="132">
        <v>281</v>
      </c>
      <c r="B288" s="121" t="s">
        <v>73</v>
      </c>
      <c r="C288" s="121" t="s">
        <v>40</v>
      </c>
      <c r="D288" s="134">
        <v>1355</v>
      </c>
      <c r="E288" s="144" t="s">
        <v>201</v>
      </c>
      <c r="F288" s="135">
        <f t="shared" si="19"/>
        <v>8.1460000000000008</v>
      </c>
      <c r="G288" s="118">
        <f t="shared" si="18"/>
        <v>39</v>
      </c>
      <c r="H288" s="135"/>
      <c r="I288" s="133">
        <v>39</v>
      </c>
      <c r="J288" s="133">
        <v>63.54</v>
      </c>
      <c r="K288" s="118">
        <f t="shared" si="16"/>
        <v>14.99</v>
      </c>
      <c r="L288" s="118">
        <f t="shared" si="17"/>
        <v>78.53</v>
      </c>
      <c r="M288" s="213"/>
    </row>
    <row r="289" spans="1:13" ht="26.4">
      <c r="A289" s="132">
        <v>282</v>
      </c>
      <c r="B289" s="121" t="s">
        <v>64</v>
      </c>
      <c r="C289" s="121" t="s">
        <v>40</v>
      </c>
      <c r="D289" s="134">
        <v>1525</v>
      </c>
      <c r="E289" s="144" t="s">
        <v>201</v>
      </c>
      <c r="F289" s="135">
        <f t="shared" si="19"/>
        <v>9.1690000000000005</v>
      </c>
      <c r="G289" s="118">
        <f t="shared" si="18"/>
        <v>12</v>
      </c>
      <c r="H289" s="135">
        <v>12</v>
      </c>
      <c r="I289" s="133"/>
      <c r="J289" s="133">
        <v>22.01</v>
      </c>
      <c r="K289" s="118">
        <f t="shared" si="16"/>
        <v>5.19</v>
      </c>
      <c r="L289" s="118">
        <f t="shared" si="17"/>
        <v>27.200000000000003</v>
      </c>
      <c r="M289" s="213"/>
    </row>
    <row r="290" spans="1:13" ht="26.25" customHeight="1">
      <c r="A290" s="132">
        <v>283</v>
      </c>
      <c r="B290" s="121" t="s">
        <v>64</v>
      </c>
      <c r="C290" s="121" t="s">
        <v>40</v>
      </c>
      <c r="D290" s="134">
        <v>1525</v>
      </c>
      <c r="E290" s="144" t="s">
        <v>201</v>
      </c>
      <c r="F290" s="135">
        <f t="shared" si="19"/>
        <v>9.1690000000000005</v>
      </c>
      <c r="G290" s="118">
        <f t="shared" si="18"/>
        <v>12</v>
      </c>
      <c r="H290" s="135"/>
      <c r="I290" s="133">
        <v>12</v>
      </c>
      <c r="J290" s="133">
        <v>22.01</v>
      </c>
      <c r="K290" s="118">
        <f t="shared" si="16"/>
        <v>5.19</v>
      </c>
      <c r="L290" s="118">
        <f t="shared" si="17"/>
        <v>27.200000000000003</v>
      </c>
      <c r="M290" s="213"/>
    </row>
    <row r="291" spans="1:13" ht="36.75" customHeight="1">
      <c r="A291" s="132">
        <v>284</v>
      </c>
      <c r="B291" s="121" t="s">
        <v>57</v>
      </c>
      <c r="C291" s="121" t="s">
        <v>42</v>
      </c>
      <c r="D291" s="134">
        <v>1355</v>
      </c>
      <c r="E291" s="144" t="s">
        <v>201</v>
      </c>
      <c r="F291" s="135">
        <f t="shared" si="19"/>
        <v>8.1460000000000008</v>
      </c>
      <c r="G291" s="118">
        <f t="shared" si="18"/>
        <v>78</v>
      </c>
      <c r="H291" s="135"/>
      <c r="I291" s="133">
        <v>78</v>
      </c>
      <c r="J291" s="133">
        <v>127.08</v>
      </c>
      <c r="K291" s="118">
        <f t="shared" si="16"/>
        <v>29.98</v>
      </c>
      <c r="L291" s="118">
        <f t="shared" si="17"/>
        <v>157.06</v>
      </c>
      <c r="M291" s="213"/>
    </row>
    <row r="292" spans="1:13" ht="26.4">
      <c r="A292" s="132">
        <v>285</v>
      </c>
      <c r="B292" s="121" t="s">
        <v>67</v>
      </c>
      <c r="C292" s="121" t="s">
        <v>38</v>
      </c>
      <c r="D292" s="134">
        <v>1362</v>
      </c>
      <c r="E292" s="144" t="s">
        <v>201</v>
      </c>
      <c r="F292" s="135">
        <f t="shared" si="19"/>
        <v>8.1890000000000001</v>
      </c>
      <c r="G292" s="118">
        <f t="shared" si="18"/>
        <v>60</v>
      </c>
      <c r="H292" s="135"/>
      <c r="I292" s="133">
        <v>60</v>
      </c>
      <c r="J292" s="133">
        <v>98.27</v>
      </c>
      <c r="K292" s="118">
        <f t="shared" si="16"/>
        <v>23.18</v>
      </c>
      <c r="L292" s="118">
        <f t="shared" si="17"/>
        <v>121.44999999999999</v>
      </c>
      <c r="M292" s="213"/>
    </row>
    <row r="293" spans="1:13" ht="30" customHeight="1">
      <c r="A293" s="132">
        <v>286</v>
      </c>
      <c r="B293" s="121" t="s">
        <v>67</v>
      </c>
      <c r="C293" s="121" t="s">
        <v>38</v>
      </c>
      <c r="D293" s="134">
        <v>1362</v>
      </c>
      <c r="E293" s="144" t="s">
        <v>201</v>
      </c>
      <c r="F293" s="135">
        <f t="shared" si="19"/>
        <v>8.1890000000000001</v>
      </c>
      <c r="G293" s="118">
        <f t="shared" si="18"/>
        <v>8</v>
      </c>
      <c r="H293" s="135">
        <v>8</v>
      </c>
      <c r="I293" s="133"/>
      <c r="J293" s="133">
        <v>13.1</v>
      </c>
      <c r="K293" s="118">
        <f t="shared" si="16"/>
        <v>3.09</v>
      </c>
      <c r="L293" s="118">
        <f t="shared" si="17"/>
        <v>16.189999999999998</v>
      </c>
      <c r="M293" s="213"/>
    </row>
    <row r="294" spans="1:13">
      <c r="A294" s="132">
        <v>287</v>
      </c>
      <c r="B294" s="121" t="s">
        <v>195</v>
      </c>
      <c r="C294" s="121" t="s">
        <v>139</v>
      </c>
      <c r="D294" s="134">
        <v>1539</v>
      </c>
      <c r="E294" s="144" t="s">
        <v>201</v>
      </c>
      <c r="F294" s="135">
        <f t="shared" si="19"/>
        <v>9.2530000000000001</v>
      </c>
      <c r="G294" s="118">
        <f t="shared" si="18"/>
        <v>8</v>
      </c>
      <c r="H294" s="135"/>
      <c r="I294" s="133">
        <v>8</v>
      </c>
      <c r="J294" s="133">
        <v>14.8</v>
      </c>
      <c r="K294" s="118">
        <f t="shared" si="16"/>
        <v>3.49</v>
      </c>
      <c r="L294" s="118">
        <f t="shared" si="17"/>
        <v>18.29</v>
      </c>
      <c r="M294" s="213"/>
    </row>
    <row r="295" spans="1:13">
      <c r="A295" s="132">
        <v>288</v>
      </c>
      <c r="B295" s="121" t="s">
        <v>195</v>
      </c>
      <c r="C295" s="121" t="s">
        <v>139</v>
      </c>
      <c r="D295" s="134">
        <v>1539</v>
      </c>
      <c r="E295" s="144" t="s">
        <v>201</v>
      </c>
      <c r="F295" s="135">
        <f t="shared" si="19"/>
        <v>9.2530000000000001</v>
      </c>
      <c r="G295" s="118">
        <f t="shared" si="18"/>
        <v>72</v>
      </c>
      <c r="H295" s="135">
        <v>72</v>
      </c>
      <c r="I295" s="133"/>
      <c r="J295" s="133">
        <v>133.24</v>
      </c>
      <c r="K295" s="118">
        <f t="shared" si="16"/>
        <v>31.43</v>
      </c>
      <c r="L295" s="118">
        <f t="shared" si="17"/>
        <v>164.67000000000002</v>
      </c>
      <c r="M295" s="213"/>
    </row>
    <row r="296" spans="1:13" ht="26.4">
      <c r="A296" s="132">
        <v>289</v>
      </c>
      <c r="B296" s="121" t="s">
        <v>79</v>
      </c>
      <c r="C296" s="121" t="s">
        <v>38</v>
      </c>
      <c r="D296" s="134">
        <v>1417</v>
      </c>
      <c r="E296" s="144" t="s">
        <v>201</v>
      </c>
      <c r="F296" s="135">
        <f t="shared" si="19"/>
        <v>8.5190000000000001</v>
      </c>
      <c r="G296" s="118">
        <f t="shared" si="18"/>
        <v>13</v>
      </c>
      <c r="H296" s="135">
        <v>13</v>
      </c>
      <c r="I296" s="133"/>
      <c r="J296" s="133">
        <v>22.15</v>
      </c>
      <c r="K296" s="118">
        <f t="shared" si="16"/>
        <v>5.23</v>
      </c>
      <c r="L296" s="118">
        <f t="shared" si="17"/>
        <v>27.38</v>
      </c>
      <c r="M296" s="213"/>
    </row>
    <row r="297" spans="1:13" ht="26.4">
      <c r="A297" s="132">
        <v>290</v>
      </c>
      <c r="B297" s="121" t="s">
        <v>128</v>
      </c>
      <c r="C297" s="121" t="s">
        <v>38</v>
      </c>
      <c r="D297" s="134">
        <v>1337</v>
      </c>
      <c r="E297" s="144" t="s">
        <v>201</v>
      </c>
      <c r="F297" s="135">
        <f t="shared" si="19"/>
        <v>8.0380000000000003</v>
      </c>
      <c r="G297" s="118">
        <f t="shared" si="18"/>
        <v>12</v>
      </c>
      <c r="H297" s="135"/>
      <c r="I297" s="133">
        <v>12</v>
      </c>
      <c r="J297" s="133">
        <v>19.29</v>
      </c>
      <c r="K297" s="118">
        <f t="shared" si="16"/>
        <v>4.55</v>
      </c>
      <c r="L297" s="118">
        <f t="shared" si="17"/>
        <v>23.84</v>
      </c>
      <c r="M297" s="213"/>
    </row>
    <row r="298" spans="1:13" ht="26.4">
      <c r="A298" s="132">
        <v>291</v>
      </c>
      <c r="B298" s="121" t="s">
        <v>128</v>
      </c>
      <c r="C298" s="121" t="s">
        <v>38</v>
      </c>
      <c r="D298" s="134">
        <v>1337</v>
      </c>
      <c r="E298" s="144" t="s">
        <v>201</v>
      </c>
      <c r="F298" s="135">
        <f t="shared" si="19"/>
        <v>8.0380000000000003</v>
      </c>
      <c r="G298" s="118">
        <f t="shared" si="18"/>
        <v>41</v>
      </c>
      <c r="H298" s="135"/>
      <c r="I298" s="133">
        <v>41</v>
      </c>
      <c r="J298" s="133">
        <v>65.91</v>
      </c>
      <c r="K298" s="118">
        <f t="shared" si="16"/>
        <v>15.55</v>
      </c>
      <c r="L298" s="118">
        <f t="shared" si="17"/>
        <v>81.459999999999994</v>
      </c>
      <c r="M298" s="213"/>
    </row>
    <row r="299" spans="1:13" ht="26.4">
      <c r="A299" s="132">
        <v>292</v>
      </c>
      <c r="B299" s="121" t="s">
        <v>128</v>
      </c>
      <c r="C299" s="121" t="s">
        <v>38</v>
      </c>
      <c r="D299" s="134">
        <v>1337</v>
      </c>
      <c r="E299" s="144" t="s">
        <v>201</v>
      </c>
      <c r="F299" s="135">
        <f t="shared" si="19"/>
        <v>8.0380000000000003</v>
      </c>
      <c r="G299" s="118">
        <f t="shared" si="18"/>
        <v>12</v>
      </c>
      <c r="H299" s="135">
        <v>12</v>
      </c>
      <c r="I299" s="133"/>
      <c r="J299" s="133">
        <v>19.29</v>
      </c>
      <c r="K299" s="118">
        <f t="shared" si="16"/>
        <v>4.55</v>
      </c>
      <c r="L299" s="118">
        <f t="shared" si="17"/>
        <v>23.84</v>
      </c>
      <c r="M299" s="213"/>
    </row>
    <row r="300" spans="1:13" ht="26.4">
      <c r="A300" s="132">
        <v>293</v>
      </c>
      <c r="B300" s="121" t="s">
        <v>85</v>
      </c>
      <c r="C300" s="121" t="s">
        <v>42</v>
      </c>
      <c r="D300" s="134">
        <v>1542</v>
      </c>
      <c r="E300" s="144" t="s">
        <v>201</v>
      </c>
      <c r="F300" s="135">
        <f t="shared" si="19"/>
        <v>9.2710000000000008</v>
      </c>
      <c r="G300" s="118">
        <f t="shared" si="18"/>
        <v>12</v>
      </c>
      <c r="H300" s="135">
        <v>12</v>
      </c>
      <c r="I300" s="133"/>
      <c r="J300" s="133">
        <v>22.25</v>
      </c>
      <c r="K300" s="118">
        <f t="shared" si="16"/>
        <v>5.25</v>
      </c>
      <c r="L300" s="118">
        <f t="shared" si="17"/>
        <v>27.5</v>
      </c>
      <c r="M300" s="213"/>
    </row>
    <row r="301" spans="1:13" ht="26.4">
      <c r="A301" s="132">
        <v>294</v>
      </c>
      <c r="B301" s="121" t="s">
        <v>66</v>
      </c>
      <c r="C301" s="121" t="s">
        <v>42</v>
      </c>
      <c r="D301" s="134">
        <v>1528</v>
      </c>
      <c r="E301" s="144" t="s">
        <v>201</v>
      </c>
      <c r="F301" s="135">
        <f t="shared" si="19"/>
        <v>9.1869999999999994</v>
      </c>
      <c r="G301" s="118">
        <f t="shared" si="18"/>
        <v>24</v>
      </c>
      <c r="H301" s="135"/>
      <c r="I301" s="133">
        <v>24</v>
      </c>
      <c r="J301" s="133">
        <v>44.1</v>
      </c>
      <c r="K301" s="118">
        <f t="shared" si="16"/>
        <v>10.4</v>
      </c>
      <c r="L301" s="118">
        <f t="shared" si="17"/>
        <v>54.5</v>
      </c>
      <c r="M301" s="213"/>
    </row>
    <row r="302" spans="1:13" ht="26.4">
      <c r="A302" s="132">
        <v>295</v>
      </c>
      <c r="B302" s="121" t="s">
        <v>66</v>
      </c>
      <c r="C302" s="121" t="s">
        <v>42</v>
      </c>
      <c r="D302" s="134">
        <v>1528</v>
      </c>
      <c r="E302" s="144" t="s">
        <v>201</v>
      </c>
      <c r="F302" s="135">
        <f t="shared" si="19"/>
        <v>9.1869999999999994</v>
      </c>
      <c r="G302" s="118">
        <f t="shared" si="18"/>
        <v>24</v>
      </c>
      <c r="H302" s="135">
        <v>24</v>
      </c>
      <c r="I302" s="133"/>
      <c r="J302" s="133">
        <v>44.1</v>
      </c>
      <c r="K302" s="118">
        <f t="shared" si="16"/>
        <v>10.4</v>
      </c>
      <c r="L302" s="118">
        <f t="shared" si="17"/>
        <v>54.5</v>
      </c>
      <c r="M302" s="213"/>
    </row>
    <row r="303" spans="1:13" ht="26.4">
      <c r="A303" s="132">
        <v>296</v>
      </c>
      <c r="B303" s="121" t="s">
        <v>200</v>
      </c>
      <c r="C303" s="121" t="s">
        <v>38</v>
      </c>
      <c r="D303" s="134">
        <v>1482</v>
      </c>
      <c r="E303" s="144" t="s">
        <v>201</v>
      </c>
      <c r="F303" s="135">
        <f t="shared" si="19"/>
        <v>8.91</v>
      </c>
      <c r="G303" s="118">
        <f t="shared" si="18"/>
        <v>99.5</v>
      </c>
      <c r="H303" s="135"/>
      <c r="I303" s="133">
        <v>99.5</v>
      </c>
      <c r="J303" s="133">
        <v>177.31</v>
      </c>
      <c r="K303" s="118">
        <f t="shared" si="16"/>
        <v>41.83</v>
      </c>
      <c r="L303" s="118">
        <f t="shared" si="17"/>
        <v>219.14</v>
      </c>
      <c r="M303" s="213"/>
    </row>
    <row r="304" spans="1:13">
      <c r="A304" s="132">
        <v>297</v>
      </c>
      <c r="B304" s="121" t="s">
        <v>195</v>
      </c>
      <c r="C304" s="121" t="s">
        <v>51</v>
      </c>
      <c r="D304" s="134">
        <v>1225</v>
      </c>
      <c r="E304" s="144" t="s">
        <v>201</v>
      </c>
      <c r="F304" s="135">
        <f t="shared" si="19"/>
        <v>7.3650000000000002</v>
      </c>
      <c r="G304" s="118">
        <f t="shared" si="18"/>
        <v>15</v>
      </c>
      <c r="H304" s="135"/>
      <c r="I304" s="133">
        <v>15</v>
      </c>
      <c r="J304" s="133">
        <v>22.1</v>
      </c>
      <c r="K304" s="118">
        <f t="shared" si="16"/>
        <v>5.21</v>
      </c>
      <c r="L304" s="118">
        <f t="shared" si="17"/>
        <v>27.310000000000002</v>
      </c>
      <c r="M304" s="213"/>
    </row>
    <row r="305" spans="1:13">
      <c r="A305" s="132">
        <v>298</v>
      </c>
      <c r="B305" s="121" t="s">
        <v>195</v>
      </c>
      <c r="C305" s="121" t="s">
        <v>51</v>
      </c>
      <c r="D305" s="134">
        <v>1225</v>
      </c>
      <c r="E305" s="144" t="s">
        <v>201</v>
      </c>
      <c r="F305" s="135">
        <f t="shared" si="19"/>
        <v>7.3650000000000002</v>
      </c>
      <c r="G305" s="118">
        <f t="shared" si="18"/>
        <v>85.5</v>
      </c>
      <c r="H305" s="135">
        <v>85.5</v>
      </c>
      <c r="I305" s="133"/>
      <c r="J305" s="133">
        <v>125.94</v>
      </c>
      <c r="K305" s="118">
        <f t="shared" si="16"/>
        <v>29.71</v>
      </c>
      <c r="L305" s="118">
        <f t="shared" si="17"/>
        <v>155.65</v>
      </c>
      <c r="M305" s="213"/>
    </row>
    <row r="306" spans="1:13" ht="26.4">
      <c r="A306" s="132">
        <v>299</v>
      </c>
      <c r="B306" s="121" t="s">
        <v>46</v>
      </c>
      <c r="C306" s="121" t="s">
        <v>38</v>
      </c>
      <c r="D306" s="134">
        <v>1337</v>
      </c>
      <c r="E306" s="144" t="s">
        <v>201</v>
      </c>
      <c r="F306" s="135">
        <f t="shared" si="19"/>
        <v>8.0380000000000003</v>
      </c>
      <c r="G306" s="118">
        <f t="shared" si="18"/>
        <v>41</v>
      </c>
      <c r="H306" s="135">
        <v>41</v>
      </c>
      <c r="I306" s="133"/>
      <c r="J306" s="133">
        <v>65.91</v>
      </c>
      <c r="K306" s="118">
        <f t="shared" si="16"/>
        <v>15.55</v>
      </c>
      <c r="L306" s="118">
        <f t="shared" si="17"/>
        <v>81.459999999999994</v>
      </c>
      <c r="M306" s="213"/>
    </row>
    <row r="307" spans="1:13" ht="26.4">
      <c r="A307" s="132">
        <v>300</v>
      </c>
      <c r="B307" s="121" t="s">
        <v>46</v>
      </c>
      <c r="C307" s="121" t="s">
        <v>38</v>
      </c>
      <c r="D307" s="134">
        <v>1337</v>
      </c>
      <c r="E307" s="144" t="s">
        <v>201</v>
      </c>
      <c r="F307" s="135">
        <f t="shared" si="19"/>
        <v>8.0380000000000003</v>
      </c>
      <c r="G307" s="118">
        <f t="shared" si="18"/>
        <v>53.5</v>
      </c>
      <c r="H307" s="135"/>
      <c r="I307" s="133">
        <v>53.5</v>
      </c>
      <c r="J307" s="133">
        <v>86.01</v>
      </c>
      <c r="K307" s="118">
        <f t="shared" si="16"/>
        <v>20.29</v>
      </c>
      <c r="L307" s="118">
        <f t="shared" si="17"/>
        <v>106.30000000000001</v>
      </c>
      <c r="M307" s="213"/>
    </row>
    <row r="308" spans="1:13" ht="26.4">
      <c r="A308" s="132">
        <v>301</v>
      </c>
      <c r="B308" s="121" t="s">
        <v>44</v>
      </c>
      <c r="C308" s="121" t="s">
        <v>38</v>
      </c>
      <c r="D308" s="134">
        <v>1337</v>
      </c>
      <c r="E308" s="144" t="s">
        <v>201</v>
      </c>
      <c r="F308" s="135">
        <f t="shared" si="19"/>
        <v>8.0380000000000003</v>
      </c>
      <c r="G308" s="118">
        <f t="shared" si="18"/>
        <v>24</v>
      </c>
      <c r="H308" s="135"/>
      <c r="I308" s="133">
        <v>24</v>
      </c>
      <c r="J308" s="133">
        <v>38.58</v>
      </c>
      <c r="K308" s="118">
        <f t="shared" si="16"/>
        <v>9.1</v>
      </c>
      <c r="L308" s="118">
        <f t="shared" si="17"/>
        <v>47.68</v>
      </c>
      <c r="M308" s="213"/>
    </row>
    <row r="309" spans="1:13" ht="26.4">
      <c r="A309" s="132">
        <v>302</v>
      </c>
      <c r="B309" s="121" t="s">
        <v>62</v>
      </c>
      <c r="C309" s="121" t="s">
        <v>38</v>
      </c>
      <c r="D309" s="134">
        <v>1337</v>
      </c>
      <c r="E309" s="144" t="s">
        <v>201</v>
      </c>
      <c r="F309" s="135">
        <f t="shared" si="19"/>
        <v>8.0380000000000003</v>
      </c>
      <c r="G309" s="118">
        <f t="shared" si="18"/>
        <v>14</v>
      </c>
      <c r="H309" s="135">
        <v>14</v>
      </c>
      <c r="I309" s="133"/>
      <c r="J309" s="133">
        <v>22.51</v>
      </c>
      <c r="K309" s="118">
        <f t="shared" si="16"/>
        <v>5.31</v>
      </c>
      <c r="L309" s="118">
        <f t="shared" si="17"/>
        <v>27.82</v>
      </c>
      <c r="M309" s="213"/>
    </row>
    <row r="310" spans="1:13" ht="26.4">
      <c r="A310" s="132">
        <v>303</v>
      </c>
      <c r="B310" s="121" t="s">
        <v>82</v>
      </c>
      <c r="C310" s="121" t="s">
        <v>38</v>
      </c>
      <c r="D310" s="134">
        <v>1377</v>
      </c>
      <c r="E310" s="144" t="s">
        <v>201</v>
      </c>
      <c r="F310" s="135">
        <f t="shared" si="19"/>
        <v>8.2789999999999999</v>
      </c>
      <c r="G310" s="118">
        <f t="shared" si="18"/>
        <v>24.5</v>
      </c>
      <c r="H310" s="135"/>
      <c r="I310" s="133">
        <v>24.5</v>
      </c>
      <c r="J310" s="133">
        <v>40.57</v>
      </c>
      <c r="K310" s="118">
        <f t="shared" si="16"/>
        <v>9.57</v>
      </c>
      <c r="L310" s="118">
        <f t="shared" si="17"/>
        <v>50.14</v>
      </c>
      <c r="M310" s="213"/>
    </row>
    <row r="311" spans="1:13" ht="26.4">
      <c r="A311" s="132">
        <v>304</v>
      </c>
      <c r="B311" s="121" t="s">
        <v>82</v>
      </c>
      <c r="C311" s="121" t="s">
        <v>38</v>
      </c>
      <c r="D311" s="134">
        <v>1377</v>
      </c>
      <c r="E311" s="144" t="s">
        <v>201</v>
      </c>
      <c r="F311" s="135">
        <f t="shared" si="19"/>
        <v>8.2789999999999999</v>
      </c>
      <c r="G311" s="118">
        <f t="shared" si="18"/>
        <v>9.5</v>
      </c>
      <c r="H311" s="135">
        <v>9.5</v>
      </c>
      <c r="I311" s="133"/>
      <c r="J311" s="133">
        <v>15.73</v>
      </c>
      <c r="K311" s="118">
        <f t="shared" si="16"/>
        <v>3.71</v>
      </c>
      <c r="L311" s="118">
        <f t="shared" si="17"/>
        <v>19.440000000000001</v>
      </c>
      <c r="M311" s="213"/>
    </row>
    <row r="312" spans="1:13" ht="26.4">
      <c r="A312" s="132">
        <v>305</v>
      </c>
      <c r="B312" s="121" t="s">
        <v>65</v>
      </c>
      <c r="C312" s="121" t="s">
        <v>51</v>
      </c>
      <c r="D312" s="134">
        <v>1100</v>
      </c>
      <c r="E312" s="144" t="s">
        <v>201</v>
      </c>
      <c r="F312" s="135">
        <f t="shared" si="19"/>
        <v>6.6130000000000004</v>
      </c>
      <c r="G312" s="118">
        <f t="shared" si="18"/>
        <v>22</v>
      </c>
      <c r="H312" s="135"/>
      <c r="I312" s="133">
        <v>22</v>
      </c>
      <c r="J312" s="133">
        <v>29.1</v>
      </c>
      <c r="K312" s="118">
        <f t="shared" si="16"/>
        <v>6.86</v>
      </c>
      <c r="L312" s="118">
        <f t="shared" si="17"/>
        <v>35.96</v>
      </c>
      <c r="M312" s="213"/>
    </row>
    <row r="313" spans="1:13" ht="26.4">
      <c r="A313" s="132">
        <v>306</v>
      </c>
      <c r="B313" s="121" t="s">
        <v>93</v>
      </c>
      <c r="C313" s="121" t="s">
        <v>40</v>
      </c>
      <c r="D313" s="134">
        <v>1517</v>
      </c>
      <c r="E313" s="144" t="s">
        <v>201</v>
      </c>
      <c r="F313" s="135">
        <f t="shared" si="19"/>
        <v>9.1199999999999992</v>
      </c>
      <c r="G313" s="118">
        <f t="shared" si="18"/>
        <v>24</v>
      </c>
      <c r="H313" s="135"/>
      <c r="I313" s="133">
        <v>24</v>
      </c>
      <c r="J313" s="133">
        <v>43.78</v>
      </c>
      <c r="K313" s="118">
        <f t="shared" si="16"/>
        <v>10.33</v>
      </c>
      <c r="L313" s="118">
        <f t="shared" si="17"/>
        <v>54.11</v>
      </c>
      <c r="M313" s="213"/>
    </row>
    <row r="314" spans="1:13" ht="26.4">
      <c r="A314" s="132">
        <v>307</v>
      </c>
      <c r="B314" s="121" t="s">
        <v>71</v>
      </c>
      <c r="C314" s="121" t="s">
        <v>40</v>
      </c>
      <c r="D314" s="134">
        <v>1450</v>
      </c>
      <c r="E314" s="144" t="s">
        <v>201</v>
      </c>
      <c r="F314" s="135">
        <f t="shared" si="19"/>
        <v>8.718</v>
      </c>
      <c r="G314" s="118">
        <f t="shared" si="18"/>
        <v>9</v>
      </c>
      <c r="H314" s="135">
        <v>9</v>
      </c>
      <c r="I314" s="133"/>
      <c r="J314" s="133">
        <v>15.69</v>
      </c>
      <c r="K314" s="118">
        <f t="shared" si="16"/>
        <v>3.7</v>
      </c>
      <c r="L314" s="118">
        <f t="shared" si="17"/>
        <v>19.39</v>
      </c>
      <c r="M314" s="213"/>
    </row>
    <row r="315" spans="1:13" ht="26.4">
      <c r="A315" s="132">
        <v>308</v>
      </c>
      <c r="B315" s="121" t="s">
        <v>71</v>
      </c>
      <c r="C315" s="121" t="s">
        <v>40</v>
      </c>
      <c r="D315" s="134">
        <v>1450</v>
      </c>
      <c r="E315" s="144" t="s">
        <v>201</v>
      </c>
      <c r="F315" s="135">
        <f t="shared" si="19"/>
        <v>8.718</v>
      </c>
      <c r="G315" s="118">
        <f t="shared" si="18"/>
        <v>24.5</v>
      </c>
      <c r="H315" s="135"/>
      <c r="I315" s="133">
        <v>24.5</v>
      </c>
      <c r="J315" s="133">
        <v>42.72</v>
      </c>
      <c r="K315" s="118">
        <f t="shared" si="16"/>
        <v>10.08</v>
      </c>
      <c r="L315" s="118">
        <f t="shared" si="17"/>
        <v>52.8</v>
      </c>
      <c r="M315" s="213"/>
    </row>
    <row r="316" spans="1:13" ht="39.6">
      <c r="A316" s="132">
        <v>309</v>
      </c>
      <c r="B316" s="121" t="s">
        <v>72</v>
      </c>
      <c r="C316" s="121" t="s">
        <v>144</v>
      </c>
      <c r="D316" s="134">
        <v>1322</v>
      </c>
      <c r="E316" s="144" t="s">
        <v>201</v>
      </c>
      <c r="F316" s="135">
        <f t="shared" si="19"/>
        <v>7.9480000000000004</v>
      </c>
      <c r="G316" s="118">
        <f t="shared" si="18"/>
        <v>24</v>
      </c>
      <c r="H316" s="135"/>
      <c r="I316" s="133">
        <v>24</v>
      </c>
      <c r="J316" s="133">
        <v>38.15</v>
      </c>
      <c r="K316" s="118">
        <f t="shared" si="16"/>
        <v>9</v>
      </c>
      <c r="L316" s="118">
        <f t="shared" si="17"/>
        <v>47.15</v>
      </c>
      <c r="M316" s="213"/>
    </row>
    <row r="317" spans="1:13" ht="39.6">
      <c r="A317" s="132">
        <v>310</v>
      </c>
      <c r="B317" s="121" t="s">
        <v>72</v>
      </c>
      <c r="C317" s="121" t="s">
        <v>144</v>
      </c>
      <c r="D317" s="134">
        <v>1322</v>
      </c>
      <c r="E317" s="144" t="s">
        <v>201</v>
      </c>
      <c r="F317" s="135">
        <f t="shared" si="19"/>
        <v>7.9480000000000004</v>
      </c>
      <c r="G317" s="118">
        <f t="shared" si="18"/>
        <v>4</v>
      </c>
      <c r="H317" s="135">
        <v>4</v>
      </c>
      <c r="I317" s="133"/>
      <c r="J317" s="133">
        <v>6.36</v>
      </c>
      <c r="K317" s="118">
        <f t="shared" si="16"/>
        <v>1.5</v>
      </c>
      <c r="L317" s="118">
        <f t="shared" si="17"/>
        <v>7.86</v>
      </c>
      <c r="M317" s="213"/>
    </row>
    <row r="318" spans="1:13">
      <c r="A318" s="132">
        <v>311</v>
      </c>
      <c r="B318" s="121" t="s">
        <v>194</v>
      </c>
      <c r="C318" s="121" t="s">
        <v>51</v>
      </c>
      <c r="D318" s="134">
        <v>1303</v>
      </c>
      <c r="E318" s="144" t="s">
        <v>201</v>
      </c>
      <c r="F318" s="135">
        <f t="shared" si="19"/>
        <v>7.8339999999999996</v>
      </c>
      <c r="G318" s="118">
        <f t="shared" si="18"/>
        <v>106</v>
      </c>
      <c r="H318" s="135"/>
      <c r="I318" s="133">
        <v>106</v>
      </c>
      <c r="J318" s="133">
        <v>166.08</v>
      </c>
      <c r="K318" s="118">
        <f t="shared" si="16"/>
        <v>39.18</v>
      </c>
      <c r="L318" s="118">
        <f t="shared" si="17"/>
        <v>205.26000000000002</v>
      </c>
      <c r="M318" s="213"/>
    </row>
    <row r="319" spans="1:13" ht="26.4">
      <c r="A319" s="132">
        <v>312</v>
      </c>
      <c r="B319" s="121" t="s">
        <v>49</v>
      </c>
      <c r="C319" s="121" t="s">
        <v>38</v>
      </c>
      <c r="D319" s="134">
        <v>1443</v>
      </c>
      <c r="E319" s="144" t="s">
        <v>201</v>
      </c>
      <c r="F319" s="135">
        <f t="shared" si="19"/>
        <v>8.6760000000000002</v>
      </c>
      <c r="G319" s="118">
        <f t="shared" si="18"/>
        <v>36</v>
      </c>
      <c r="H319" s="135"/>
      <c r="I319" s="133">
        <v>36</v>
      </c>
      <c r="J319" s="133">
        <v>62.47</v>
      </c>
      <c r="K319" s="118">
        <f t="shared" si="16"/>
        <v>14.74</v>
      </c>
      <c r="L319" s="118">
        <f t="shared" si="17"/>
        <v>77.209999999999994</v>
      </c>
      <c r="M319" s="213"/>
    </row>
    <row r="320" spans="1:13" ht="26.4">
      <c r="A320" s="132">
        <v>313</v>
      </c>
      <c r="B320" s="121" t="s">
        <v>67</v>
      </c>
      <c r="C320" s="121" t="s">
        <v>38</v>
      </c>
      <c r="D320" s="134">
        <v>1322</v>
      </c>
      <c r="E320" s="144" t="s">
        <v>201</v>
      </c>
      <c r="F320" s="135">
        <f t="shared" si="19"/>
        <v>7.9480000000000004</v>
      </c>
      <c r="G320" s="118">
        <f t="shared" si="18"/>
        <v>12</v>
      </c>
      <c r="H320" s="135"/>
      <c r="I320" s="133">
        <v>12</v>
      </c>
      <c r="J320" s="133">
        <v>19.079999999999998</v>
      </c>
      <c r="K320" s="118">
        <f t="shared" si="16"/>
        <v>4.5</v>
      </c>
      <c r="L320" s="118">
        <f t="shared" si="17"/>
        <v>23.58</v>
      </c>
      <c r="M320" s="213"/>
    </row>
    <row r="321" spans="1:13" ht="26.4">
      <c r="A321" s="132">
        <v>314</v>
      </c>
      <c r="B321" s="121" t="s">
        <v>67</v>
      </c>
      <c r="C321" s="121" t="s">
        <v>38</v>
      </c>
      <c r="D321" s="134">
        <v>1322</v>
      </c>
      <c r="E321" s="144" t="s">
        <v>201</v>
      </c>
      <c r="F321" s="135">
        <f t="shared" si="19"/>
        <v>7.9480000000000004</v>
      </c>
      <c r="G321" s="118">
        <f t="shared" si="18"/>
        <v>13</v>
      </c>
      <c r="H321" s="135">
        <v>13</v>
      </c>
      <c r="I321" s="133"/>
      <c r="J321" s="133">
        <v>20.66</v>
      </c>
      <c r="K321" s="118">
        <f t="shared" si="16"/>
        <v>4.87</v>
      </c>
      <c r="L321" s="118">
        <f t="shared" si="17"/>
        <v>25.53</v>
      </c>
      <c r="M321" s="213"/>
    </row>
    <row r="322" spans="1:13" ht="26.4">
      <c r="A322" s="132">
        <v>315</v>
      </c>
      <c r="B322" s="121" t="s">
        <v>82</v>
      </c>
      <c r="C322" s="121" t="s">
        <v>40</v>
      </c>
      <c r="D322" s="134">
        <v>1517</v>
      </c>
      <c r="E322" s="144" t="s">
        <v>201</v>
      </c>
      <c r="F322" s="135">
        <f t="shared" si="19"/>
        <v>9.1199999999999992</v>
      </c>
      <c r="G322" s="118">
        <f t="shared" si="18"/>
        <v>63.5</v>
      </c>
      <c r="H322" s="135"/>
      <c r="I322" s="133">
        <v>63.5</v>
      </c>
      <c r="J322" s="133">
        <v>115.82</v>
      </c>
      <c r="K322" s="118">
        <f t="shared" si="16"/>
        <v>27.32</v>
      </c>
      <c r="L322" s="118">
        <f t="shared" si="17"/>
        <v>143.13999999999999</v>
      </c>
      <c r="M322" s="213"/>
    </row>
    <row r="323" spans="1:13" ht="26.4">
      <c r="A323" s="132">
        <v>316</v>
      </c>
      <c r="B323" s="121" t="s">
        <v>82</v>
      </c>
      <c r="C323" s="121" t="s">
        <v>40</v>
      </c>
      <c r="D323" s="134">
        <v>1517</v>
      </c>
      <c r="E323" s="144" t="s">
        <v>201</v>
      </c>
      <c r="F323" s="135">
        <f t="shared" si="19"/>
        <v>9.1199999999999992</v>
      </c>
      <c r="G323" s="118">
        <f t="shared" si="18"/>
        <v>20.5</v>
      </c>
      <c r="H323" s="135">
        <v>20.5</v>
      </c>
      <c r="I323" s="133"/>
      <c r="J323" s="133">
        <v>37.39</v>
      </c>
      <c r="K323" s="118">
        <f t="shared" si="16"/>
        <v>8.82</v>
      </c>
      <c r="L323" s="118">
        <f t="shared" si="17"/>
        <v>46.21</v>
      </c>
      <c r="M323" s="213"/>
    </row>
    <row r="324" spans="1:13" ht="26.4">
      <c r="A324" s="132">
        <v>317</v>
      </c>
      <c r="B324" s="121" t="s">
        <v>48</v>
      </c>
      <c r="C324" s="121" t="s">
        <v>40</v>
      </c>
      <c r="D324" s="134">
        <v>1335</v>
      </c>
      <c r="E324" s="144" t="s">
        <v>201</v>
      </c>
      <c r="F324" s="135">
        <f t="shared" si="19"/>
        <v>8.0259999999999998</v>
      </c>
      <c r="G324" s="118">
        <f t="shared" si="18"/>
        <v>50</v>
      </c>
      <c r="H324" s="135"/>
      <c r="I324" s="133">
        <v>50</v>
      </c>
      <c r="J324" s="133">
        <v>80.260000000000005</v>
      </c>
      <c r="K324" s="118">
        <f t="shared" si="16"/>
        <v>18.93</v>
      </c>
      <c r="L324" s="118">
        <f t="shared" si="17"/>
        <v>99.19</v>
      </c>
      <c r="M324" s="213"/>
    </row>
    <row r="325" spans="1:13" ht="26.4">
      <c r="A325" s="132">
        <v>318</v>
      </c>
      <c r="B325" s="121" t="s">
        <v>55</v>
      </c>
      <c r="C325" s="121" t="s">
        <v>38</v>
      </c>
      <c r="D325" s="134">
        <v>1490</v>
      </c>
      <c r="E325" s="144" t="s">
        <v>201</v>
      </c>
      <c r="F325" s="135">
        <f t="shared" si="19"/>
        <v>8.9580000000000002</v>
      </c>
      <c r="G325" s="118">
        <f t="shared" si="18"/>
        <v>12</v>
      </c>
      <c r="H325" s="135">
        <v>12</v>
      </c>
      <c r="I325" s="133"/>
      <c r="J325" s="133">
        <v>21.5</v>
      </c>
      <c r="K325" s="118">
        <f t="shared" si="16"/>
        <v>5.07</v>
      </c>
      <c r="L325" s="118">
        <f t="shared" si="17"/>
        <v>26.57</v>
      </c>
      <c r="M325" s="213"/>
    </row>
    <row r="326" spans="1:13" ht="26.4">
      <c r="A326" s="132">
        <v>319</v>
      </c>
      <c r="B326" s="121" t="s">
        <v>55</v>
      </c>
      <c r="C326" s="121" t="s">
        <v>38</v>
      </c>
      <c r="D326" s="134">
        <v>1490</v>
      </c>
      <c r="E326" s="144" t="s">
        <v>201</v>
      </c>
      <c r="F326" s="135">
        <f t="shared" si="19"/>
        <v>8.9580000000000002</v>
      </c>
      <c r="G326" s="118">
        <f t="shared" si="18"/>
        <v>22</v>
      </c>
      <c r="H326" s="135"/>
      <c r="I326" s="133">
        <v>22</v>
      </c>
      <c r="J326" s="133">
        <v>39.42</v>
      </c>
      <c r="K326" s="118">
        <f t="shared" si="16"/>
        <v>9.3000000000000007</v>
      </c>
      <c r="L326" s="118">
        <f t="shared" si="17"/>
        <v>48.72</v>
      </c>
      <c r="M326" s="213"/>
    </row>
    <row r="327" spans="1:13">
      <c r="A327" s="132">
        <v>320</v>
      </c>
      <c r="B327" s="121" t="s">
        <v>58</v>
      </c>
      <c r="C327" s="121" t="s">
        <v>38</v>
      </c>
      <c r="D327" s="134">
        <v>1317</v>
      </c>
      <c r="E327" s="144" t="s">
        <v>201</v>
      </c>
      <c r="F327" s="135">
        <f t="shared" si="19"/>
        <v>7.9180000000000001</v>
      </c>
      <c r="G327" s="118">
        <f t="shared" si="18"/>
        <v>13</v>
      </c>
      <c r="H327" s="135">
        <v>13</v>
      </c>
      <c r="I327" s="133"/>
      <c r="J327" s="133">
        <v>20.59</v>
      </c>
      <c r="K327" s="118">
        <f t="shared" si="16"/>
        <v>4.8600000000000003</v>
      </c>
      <c r="L327" s="118">
        <f t="shared" si="17"/>
        <v>25.45</v>
      </c>
      <c r="M327" s="213"/>
    </row>
    <row r="328" spans="1:13">
      <c r="A328" s="132">
        <v>321</v>
      </c>
      <c r="B328" s="121" t="s">
        <v>58</v>
      </c>
      <c r="C328" s="121" t="s">
        <v>38</v>
      </c>
      <c r="D328" s="134">
        <v>1317</v>
      </c>
      <c r="E328" s="144" t="s">
        <v>201</v>
      </c>
      <c r="F328" s="135">
        <f t="shared" si="19"/>
        <v>7.9180000000000001</v>
      </c>
      <c r="G328" s="118">
        <f t="shared" si="18"/>
        <v>39</v>
      </c>
      <c r="H328" s="135"/>
      <c r="I328" s="133">
        <v>39</v>
      </c>
      <c r="J328" s="133">
        <v>61.76</v>
      </c>
      <c r="K328" s="118">
        <f t="shared" ref="K328:K391" si="20">ROUND(J328*23.59%,2)</f>
        <v>14.57</v>
      </c>
      <c r="L328" s="118">
        <f t="shared" ref="L328:L391" si="21">J328+K328</f>
        <v>76.33</v>
      </c>
      <c r="M328" s="213"/>
    </row>
    <row r="329" spans="1:13" ht="26.4">
      <c r="A329" s="132">
        <v>322</v>
      </c>
      <c r="B329" s="121" t="s">
        <v>93</v>
      </c>
      <c r="C329" s="121" t="s">
        <v>38</v>
      </c>
      <c r="D329" s="134">
        <v>1317</v>
      </c>
      <c r="E329" s="144" t="s">
        <v>201</v>
      </c>
      <c r="F329" s="135">
        <f t="shared" si="19"/>
        <v>7.9180000000000001</v>
      </c>
      <c r="G329" s="118">
        <f t="shared" ref="G329:G392" si="22">H329+I329</f>
        <v>24</v>
      </c>
      <c r="H329" s="135"/>
      <c r="I329" s="133">
        <v>24</v>
      </c>
      <c r="J329" s="133">
        <v>38.01</v>
      </c>
      <c r="K329" s="118">
        <f t="shared" si="20"/>
        <v>8.9700000000000006</v>
      </c>
      <c r="L329" s="118">
        <f t="shared" si="21"/>
        <v>46.98</v>
      </c>
      <c r="M329" s="213"/>
    </row>
    <row r="330" spans="1:13" ht="26.4">
      <c r="A330" s="132">
        <v>323</v>
      </c>
      <c r="B330" s="121" t="s">
        <v>64</v>
      </c>
      <c r="C330" s="121" t="s">
        <v>42</v>
      </c>
      <c r="D330" s="134">
        <v>1635</v>
      </c>
      <c r="E330" s="144" t="s">
        <v>201</v>
      </c>
      <c r="F330" s="135">
        <f t="shared" ref="F330:F393" si="23">ROUND(D330/$F$4,3)</f>
        <v>9.83</v>
      </c>
      <c r="G330" s="118">
        <f t="shared" si="22"/>
        <v>12</v>
      </c>
      <c r="H330" s="135">
        <v>12</v>
      </c>
      <c r="I330" s="133"/>
      <c r="J330" s="133">
        <v>23.59</v>
      </c>
      <c r="K330" s="118">
        <f t="shared" si="20"/>
        <v>5.56</v>
      </c>
      <c r="L330" s="118">
        <f t="shared" si="21"/>
        <v>29.15</v>
      </c>
      <c r="M330" s="213"/>
    </row>
    <row r="331" spans="1:13" ht="26.4">
      <c r="A331" s="132">
        <v>324</v>
      </c>
      <c r="B331" s="121" t="s">
        <v>64</v>
      </c>
      <c r="C331" s="121" t="s">
        <v>42</v>
      </c>
      <c r="D331" s="134">
        <v>1635</v>
      </c>
      <c r="E331" s="144" t="s">
        <v>201</v>
      </c>
      <c r="F331" s="135">
        <f t="shared" si="23"/>
        <v>9.83</v>
      </c>
      <c r="G331" s="118">
        <f t="shared" si="22"/>
        <v>12</v>
      </c>
      <c r="H331" s="135"/>
      <c r="I331" s="133">
        <v>12</v>
      </c>
      <c r="J331" s="133">
        <v>23.59</v>
      </c>
      <c r="K331" s="118">
        <f t="shared" si="20"/>
        <v>5.56</v>
      </c>
      <c r="L331" s="118">
        <f t="shared" si="21"/>
        <v>29.15</v>
      </c>
      <c r="M331" s="213"/>
    </row>
    <row r="332" spans="1:13" ht="26.4">
      <c r="A332" s="132">
        <v>325</v>
      </c>
      <c r="B332" s="121" t="s">
        <v>68</v>
      </c>
      <c r="C332" s="121" t="s">
        <v>38</v>
      </c>
      <c r="D332" s="134">
        <v>1277</v>
      </c>
      <c r="E332" s="144" t="s">
        <v>201</v>
      </c>
      <c r="F332" s="135">
        <f t="shared" si="23"/>
        <v>7.6779999999999999</v>
      </c>
      <c r="G332" s="118">
        <f t="shared" si="22"/>
        <v>12.5</v>
      </c>
      <c r="H332" s="135"/>
      <c r="I332" s="133">
        <v>12.5</v>
      </c>
      <c r="J332" s="133">
        <v>19.2</v>
      </c>
      <c r="K332" s="118">
        <f t="shared" si="20"/>
        <v>4.53</v>
      </c>
      <c r="L332" s="118">
        <f t="shared" si="21"/>
        <v>23.73</v>
      </c>
      <c r="M332" s="213"/>
    </row>
    <row r="333" spans="1:13" ht="26.4">
      <c r="A333" s="132">
        <v>326</v>
      </c>
      <c r="B333" s="121" t="s">
        <v>68</v>
      </c>
      <c r="C333" s="121" t="s">
        <v>38</v>
      </c>
      <c r="D333" s="134">
        <v>1277</v>
      </c>
      <c r="E333" s="144" t="s">
        <v>201</v>
      </c>
      <c r="F333" s="135">
        <f t="shared" si="23"/>
        <v>7.6779999999999999</v>
      </c>
      <c r="G333" s="118">
        <f t="shared" si="22"/>
        <v>12.5</v>
      </c>
      <c r="H333" s="135">
        <v>12.5</v>
      </c>
      <c r="I333" s="133"/>
      <c r="J333" s="133">
        <v>19.2</v>
      </c>
      <c r="K333" s="118">
        <f t="shared" si="20"/>
        <v>4.53</v>
      </c>
      <c r="L333" s="118">
        <f t="shared" si="21"/>
        <v>23.73</v>
      </c>
      <c r="M333" s="213"/>
    </row>
    <row r="334" spans="1:13">
      <c r="A334" s="132">
        <v>327</v>
      </c>
      <c r="B334" s="121" t="s">
        <v>61</v>
      </c>
      <c r="C334" s="121" t="s">
        <v>40</v>
      </c>
      <c r="D334" s="134">
        <v>1252</v>
      </c>
      <c r="E334" s="144" t="s">
        <v>201</v>
      </c>
      <c r="F334" s="135">
        <f t="shared" si="23"/>
        <v>7.5270000000000001</v>
      </c>
      <c r="G334" s="118">
        <f t="shared" si="22"/>
        <v>39</v>
      </c>
      <c r="H334" s="135">
        <v>39</v>
      </c>
      <c r="I334" s="133"/>
      <c r="J334" s="133">
        <v>58.71</v>
      </c>
      <c r="K334" s="118">
        <f t="shared" si="20"/>
        <v>13.85</v>
      </c>
      <c r="L334" s="118">
        <f t="shared" si="21"/>
        <v>72.56</v>
      </c>
      <c r="M334" s="213"/>
    </row>
    <row r="335" spans="1:13">
      <c r="A335" s="132">
        <v>328</v>
      </c>
      <c r="B335" s="121" t="s">
        <v>61</v>
      </c>
      <c r="C335" s="121" t="s">
        <v>40</v>
      </c>
      <c r="D335" s="134">
        <v>1252</v>
      </c>
      <c r="E335" s="144" t="s">
        <v>201</v>
      </c>
      <c r="F335" s="135">
        <f t="shared" si="23"/>
        <v>7.5270000000000001</v>
      </c>
      <c r="G335" s="118">
        <f t="shared" si="22"/>
        <v>24.5</v>
      </c>
      <c r="H335" s="135"/>
      <c r="I335" s="133">
        <v>24.5</v>
      </c>
      <c r="J335" s="133">
        <v>36.880000000000003</v>
      </c>
      <c r="K335" s="118">
        <f t="shared" si="20"/>
        <v>8.6999999999999993</v>
      </c>
      <c r="L335" s="118">
        <f t="shared" si="21"/>
        <v>45.58</v>
      </c>
      <c r="M335" s="213"/>
    </row>
    <row r="336" spans="1:13" ht="26.4">
      <c r="A336" s="132">
        <v>329</v>
      </c>
      <c r="B336" s="121" t="s">
        <v>48</v>
      </c>
      <c r="C336" s="121" t="s">
        <v>38</v>
      </c>
      <c r="D336" s="134">
        <v>1362</v>
      </c>
      <c r="E336" s="144" t="s">
        <v>201</v>
      </c>
      <c r="F336" s="135">
        <f t="shared" si="23"/>
        <v>8.1890000000000001</v>
      </c>
      <c r="G336" s="118">
        <f t="shared" si="22"/>
        <v>24</v>
      </c>
      <c r="H336" s="135"/>
      <c r="I336" s="133">
        <v>24</v>
      </c>
      <c r="J336" s="133">
        <v>39.31</v>
      </c>
      <c r="K336" s="118">
        <f t="shared" si="20"/>
        <v>9.27</v>
      </c>
      <c r="L336" s="118">
        <f t="shared" si="21"/>
        <v>48.58</v>
      </c>
      <c r="M336" s="213"/>
    </row>
    <row r="337" spans="1:13">
      <c r="A337" s="132">
        <v>330</v>
      </c>
      <c r="B337" s="121" t="s">
        <v>196</v>
      </c>
      <c r="C337" s="121" t="s">
        <v>51</v>
      </c>
      <c r="D337" s="134">
        <v>1245</v>
      </c>
      <c r="E337" s="144" t="s">
        <v>201</v>
      </c>
      <c r="F337" s="135">
        <f t="shared" si="23"/>
        <v>7.4850000000000003</v>
      </c>
      <c r="G337" s="118">
        <f t="shared" si="22"/>
        <v>82</v>
      </c>
      <c r="H337" s="135"/>
      <c r="I337" s="133">
        <v>82</v>
      </c>
      <c r="J337" s="133">
        <v>122.75</v>
      </c>
      <c r="K337" s="118">
        <f t="shared" si="20"/>
        <v>28.96</v>
      </c>
      <c r="L337" s="118">
        <f t="shared" si="21"/>
        <v>151.71</v>
      </c>
      <c r="M337" s="213"/>
    </row>
    <row r="338" spans="1:13" ht="26.4">
      <c r="A338" s="132">
        <v>331</v>
      </c>
      <c r="B338" s="121" t="s">
        <v>43</v>
      </c>
      <c r="C338" s="121" t="s">
        <v>42</v>
      </c>
      <c r="D338" s="134">
        <v>1421</v>
      </c>
      <c r="E338" s="144" t="s">
        <v>201</v>
      </c>
      <c r="F338" s="135">
        <f t="shared" si="23"/>
        <v>8.5429999999999993</v>
      </c>
      <c r="G338" s="118">
        <f t="shared" si="22"/>
        <v>10</v>
      </c>
      <c r="H338" s="135">
        <v>10</v>
      </c>
      <c r="I338" s="133"/>
      <c r="J338" s="133">
        <v>17.09</v>
      </c>
      <c r="K338" s="118">
        <f t="shared" si="20"/>
        <v>4.03</v>
      </c>
      <c r="L338" s="118">
        <f t="shared" si="21"/>
        <v>21.12</v>
      </c>
      <c r="M338" s="213"/>
    </row>
    <row r="339" spans="1:13" ht="26.4">
      <c r="A339" s="132">
        <v>332</v>
      </c>
      <c r="B339" s="121" t="s">
        <v>43</v>
      </c>
      <c r="C339" s="121" t="s">
        <v>42</v>
      </c>
      <c r="D339" s="134">
        <v>1541</v>
      </c>
      <c r="E339" s="144" t="s">
        <v>201</v>
      </c>
      <c r="F339" s="135">
        <f t="shared" si="23"/>
        <v>9.2650000000000006</v>
      </c>
      <c r="G339" s="118">
        <f t="shared" si="22"/>
        <v>62.5</v>
      </c>
      <c r="H339" s="135"/>
      <c r="I339" s="133">
        <v>62.5</v>
      </c>
      <c r="J339" s="133">
        <v>115.81</v>
      </c>
      <c r="K339" s="118">
        <f t="shared" si="20"/>
        <v>27.32</v>
      </c>
      <c r="L339" s="118">
        <f t="shared" si="21"/>
        <v>143.13</v>
      </c>
      <c r="M339" s="213"/>
    </row>
    <row r="340" spans="1:13" ht="26.4">
      <c r="A340" s="132">
        <v>333</v>
      </c>
      <c r="B340" s="121" t="s">
        <v>68</v>
      </c>
      <c r="C340" s="121" t="s">
        <v>38</v>
      </c>
      <c r="D340" s="134">
        <v>1297</v>
      </c>
      <c r="E340" s="144" t="s">
        <v>201</v>
      </c>
      <c r="F340" s="135">
        <f t="shared" si="23"/>
        <v>7.798</v>
      </c>
      <c r="G340" s="118">
        <f t="shared" si="22"/>
        <v>20</v>
      </c>
      <c r="H340" s="135"/>
      <c r="I340" s="133">
        <v>20</v>
      </c>
      <c r="J340" s="133">
        <v>31.19</v>
      </c>
      <c r="K340" s="118">
        <f t="shared" si="20"/>
        <v>7.36</v>
      </c>
      <c r="L340" s="118">
        <f t="shared" si="21"/>
        <v>38.550000000000004</v>
      </c>
      <c r="M340" s="213"/>
    </row>
    <row r="341" spans="1:13" ht="26.4">
      <c r="A341" s="132">
        <v>334</v>
      </c>
      <c r="B341" s="121" t="s">
        <v>48</v>
      </c>
      <c r="C341" s="121" t="s">
        <v>38</v>
      </c>
      <c r="D341" s="134">
        <v>1322</v>
      </c>
      <c r="E341" s="144" t="s">
        <v>201</v>
      </c>
      <c r="F341" s="135">
        <f t="shared" si="23"/>
        <v>7.9480000000000004</v>
      </c>
      <c r="G341" s="118">
        <f t="shared" si="22"/>
        <v>37.5</v>
      </c>
      <c r="H341" s="135"/>
      <c r="I341" s="133">
        <v>37.5</v>
      </c>
      <c r="J341" s="133">
        <v>59.61</v>
      </c>
      <c r="K341" s="118">
        <f t="shared" si="20"/>
        <v>14.06</v>
      </c>
      <c r="L341" s="118">
        <f t="shared" si="21"/>
        <v>73.67</v>
      </c>
      <c r="M341" s="213"/>
    </row>
    <row r="342" spans="1:13" ht="26.4">
      <c r="A342" s="132">
        <v>335</v>
      </c>
      <c r="B342" s="121" t="s">
        <v>73</v>
      </c>
      <c r="C342" s="121" t="s">
        <v>40</v>
      </c>
      <c r="D342" s="134">
        <v>1315</v>
      </c>
      <c r="E342" s="144" t="s">
        <v>201</v>
      </c>
      <c r="F342" s="135">
        <f t="shared" si="23"/>
        <v>7.9059999999999997</v>
      </c>
      <c r="G342" s="118">
        <f t="shared" si="22"/>
        <v>13</v>
      </c>
      <c r="H342" s="135"/>
      <c r="I342" s="133">
        <v>13</v>
      </c>
      <c r="J342" s="133">
        <v>20.56</v>
      </c>
      <c r="K342" s="118">
        <f t="shared" si="20"/>
        <v>4.8499999999999996</v>
      </c>
      <c r="L342" s="118">
        <f t="shared" si="21"/>
        <v>25.409999999999997</v>
      </c>
      <c r="M342" s="213"/>
    </row>
    <row r="343" spans="1:13" ht="26.4">
      <c r="A343" s="132">
        <v>336</v>
      </c>
      <c r="B343" s="121" t="s">
        <v>73</v>
      </c>
      <c r="C343" s="121" t="s">
        <v>40</v>
      </c>
      <c r="D343" s="134">
        <v>1315</v>
      </c>
      <c r="E343" s="144" t="s">
        <v>201</v>
      </c>
      <c r="F343" s="135">
        <f t="shared" si="23"/>
        <v>7.9059999999999997</v>
      </c>
      <c r="G343" s="118">
        <f t="shared" si="22"/>
        <v>12</v>
      </c>
      <c r="H343" s="135">
        <v>12</v>
      </c>
      <c r="I343" s="133"/>
      <c r="J343" s="133">
        <v>18.97</v>
      </c>
      <c r="K343" s="118">
        <f t="shared" si="20"/>
        <v>4.4800000000000004</v>
      </c>
      <c r="L343" s="118">
        <f t="shared" si="21"/>
        <v>23.45</v>
      </c>
      <c r="M343" s="213"/>
    </row>
    <row r="344" spans="1:13" ht="26.4">
      <c r="A344" s="132">
        <v>337</v>
      </c>
      <c r="B344" s="121" t="s">
        <v>55</v>
      </c>
      <c r="C344" s="121" t="s">
        <v>42</v>
      </c>
      <c r="D344" s="134">
        <v>1490</v>
      </c>
      <c r="E344" s="144" t="s">
        <v>201</v>
      </c>
      <c r="F344" s="135">
        <f t="shared" si="23"/>
        <v>8.9580000000000002</v>
      </c>
      <c r="G344" s="118">
        <f t="shared" si="22"/>
        <v>11</v>
      </c>
      <c r="H344" s="135">
        <v>11</v>
      </c>
      <c r="I344" s="133"/>
      <c r="J344" s="133">
        <v>19.71</v>
      </c>
      <c r="K344" s="118">
        <f t="shared" si="20"/>
        <v>4.6500000000000004</v>
      </c>
      <c r="L344" s="118">
        <f t="shared" si="21"/>
        <v>24.36</v>
      </c>
      <c r="M344" s="213"/>
    </row>
    <row r="345" spans="1:13" ht="26.4">
      <c r="A345" s="132">
        <v>338</v>
      </c>
      <c r="B345" s="121" t="s">
        <v>55</v>
      </c>
      <c r="C345" s="121" t="s">
        <v>42</v>
      </c>
      <c r="D345" s="134">
        <v>1490</v>
      </c>
      <c r="E345" s="144" t="s">
        <v>201</v>
      </c>
      <c r="F345" s="135">
        <f t="shared" si="23"/>
        <v>8.9580000000000002</v>
      </c>
      <c r="G345" s="118">
        <f t="shared" si="22"/>
        <v>35</v>
      </c>
      <c r="H345" s="135"/>
      <c r="I345" s="133">
        <v>35</v>
      </c>
      <c r="J345" s="133">
        <v>62.71</v>
      </c>
      <c r="K345" s="118">
        <f t="shared" si="20"/>
        <v>14.79</v>
      </c>
      <c r="L345" s="118">
        <f t="shared" si="21"/>
        <v>77.5</v>
      </c>
      <c r="M345" s="213"/>
    </row>
    <row r="346" spans="1:13" ht="26.4">
      <c r="A346" s="132">
        <v>339</v>
      </c>
      <c r="B346" s="121" t="s">
        <v>79</v>
      </c>
      <c r="C346" s="121" t="s">
        <v>40</v>
      </c>
      <c r="D346" s="134">
        <v>1497</v>
      </c>
      <c r="E346" s="144" t="s">
        <v>201</v>
      </c>
      <c r="F346" s="135">
        <f t="shared" si="23"/>
        <v>9</v>
      </c>
      <c r="G346" s="118">
        <f t="shared" si="22"/>
        <v>13</v>
      </c>
      <c r="H346" s="135"/>
      <c r="I346" s="133">
        <v>13</v>
      </c>
      <c r="J346" s="133">
        <v>23.4</v>
      </c>
      <c r="K346" s="118">
        <f t="shared" si="20"/>
        <v>5.52</v>
      </c>
      <c r="L346" s="118">
        <f t="shared" si="21"/>
        <v>28.919999999999998</v>
      </c>
      <c r="M346" s="213"/>
    </row>
    <row r="347" spans="1:13">
      <c r="A347" s="132">
        <v>340</v>
      </c>
      <c r="B347" s="121" t="s">
        <v>86</v>
      </c>
      <c r="C347" s="121" t="s">
        <v>89</v>
      </c>
      <c r="D347" s="134">
        <v>2200</v>
      </c>
      <c r="E347" s="144" t="s">
        <v>201</v>
      </c>
      <c r="F347" s="135">
        <f t="shared" si="23"/>
        <v>13.227</v>
      </c>
      <c r="G347" s="118">
        <f t="shared" si="22"/>
        <v>24</v>
      </c>
      <c r="H347" s="135"/>
      <c r="I347" s="133">
        <v>24</v>
      </c>
      <c r="J347" s="133">
        <v>63.49</v>
      </c>
      <c r="K347" s="118">
        <f t="shared" si="20"/>
        <v>14.98</v>
      </c>
      <c r="L347" s="118">
        <f t="shared" si="21"/>
        <v>78.47</v>
      </c>
      <c r="M347" s="213"/>
    </row>
    <row r="348" spans="1:13" ht="26.4">
      <c r="A348" s="132">
        <v>341</v>
      </c>
      <c r="B348" s="121" t="s">
        <v>76</v>
      </c>
      <c r="C348" s="121" t="s">
        <v>42</v>
      </c>
      <c r="D348" s="134">
        <v>1645</v>
      </c>
      <c r="E348" s="144" t="s">
        <v>201</v>
      </c>
      <c r="F348" s="135">
        <f t="shared" si="23"/>
        <v>9.89</v>
      </c>
      <c r="G348" s="118">
        <f t="shared" si="22"/>
        <v>12</v>
      </c>
      <c r="H348" s="135"/>
      <c r="I348" s="133">
        <v>12</v>
      </c>
      <c r="J348" s="133">
        <v>23.74</v>
      </c>
      <c r="K348" s="118">
        <f t="shared" si="20"/>
        <v>5.6</v>
      </c>
      <c r="L348" s="118">
        <f t="shared" si="21"/>
        <v>29.339999999999996</v>
      </c>
      <c r="M348" s="213"/>
    </row>
    <row r="349" spans="1:13" ht="26.4">
      <c r="A349" s="132">
        <v>342</v>
      </c>
      <c r="B349" s="121" t="s">
        <v>41</v>
      </c>
      <c r="C349" s="121" t="s">
        <v>38</v>
      </c>
      <c r="D349" s="134">
        <v>1437</v>
      </c>
      <c r="E349" s="144" t="s">
        <v>201</v>
      </c>
      <c r="F349" s="135">
        <f t="shared" si="23"/>
        <v>8.6389999999999993</v>
      </c>
      <c r="G349" s="118">
        <f t="shared" si="22"/>
        <v>48</v>
      </c>
      <c r="H349" s="135">
        <v>48</v>
      </c>
      <c r="I349" s="133"/>
      <c r="J349" s="133">
        <v>82.93</v>
      </c>
      <c r="K349" s="118">
        <f t="shared" si="20"/>
        <v>19.559999999999999</v>
      </c>
      <c r="L349" s="118">
        <f t="shared" si="21"/>
        <v>102.49000000000001</v>
      </c>
      <c r="M349" s="213"/>
    </row>
    <row r="350" spans="1:13" ht="26.4">
      <c r="A350" s="132">
        <v>343</v>
      </c>
      <c r="B350" s="121" t="s">
        <v>41</v>
      </c>
      <c r="C350" s="121" t="s">
        <v>38</v>
      </c>
      <c r="D350" s="134">
        <v>1437</v>
      </c>
      <c r="E350" s="144" t="s">
        <v>201</v>
      </c>
      <c r="F350" s="135">
        <f t="shared" si="23"/>
        <v>8.6389999999999993</v>
      </c>
      <c r="G350" s="118">
        <f t="shared" si="22"/>
        <v>48</v>
      </c>
      <c r="H350" s="135"/>
      <c r="I350" s="133">
        <v>48</v>
      </c>
      <c r="J350" s="133">
        <v>82.93</v>
      </c>
      <c r="K350" s="118">
        <f t="shared" si="20"/>
        <v>19.559999999999999</v>
      </c>
      <c r="L350" s="118">
        <f t="shared" si="21"/>
        <v>102.49000000000001</v>
      </c>
      <c r="M350" s="213"/>
    </row>
    <row r="351" spans="1:13" ht="26.4">
      <c r="A351" s="132">
        <v>344</v>
      </c>
      <c r="B351" s="121" t="s">
        <v>81</v>
      </c>
      <c r="C351" s="121" t="s">
        <v>38</v>
      </c>
      <c r="D351" s="134">
        <v>1362</v>
      </c>
      <c r="E351" s="144" t="s">
        <v>201</v>
      </c>
      <c r="F351" s="135">
        <f t="shared" si="23"/>
        <v>8.1890000000000001</v>
      </c>
      <c r="G351" s="118">
        <f t="shared" si="22"/>
        <v>24</v>
      </c>
      <c r="H351" s="135">
        <v>24</v>
      </c>
      <c r="I351" s="133"/>
      <c r="J351" s="133">
        <v>39.31</v>
      </c>
      <c r="K351" s="118">
        <f t="shared" si="20"/>
        <v>9.27</v>
      </c>
      <c r="L351" s="118">
        <f t="shared" si="21"/>
        <v>48.58</v>
      </c>
      <c r="M351" s="213"/>
    </row>
    <row r="352" spans="1:13" ht="26.4">
      <c r="A352" s="132">
        <v>345</v>
      </c>
      <c r="B352" s="121" t="s">
        <v>81</v>
      </c>
      <c r="C352" s="121" t="s">
        <v>38</v>
      </c>
      <c r="D352" s="134">
        <v>1362</v>
      </c>
      <c r="E352" s="144" t="s">
        <v>201</v>
      </c>
      <c r="F352" s="135">
        <f t="shared" si="23"/>
        <v>8.1890000000000001</v>
      </c>
      <c r="G352" s="118">
        <f t="shared" si="22"/>
        <v>24</v>
      </c>
      <c r="H352" s="135"/>
      <c r="I352" s="133">
        <v>24</v>
      </c>
      <c r="J352" s="133">
        <v>39.31</v>
      </c>
      <c r="K352" s="118">
        <f t="shared" si="20"/>
        <v>9.27</v>
      </c>
      <c r="L352" s="118">
        <f t="shared" si="21"/>
        <v>48.58</v>
      </c>
      <c r="M352" s="213"/>
    </row>
    <row r="353" spans="1:13" ht="26.4">
      <c r="A353" s="132">
        <v>346</v>
      </c>
      <c r="B353" s="121" t="s">
        <v>74</v>
      </c>
      <c r="C353" s="121" t="s">
        <v>38</v>
      </c>
      <c r="D353" s="134">
        <v>1417</v>
      </c>
      <c r="E353" s="144" t="s">
        <v>201</v>
      </c>
      <c r="F353" s="135">
        <f t="shared" si="23"/>
        <v>8.5190000000000001</v>
      </c>
      <c r="G353" s="118">
        <f t="shared" si="22"/>
        <v>30</v>
      </c>
      <c r="H353" s="135"/>
      <c r="I353" s="133">
        <v>30</v>
      </c>
      <c r="J353" s="133">
        <v>51.11</v>
      </c>
      <c r="K353" s="118">
        <f t="shared" si="20"/>
        <v>12.06</v>
      </c>
      <c r="L353" s="118">
        <f t="shared" si="21"/>
        <v>63.17</v>
      </c>
      <c r="M353" s="213"/>
    </row>
    <row r="354" spans="1:13" ht="26.4">
      <c r="A354" s="132">
        <v>347</v>
      </c>
      <c r="B354" s="121" t="s">
        <v>93</v>
      </c>
      <c r="C354" s="121" t="s">
        <v>38</v>
      </c>
      <c r="D354" s="134">
        <v>1317</v>
      </c>
      <c r="E354" s="144" t="s">
        <v>201</v>
      </c>
      <c r="F354" s="135">
        <f t="shared" si="23"/>
        <v>7.9180000000000001</v>
      </c>
      <c r="G354" s="118">
        <f t="shared" si="22"/>
        <v>24</v>
      </c>
      <c r="H354" s="135">
        <v>24</v>
      </c>
      <c r="I354" s="133"/>
      <c r="J354" s="133">
        <v>38.01</v>
      </c>
      <c r="K354" s="118">
        <f t="shared" si="20"/>
        <v>8.9700000000000006</v>
      </c>
      <c r="L354" s="118">
        <f t="shared" si="21"/>
        <v>46.98</v>
      </c>
      <c r="M354" s="213"/>
    </row>
    <row r="355" spans="1:13" ht="26.4">
      <c r="A355" s="132">
        <v>348</v>
      </c>
      <c r="B355" s="121" t="s">
        <v>93</v>
      </c>
      <c r="C355" s="121" t="s">
        <v>38</v>
      </c>
      <c r="D355" s="134">
        <v>1317</v>
      </c>
      <c r="E355" s="144" t="s">
        <v>201</v>
      </c>
      <c r="F355" s="135">
        <f t="shared" si="23"/>
        <v>7.9180000000000001</v>
      </c>
      <c r="G355" s="118">
        <f t="shared" si="22"/>
        <v>24</v>
      </c>
      <c r="H355" s="135"/>
      <c r="I355" s="133">
        <v>24</v>
      </c>
      <c r="J355" s="133">
        <v>38.01</v>
      </c>
      <c r="K355" s="118">
        <f t="shared" si="20"/>
        <v>8.9700000000000006</v>
      </c>
      <c r="L355" s="118">
        <f t="shared" si="21"/>
        <v>46.98</v>
      </c>
      <c r="M355" s="213"/>
    </row>
    <row r="356" spans="1:13" ht="26.4">
      <c r="A356" s="132">
        <v>349</v>
      </c>
      <c r="B356" s="121" t="s">
        <v>129</v>
      </c>
      <c r="C356" s="121" t="s">
        <v>40</v>
      </c>
      <c r="D356" s="134">
        <v>1341</v>
      </c>
      <c r="E356" s="144" t="s">
        <v>201</v>
      </c>
      <c r="F356" s="135">
        <f t="shared" si="23"/>
        <v>8.0619999999999994</v>
      </c>
      <c r="G356" s="118">
        <f t="shared" si="22"/>
        <v>37</v>
      </c>
      <c r="H356" s="135"/>
      <c r="I356" s="133">
        <v>37</v>
      </c>
      <c r="J356" s="133">
        <v>59.66</v>
      </c>
      <c r="K356" s="118">
        <f t="shared" si="20"/>
        <v>14.07</v>
      </c>
      <c r="L356" s="118">
        <f t="shared" si="21"/>
        <v>73.72999999999999</v>
      </c>
      <c r="M356" s="213"/>
    </row>
    <row r="357" spans="1:13" ht="26.4">
      <c r="A357" s="132">
        <v>350</v>
      </c>
      <c r="B357" s="121" t="s">
        <v>77</v>
      </c>
      <c r="C357" s="121" t="s">
        <v>38</v>
      </c>
      <c r="D357" s="134">
        <v>1342</v>
      </c>
      <c r="E357" s="144" t="s">
        <v>201</v>
      </c>
      <c r="F357" s="135">
        <f t="shared" si="23"/>
        <v>8.0679999999999996</v>
      </c>
      <c r="G357" s="118">
        <f t="shared" si="22"/>
        <v>21.5</v>
      </c>
      <c r="H357" s="135">
        <v>21.5</v>
      </c>
      <c r="I357" s="133"/>
      <c r="J357" s="133">
        <v>34.69</v>
      </c>
      <c r="K357" s="118">
        <f t="shared" si="20"/>
        <v>8.18</v>
      </c>
      <c r="L357" s="118">
        <f t="shared" si="21"/>
        <v>42.87</v>
      </c>
      <c r="M357" s="213"/>
    </row>
    <row r="358" spans="1:13" ht="26.4">
      <c r="A358" s="132">
        <v>351</v>
      </c>
      <c r="B358" s="121" t="s">
        <v>77</v>
      </c>
      <c r="C358" s="121" t="s">
        <v>38</v>
      </c>
      <c r="D358" s="134">
        <v>1342</v>
      </c>
      <c r="E358" s="144" t="s">
        <v>201</v>
      </c>
      <c r="F358" s="135">
        <f t="shared" si="23"/>
        <v>8.0679999999999996</v>
      </c>
      <c r="G358" s="118">
        <f t="shared" si="22"/>
        <v>12</v>
      </c>
      <c r="H358" s="135"/>
      <c r="I358" s="133">
        <v>12</v>
      </c>
      <c r="J358" s="133">
        <v>19.36</v>
      </c>
      <c r="K358" s="118">
        <f t="shared" si="20"/>
        <v>4.57</v>
      </c>
      <c r="L358" s="118">
        <f t="shared" si="21"/>
        <v>23.93</v>
      </c>
      <c r="M358" s="213"/>
    </row>
    <row r="359" spans="1:13" ht="26.4">
      <c r="A359" s="132">
        <v>352</v>
      </c>
      <c r="B359" s="121" t="s">
        <v>77</v>
      </c>
      <c r="C359" s="121" t="s">
        <v>38</v>
      </c>
      <c r="D359" s="134">
        <v>1302</v>
      </c>
      <c r="E359" s="144" t="s">
        <v>201</v>
      </c>
      <c r="F359" s="135">
        <f t="shared" si="23"/>
        <v>7.8280000000000003</v>
      </c>
      <c r="G359" s="118">
        <f t="shared" si="22"/>
        <v>25</v>
      </c>
      <c r="H359" s="135"/>
      <c r="I359" s="133">
        <v>25</v>
      </c>
      <c r="J359" s="133">
        <v>39.14</v>
      </c>
      <c r="K359" s="118">
        <f t="shared" si="20"/>
        <v>9.23</v>
      </c>
      <c r="L359" s="118">
        <f t="shared" si="21"/>
        <v>48.370000000000005</v>
      </c>
      <c r="M359" s="213"/>
    </row>
    <row r="360" spans="1:13" ht="26.4">
      <c r="A360" s="132">
        <v>353</v>
      </c>
      <c r="B360" s="121" t="s">
        <v>57</v>
      </c>
      <c r="C360" s="121" t="s">
        <v>40</v>
      </c>
      <c r="D360" s="134">
        <v>1315</v>
      </c>
      <c r="E360" s="144" t="s">
        <v>201</v>
      </c>
      <c r="F360" s="135">
        <f t="shared" si="23"/>
        <v>7.9059999999999997</v>
      </c>
      <c r="G360" s="118">
        <f t="shared" si="22"/>
        <v>24</v>
      </c>
      <c r="H360" s="135"/>
      <c r="I360" s="133">
        <v>24</v>
      </c>
      <c r="J360" s="133">
        <v>37.950000000000003</v>
      </c>
      <c r="K360" s="118">
        <f t="shared" si="20"/>
        <v>8.9499999999999993</v>
      </c>
      <c r="L360" s="118">
        <f t="shared" si="21"/>
        <v>46.900000000000006</v>
      </c>
      <c r="M360" s="213"/>
    </row>
    <row r="361" spans="1:13" ht="26.4">
      <c r="A361" s="132">
        <v>354</v>
      </c>
      <c r="B361" s="121" t="s">
        <v>57</v>
      </c>
      <c r="C361" s="121" t="s">
        <v>40</v>
      </c>
      <c r="D361" s="134">
        <v>1315</v>
      </c>
      <c r="E361" s="144" t="s">
        <v>201</v>
      </c>
      <c r="F361" s="135">
        <f t="shared" si="23"/>
        <v>7.9059999999999997</v>
      </c>
      <c r="G361" s="118">
        <f t="shared" si="22"/>
        <v>13</v>
      </c>
      <c r="H361" s="135">
        <v>13</v>
      </c>
      <c r="I361" s="133"/>
      <c r="J361" s="133">
        <v>20.56</v>
      </c>
      <c r="K361" s="118">
        <f t="shared" si="20"/>
        <v>4.8499999999999996</v>
      </c>
      <c r="L361" s="118">
        <f t="shared" si="21"/>
        <v>25.409999999999997</v>
      </c>
      <c r="M361" s="213"/>
    </row>
    <row r="362" spans="1:13" ht="26.4">
      <c r="A362" s="132">
        <v>355</v>
      </c>
      <c r="B362" s="121" t="s">
        <v>88</v>
      </c>
      <c r="C362" s="121" t="s">
        <v>40</v>
      </c>
      <c r="D362" s="134">
        <v>1470</v>
      </c>
      <c r="E362" s="144" t="s">
        <v>201</v>
      </c>
      <c r="F362" s="135">
        <f t="shared" si="23"/>
        <v>8.8379999999999992</v>
      </c>
      <c r="G362" s="118">
        <f t="shared" si="22"/>
        <v>62</v>
      </c>
      <c r="H362" s="135"/>
      <c r="I362" s="133">
        <v>62</v>
      </c>
      <c r="J362" s="133">
        <v>109.59</v>
      </c>
      <c r="K362" s="118">
        <f t="shared" si="20"/>
        <v>25.85</v>
      </c>
      <c r="L362" s="118">
        <f t="shared" si="21"/>
        <v>135.44</v>
      </c>
      <c r="M362" s="213"/>
    </row>
    <row r="363" spans="1:13" ht="26.4">
      <c r="A363" s="132">
        <v>356</v>
      </c>
      <c r="B363" s="121" t="s">
        <v>88</v>
      </c>
      <c r="C363" s="121" t="s">
        <v>40</v>
      </c>
      <c r="D363" s="134">
        <v>1470</v>
      </c>
      <c r="E363" s="144" t="s">
        <v>201</v>
      </c>
      <c r="F363" s="135">
        <f t="shared" si="23"/>
        <v>8.8379999999999992</v>
      </c>
      <c r="G363" s="118">
        <f t="shared" si="22"/>
        <v>11.5</v>
      </c>
      <c r="H363" s="135">
        <v>11.5</v>
      </c>
      <c r="I363" s="133"/>
      <c r="J363" s="133">
        <v>20.329999999999998</v>
      </c>
      <c r="K363" s="118">
        <f t="shared" si="20"/>
        <v>4.8</v>
      </c>
      <c r="L363" s="118">
        <f t="shared" si="21"/>
        <v>25.13</v>
      </c>
      <c r="M363" s="213"/>
    </row>
    <row r="364" spans="1:13" ht="26.4">
      <c r="A364" s="132">
        <v>357</v>
      </c>
      <c r="B364" s="121" t="s">
        <v>81</v>
      </c>
      <c r="C364" s="121" t="s">
        <v>40</v>
      </c>
      <c r="D364" s="134">
        <v>1443</v>
      </c>
      <c r="E364" s="144" t="s">
        <v>201</v>
      </c>
      <c r="F364" s="135">
        <f t="shared" si="23"/>
        <v>8.6760000000000002</v>
      </c>
      <c r="G364" s="118">
        <f t="shared" si="22"/>
        <v>11</v>
      </c>
      <c r="H364" s="135"/>
      <c r="I364" s="133">
        <v>11</v>
      </c>
      <c r="J364" s="133">
        <v>19.09</v>
      </c>
      <c r="K364" s="118">
        <f t="shared" si="20"/>
        <v>4.5</v>
      </c>
      <c r="L364" s="118">
        <f t="shared" si="21"/>
        <v>23.59</v>
      </c>
      <c r="M364" s="213"/>
    </row>
    <row r="365" spans="1:13" ht="26.4">
      <c r="A365" s="132">
        <v>358</v>
      </c>
      <c r="B365" s="121" t="s">
        <v>81</v>
      </c>
      <c r="C365" s="121" t="s">
        <v>40</v>
      </c>
      <c r="D365" s="134">
        <v>1443</v>
      </c>
      <c r="E365" s="144" t="s">
        <v>201</v>
      </c>
      <c r="F365" s="135">
        <f t="shared" si="23"/>
        <v>8.6760000000000002</v>
      </c>
      <c r="G365" s="118">
        <f t="shared" si="22"/>
        <v>22</v>
      </c>
      <c r="H365" s="135">
        <v>22</v>
      </c>
      <c r="I365" s="133"/>
      <c r="J365" s="133">
        <v>38.17</v>
      </c>
      <c r="K365" s="118">
        <f t="shared" si="20"/>
        <v>9</v>
      </c>
      <c r="L365" s="118">
        <f t="shared" si="21"/>
        <v>47.17</v>
      </c>
      <c r="M365" s="213"/>
    </row>
    <row r="366" spans="1:13">
      <c r="A366" s="132">
        <v>359</v>
      </c>
      <c r="B366" s="121" t="s">
        <v>194</v>
      </c>
      <c r="C366" s="121" t="s">
        <v>51</v>
      </c>
      <c r="D366" s="134">
        <v>1303</v>
      </c>
      <c r="E366" s="144" t="s">
        <v>201</v>
      </c>
      <c r="F366" s="135">
        <f t="shared" si="23"/>
        <v>7.8339999999999996</v>
      </c>
      <c r="G366" s="118">
        <f t="shared" si="22"/>
        <v>99.5</v>
      </c>
      <c r="H366" s="135"/>
      <c r="I366" s="133">
        <v>99.5</v>
      </c>
      <c r="J366" s="133">
        <v>155.9</v>
      </c>
      <c r="K366" s="118">
        <f t="shared" si="20"/>
        <v>36.78</v>
      </c>
      <c r="L366" s="118">
        <f t="shared" si="21"/>
        <v>192.68</v>
      </c>
      <c r="M366" s="213"/>
    </row>
    <row r="367" spans="1:13" ht="26.4">
      <c r="A367" s="132">
        <v>360</v>
      </c>
      <c r="B367" s="121" t="s">
        <v>63</v>
      </c>
      <c r="C367" s="121" t="s">
        <v>38</v>
      </c>
      <c r="D367" s="134">
        <v>1317</v>
      </c>
      <c r="E367" s="144" t="s">
        <v>201</v>
      </c>
      <c r="F367" s="135">
        <f t="shared" si="23"/>
        <v>7.9180000000000001</v>
      </c>
      <c r="G367" s="118">
        <f t="shared" si="22"/>
        <v>12</v>
      </c>
      <c r="H367" s="135"/>
      <c r="I367" s="133">
        <v>12</v>
      </c>
      <c r="J367" s="133">
        <v>19</v>
      </c>
      <c r="K367" s="118">
        <f t="shared" si="20"/>
        <v>4.4800000000000004</v>
      </c>
      <c r="L367" s="118">
        <f t="shared" si="21"/>
        <v>23.48</v>
      </c>
      <c r="M367" s="213"/>
    </row>
    <row r="368" spans="1:13" ht="26.4">
      <c r="A368" s="132">
        <v>361</v>
      </c>
      <c r="B368" s="121" t="s">
        <v>54</v>
      </c>
      <c r="C368" s="121" t="s">
        <v>40</v>
      </c>
      <c r="D368" s="134">
        <v>1335</v>
      </c>
      <c r="E368" s="144" t="s">
        <v>201</v>
      </c>
      <c r="F368" s="135">
        <f t="shared" si="23"/>
        <v>8.0259999999999998</v>
      </c>
      <c r="G368" s="118">
        <f t="shared" si="22"/>
        <v>38</v>
      </c>
      <c r="H368" s="135"/>
      <c r="I368" s="133">
        <v>38</v>
      </c>
      <c r="J368" s="133">
        <v>61</v>
      </c>
      <c r="K368" s="118">
        <f t="shared" si="20"/>
        <v>14.39</v>
      </c>
      <c r="L368" s="118">
        <f t="shared" si="21"/>
        <v>75.39</v>
      </c>
      <c r="M368" s="213"/>
    </row>
    <row r="369" spans="1:13" ht="26.4">
      <c r="A369" s="132">
        <v>362</v>
      </c>
      <c r="B369" s="121" t="s">
        <v>54</v>
      </c>
      <c r="C369" s="121" t="s">
        <v>40</v>
      </c>
      <c r="D369" s="134">
        <v>1335</v>
      </c>
      <c r="E369" s="144" t="s">
        <v>201</v>
      </c>
      <c r="F369" s="135">
        <f t="shared" si="23"/>
        <v>8.0259999999999998</v>
      </c>
      <c r="G369" s="118">
        <f t="shared" si="22"/>
        <v>13</v>
      </c>
      <c r="H369" s="135">
        <v>13</v>
      </c>
      <c r="I369" s="133"/>
      <c r="J369" s="133">
        <v>20.87</v>
      </c>
      <c r="K369" s="118">
        <f t="shared" si="20"/>
        <v>4.92</v>
      </c>
      <c r="L369" s="118">
        <f t="shared" si="21"/>
        <v>25.79</v>
      </c>
      <c r="M369" s="213"/>
    </row>
    <row r="370" spans="1:13" ht="26.4">
      <c r="A370" s="132">
        <v>363</v>
      </c>
      <c r="B370" s="121" t="s">
        <v>76</v>
      </c>
      <c r="C370" s="121" t="s">
        <v>40</v>
      </c>
      <c r="D370" s="134">
        <v>1525</v>
      </c>
      <c r="E370" s="144" t="s">
        <v>201</v>
      </c>
      <c r="F370" s="135">
        <f t="shared" si="23"/>
        <v>9.1690000000000005</v>
      </c>
      <c r="G370" s="118">
        <f t="shared" si="22"/>
        <v>12</v>
      </c>
      <c r="H370" s="135">
        <v>12</v>
      </c>
      <c r="I370" s="133"/>
      <c r="J370" s="133">
        <v>22.01</v>
      </c>
      <c r="K370" s="118">
        <f t="shared" si="20"/>
        <v>5.19</v>
      </c>
      <c r="L370" s="118">
        <f t="shared" si="21"/>
        <v>27.200000000000003</v>
      </c>
      <c r="M370" s="213"/>
    </row>
    <row r="371" spans="1:13" ht="26.4">
      <c r="A371" s="132">
        <v>364</v>
      </c>
      <c r="B371" s="121" t="s">
        <v>76</v>
      </c>
      <c r="C371" s="121" t="s">
        <v>40</v>
      </c>
      <c r="D371" s="134">
        <v>1525</v>
      </c>
      <c r="E371" s="144" t="s">
        <v>201</v>
      </c>
      <c r="F371" s="135">
        <f>ROUND(D371/$F$4,3)</f>
        <v>9.1690000000000005</v>
      </c>
      <c r="G371" s="118">
        <f t="shared" si="22"/>
        <v>12</v>
      </c>
      <c r="H371" s="135"/>
      <c r="I371" s="133">
        <v>12</v>
      </c>
      <c r="J371" s="133">
        <v>22.01</v>
      </c>
      <c r="K371" s="118">
        <f t="shared" si="20"/>
        <v>5.19</v>
      </c>
      <c r="L371" s="118">
        <f t="shared" si="21"/>
        <v>27.200000000000003</v>
      </c>
      <c r="M371" s="213"/>
    </row>
    <row r="372" spans="1:13" ht="26.4">
      <c r="A372" s="132">
        <v>365</v>
      </c>
      <c r="B372" s="121" t="s">
        <v>52</v>
      </c>
      <c r="C372" s="121" t="s">
        <v>40</v>
      </c>
      <c r="D372" s="134">
        <v>1335</v>
      </c>
      <c r="E372" s="144" t="s">
        <v>201</v>
      </c>
      <c r="F372" s="135">
        <f t="shared" si="23"/>
        <v>8.0259999999999998</v>
      </c>
      <c r="G372" s="118">
        <f t="shared" si="22"/>
        <v>34</v>
      </c>
      <c r="H372" s="135"/>
      <c r="I372" s="133">
        <v>34</v>
      </c>
      <c r="J372" s="133">
        <v>54.58</v>
      </c>
      <c r="K372" s="118">
        <f t="shared" si="20"/>
        <v>12.88</v>
      </c>
      <c r="L372" s="118">
        <f t="shared" si="21"/>
        <v>67.459999999999994</v>
      </c>
      <c r="M372" s="213"/>
    </row>
    <row r="373" spans="1:13" ht="26.4">
      <c r="A373" s="132">
        <v>366</v>
      </c>
      <c r="B373" s="121" t="s">
        <v>52</v>
      </c>
      <c r="C373" s="121" t="s">
        <v>40</v>
      </c>
      <c r="D373" s="134">
        <v>1335</v>
      </c>
      <c r="E373" s="144" t="s">
        <v>201</v>
      </c>
      <c r="F373" s="135">
        <f t="shared" si="23"/>
        <v>8.0259999999999998</v>
      </c>
      <c r="G373" s="118">
        <f t="shared" si="22"/>
        <v>15</v>
      </c>
      <c r="H373" s="135">
        <v>15</v>
      </c>
      <c r="I373" s="133"/>
      <c r="J373" s="133">
        <v>24.08</v>
      </c>
      <c r="K373" s="118">
        <f t="shared" si="20"/>
        <v>5.68</v>
      </c>
      <c r="L373" s="118">
        <f t="shared" si="21"/>
        <v>29.759999999999998</v>
      </c>
      <c r="M373" s="213"/>
    </row>
    <row r="374" spans="1:13" ht="26.4">
      <c r="A374" s="132">
        <v>367</v>
      </c>
      <c r="B374" s="121" t="s">
        <v>50</v>
      </c>
      <c r="C374" s="121" t="s">
        <v>51</v>
      </c>
      <c r="D374" s="134">
        <v>1120</v>
      </c>
      <c r="E374" s="144" t="s">
        <v>201</v>
      </c>
      <c r="F374" s="135">
        <f t="shared" si="23"/>
        <v>6.734</v>
      </c>
      <c r="G374" s="118">
        <f t="shared" si="22"/>
        <v>26</v>
      </c>
      <c r="H374" s="135"/>
      <c r="I374" s="133">
        <v>26</v>
      </c>
      <c r="J374" s="133">
        <v>35.020000000000003</v>
      </c>
      <c r="K374" s="118">
        <f t="shared" si="20"/>
        <v>8.26</v>
      </c>
      <c r="L374" s="118">
        <f t="shared" si="21"/>
        <v>43.28</v>
      </c>
      <c r="M374" s="213"/>
    </row>
    <row r="375" spans="1:13">
      <c r="A375" s="132">
        <v>368</v>
      </c>
      <c r="B375" s="121" t="s">
        <v>59</v>
      </c>
      <c r="C375" s="121" t="s">
        <v>38</v>
      </c>
      <c r="D375" s="134">
        <v>1242</v>
      </c>
      <c r="E375" s="144" t="s">
        <v>201</v>
      </c>
      <c r="F375" s="135">
        <f t="shared" si="23"/>
        <v>7.4669999999999996</v>
      </c>
      <c r="G375" s="118">
        <f t="shared" si="22"/>
        <v>13</v>
      </c>
      <c r="H375" s="135"/>
      <c r="I375" s="133">
        <v>13</v>
      </c>
      <c r="J375" s="133">
        <v>19.41</v>
      </c>
      <c r="K375" s="118">
        <f t="shared" si="20"/>
        <v>4.58</v>
      </c>
      <c r="L375" s="118">
        <f t="shared" si="21"/>
        <v>23.990000000000002</v>
      </c>
      <c r="M375" s="213"/>
    </row>
    <row r="376" spans="1:13">
      <c r="A376" s="132">
        <v>369</v>
      </c>
      <c r="B376" s="121" t="s">
        <v>196</v>
      </c>
      <c r="C376" s="121" t="s">
        <v>51</v>
      </c>
      <c r="D376" s="134">
        <v>1205</v>
      </c>
      <c r="E376" s="144" t="s">
        <v>201</v>
      </c>
      <c r="F376" s="135">
        <f t="shared" si="23"/>
        <v>7.2450000000000001</v>
      </c>
      <c r="G376" s="118">
        <f t="shared" si="22"/>
        <v>98</v>
      </c>
      <c r="H376" s="135"/>
      <c r="I376" s="133">
        <v>98</v>
      </c>
      <c r="J376" s="133">
        <v>142</v>
      </c>
      <c r="K376" s="118">
        <f t="shared" si="20"/>
        <v>33.5</v>
      </c>
      <c r="L376" s="118">
        <f t="shared" si="21"/>
        <v>175.5</v>
      </c>
      <c r="M376" s="213"/>
    </row>
    <row r="377" spans="1:13" ht="26.4">
      <c r="A377" s="132">
        <v>370</v>
      </c>
      <c r="B377" s="121" t="s">
        <v>43</v>
      </c>
      <c r="C377" s="121" t="s">
        <v>38</v>
      </c>
      <c r="D377" s="134">
        <v>1317</v>
      </c>
      <c r="E377" s="144" t="s">
        <v>201</v>
      </c>
      <c r="F377" s="135">
        <f t="shared" si="23"/>
        <v>7.9180000000000001</v>
      </c>
      <c r="G377" s="118">
        <f t="shared" si="22"/>
        <v>62.5</v>
      </c>
      <c r="H377" s="135"/>
      <c r="I377" s="133">
        <v>62.5</v>
      </c>
      <c r="J377" s="133">
        <v>98.98</v>
      </c>
      <c r="K377" s="118">
        <f t="shared" si="20"/>
        <v>23.35</v>
      </c>
      <c r="L377" s="118">
        <f t="shared" si="21"/>
        <v>122.33000000000001</v>
      </c>
      <c r="M377" s="213"/>
    </row>
    <row r="378" spans="1:13" ht="26.4">
      <c r="A378" s="132">
        <v>371</v>
      </c>
      <c r="B378" s="121" t="s">
        <v>88</v>
      </c>
      <c r="C378" s="121" t="s">
        <v>38</v>
      </c>
      <c r="D378" s="134">
        <v>1437</v>
      </c>
      <c r="E378" s="144" t="s">
        <v>201</v>
      </c>
      <c r="F378" s="135">
        <f t="shared" si="23"/>
        <v>8.6389999999999993</v>
      </c>
      <c r="G378" s="118">
        <f t="shared" si="22"/>
        <v>78</v>
      </c>
      <c r="H378" s="135"/>
      <c r="I378" s="133">
        <v>78</v>
      </c>
      <c r="J378" s="133">
        <v>134.77000000000001</v>
      </c>
      <c r="K378" s="118">
        <f t="shared" si="20"/>
        <v>31.79</v>
      </c>
      <c r="L378" s="118">
        <f t="shared" si="21"/>
        <v>166.56</v>
      </c>
      <c r="M378" s="213"/>
    </row>
    <row r="379" spans="1:13" ht="26.4">
      <c r="A379" s="132">
        <v>372</v>
      </c>
      <c r="B379" s="121" t="s">
        <v>75</v>
      </c>
      <c r="C379" s="121" t="s">
        <v>51</v>
      </c>
      <c r="D379" s="134">
        <v>1120</v>
      </c>
      <c r="E379" s="144" t="s">
        <v>201</v>
      </c>
      <c r="F379" s="135">
        <f t="shared" si="23"/>
        <v>6.734</v>
      </c>
      <c r="G379" s="118">
        <f t="shared" si="22"/>
        <v>12</v>
      </c>
      <c r="H379" s="135"/>
      <c r="I379" s="133">
        <v>12</v>
      </c>
      <c r="J379" s="133">
        <v>16.16</v>
      </c>
      <c r="K379" s="118">
        <f t="shared" si="20"/>
        <v>3.81</v>
      </c>
      <c r="L379" s="118">
        <f t="shared" si="21"/>
        <v>19.97</v>
      </c>
      <c r="M379" s="213"/>
    </row>
    <row r="380" spans="1:13">
      <c r="A380" s="132">
        <v>373</v>
      </c>
      <c r="B380" s="121" t="s">
        <v>59</v>
      </c>
      <c r="C380" s="121" t="s">
        <v>38</v>
      </c>
      <c r="D380" s="134">
        <v>1262</v>
      </c>
      <c r="E380" s="144" t="s">
        <v>201</v>
      </c>
      <c r="F380" s="135">
        <f t="shared" si="23"/>
        <v>7.5869999999999997</v>
      </c>
      <c r="G380" s="118">
        <f t="shared" si="22"/>
        <v>26</v>
      </c>
      <c r="H380" s="135">
        <v>26</v>
      </c>
      <c r="I380" s="133"/>
      <c r="J380" s="133">
        <v>39.450000000000003</v>
      </c>
      <c r="K380" s="118">
        <f t="shared" si="20"/>
        <v>9.31</v>
      </c>
      <c r="L380" s="118">
        <f t="shared" si="21"/>
        <v>48.760000000000005</v>
      </c>
      <c r="M380" s="213"/>
    </row>
    <row r="381" spans="1:13">
      <c r="A381" s="132">
        <v>374</v>
      </c>
      <c r="B381" s="121" t="s">
        <v>59</v>
      </c>
      <c r="C381" s="121" t="s">
        <v>38</v>
      </c>
      <c r="D381" s="134">
        <v>1262</v>
      </c>
      <c r="E381" s="144" t="s">
        <v>201</v>
      </c>
      <c r="F381" s="135">
        <f t="shared" si="23"/>
        <v>7.5869999999999997</v>
      </c>
      <c r="G381" s="118">
        <f t="shared" si="22"/>
        <v>26</v>
      </c>
      <c r="H381" s="135"/>
      <c r="I381" s="133">
        <v>26</v>
      </c>
      <c r="J381" s="133">
        <v>39.450000000000003</v>
      </c>
      <c r="K381" s="118">
        <f t="shared" si="20"/>
        <v>9.31</v>
      </c>
      <c r="L381" s="118">
        <f t="shared" si="21"/>
        <v>48.760000000000005</v>
      </c>
      <c r="M381" s="213"/>
    </row>
    <row r="382" spans="1:13" ht="26.4">
      <c r="A382" s="132">
        <v>375</v>
      </c>
      <c r="B382" s="121" t="s">
        <v>73</v>
      </c>
      <c r="C382" s="121" t="s">
        <v>51</v>
      </c>
      <c r="D382" s="134">
        <v>1100</v>
      </c>
      <c r="E382" s="144" t="s">
        <v>201</v>
      </c>
      <c r="F382" s="135">
        <f t="shared" si="23"/>
        <v>6.6130000000000004</v>
      </c>
      <c r="G382" s="118">
        <f t="shared" si="22"/>
        <v>26</v>
      </c>
      <c r="H382" s="135"/>
      <c r="I382" s="133">
        <v>26</v>
      </c>
      <c r="J382" s="133">
        <v>34.39</v>
      </c>
      <c r="K382" s="118">
        <f t="shared" si="20"/>
        <v>8.11</v>
      </c>
      <c r="L382" s="118">
        <f t="shared" si="21"/>
        <v>42.5</v>
      </c>
      <c r="M382" s="213"/>
    </row>
    <row r="383" spans="1:13" ht="26.4">
      <c r="A383" s="132">
        <v>376</v>
      </c>
      <c r="B383" s="121" t="s">
        <v>88</v>
      </c>
      <c r="C383" s="121" t="s">
        <v>38</v>
      </c>
      <c r="D383" s="134">
        <v>1423</v>
      </c>
      <c r="E383" s="144" t="s">
        <v>201</v>
      </c>
      <c r="F383" s="135">
        <f t="shared" si="23"/>
        <v>8.5549999999999997</v>
      </c>
      <c r="G383" s="118">
        <f t="shared" si="22"/>
        <v>23</v>
      </c>
      <c r="H383" s="135"/>
      <c r="I383" s="133">
        <v>23</v>
      </c>
      <c r="J383" s="133">
        <v>39.35</v>
      </c>
      <c r="K383" s="118">
        <f t="shared" si="20"/>
        <v>9.2799999999999994</v>
      </c>
      <c r="L383" s="118">
        <f t="shared" si="21"/>
        <v>48.63</v>
      </c>
      <c r="M383" s="213"/>
    </row>
    <row r="384" spans="1:13" ht="26.4">
      <c r="A384" s="132">
        <v>377</v>
      </c>
      <c r="B384" s="121" t="s">
        <v>78</v>
      </c>
      <c r="C384" s="121" t="s">
        <v>38</v>
      </c>
      <c r="D384" s="134">
        <v>1317</v>
      </c>
      <c r="E384" s="144" t="s">
        <v>201</v>
      </c>
      <c r="F384" s="135">
        <f t="shared" si="23"/>
        <v>7.9180000000000001</v>
      </c>
      <c r="G384" s="118">
        <f t="shared" si="22"/>
        <v>32</v>
      </c>
      <c r="H384" s="135"/>
      <c r="I384" s="133">
        <v>32</v>
      </c>
      <c r="J384" s="133">
        <v>50.68</v>
      </c>
      <c r="K384" s="118">
        <f t="shared" si="20"/>
        <v>11.96</v>
      </c>
      <c r="L384" s="118">
        <f t="shared" si="21"/>
        <v>62.64</v>
      </c>
      <c r="M384" s="213"/>
    </row>
    <row r="385" spans="1:13" ht="26.4">
      <c r="A385" s="132">
        <v>378</v>
      </c>
      <c r="B385" s="121" t="s">
        <v>53</v>
      </c>
      <c r="C385" s="121" t="s">
        <v>38</v>
      </c>
      <c r="D385" s="134">
        <v>1383</v>
      </c>
      <c r="E385" s="144" t="s">
        <v>201</v>
      </c>
      <c r="F385" s="135">
        <f t="shared" si="23"/>
        <v>8.3149999999999995</v>
      </c>
      <c r="G385" s="118">
        <f t="shared" si="22"/>
        <v>26</v>
      </c>
      <c r="H385" s="135"/>
      <c r="I385" s="133">
        <v>26</v>
      </c>
      <c r="J385" s="133">
        <v>43.24</v>
      </c>
      <c r="K385" s="118">
        <f t="shared" si="20"/>
        <v>10.199999999999999</v>
      </c>
      <c r="L385" s="118">
        <f t="shared" si="21"/>
        <v>53.44</v>
      </c>
      <c r="M385" s="213"/>
    </row>
    <row r="386" spans="1:13" ht="26.4">
      <c r="A386" s="132">
        <v>379</v>
      </c>
      <c r="B386" s="121" t="s">
        <v>52</v>
      </c>
      <c r="C386" s="121" t="s">
        <v>38</v>
      </c>
      <c r="D386" s="134">
        <v>1317</v>
      </c>
      <c r="E386" s="144" t="s">
        <v>201</v>
      </c>
      <c r="F386" s="135">
        <f t="shared" si="23"/>
        <v>7.9180000000000001</v>
      </c>
      <c r="G386" s="118">
        <f t="shared" si="22"/>
        <v>62</v>
      </c>
      <c r="H386" s="135"/>
      <c r="I386" s="133">
        <v>62</v>
      </c>
      <c r="J386" s="133">
        <v>98.18</v>
      </c>
      <c r="K386" s="118">
        <f t="shared" si="20"/>
        <v>23.16</v>
      </c>
      <c r="L386" s="118">
        <f t="shared" si="21"/>
        <v>121.34</v>
      </c>
      <c r="M386" s="213"/>
    </row>
    <row r="387" spans="1:13" ht="26.4">
      <c r="A387" s="132">
        <v>380</v>
      </c>
      <c r="B387" s="121" t="s">
        <v>52</v>
      </c>
      <c r="C387" s="121" t="s">
        <v>38</v>
      </c>
      <c r="D387" s="134">
        <v>1317</v>
      </c>
      <c r="E387" s="144" t="s">
        <v>201</v>
      </c>
      <c r="F387" s="135">
        <f t="shared" si="23"/>
        <v>7.9180000000000001</v>
      </c>
      <c r="G387" s="118">
        <f t="shared" si="22"/>
        <v>13</v>
      </c>
      <c r="H387" s="135">
        <v>13</v>
      </c>
      <c r="I387" s="133"/>
      <c r="J387" s="133">
        <v>20.59</v>
      </c>
      <c r="K387" s="118">
        <f t="shared" si="20"/>
        <v>4.8600000000000003</v>
      </c>
      <c r="L387" s="118">
        <f t="shared" si="21"/>
        <v>25.45</v>
      </c>
      <c r="M387" s="213"/>
    </row>
    <row r="388" spans="1:13" ht="26.4">
      <c r="A388" s="132">
        <v>381</v>
      </c>
      <c r="B388" s="121" t="s">
        <v>52</v>
      </c>
      <c r="C388" s="121" t="s">
        <v>38</v>
      </c>
      <c r="D388" s="134">
        <v>1297</v>
      </c>
      <c r="E388" s="144" t="s">
        <v>201</v>
      </c>
      <c r="F388" s="135">
        <f t="shared" si="23"/>
        <v>7.798</v>
      </c>
      <c r="G388" s="118">
        <f t="shared" si="22"/>
        <v>24</v>
      </c>
      <c r="H388" s="135"/>
      <c r="I388" s="133">
        <v>24</v>
      </c>
      <c r="J388" s="133">
        <v>37.43</v>
      </c>
      <c r="K388" s="118">
        <f t="shared" si="20"/>
        <v>8.83</v>
      </c>
      <c r="L388" s="118">
        <f t="shared" si="21"/>
        <v>46.26</v>
      </c>
      <c r="M388" s="213"/>
    </row>
    <row r="389" spans="1:13" ht="26.4">
      <c r="A389" s="132">
        <v>382</v>
      </c>
      <c r="B389" s="121" t="s">
        <v>48</v>
      </c>
      <c r="C389" s="121" t="s">
        <v>40</v>
      </c>
      <c r="D389" s="134">
        <v>1315</v>
      </c>
      <c r="E389" s="144" t="s">
        <v>201</v>
      </c>
      <c r="F389" s="135">
        <f t="shared" si="23"/>
        <v>7.9059999999999997</v>
      </c>
      <c r="G389" s="118">
        <f t="shared" si="22"/>
        <v>55</v>
      </c>
      <c r="H389" s="135"/>
      <c r="I389" s="133">
        <v>55</v>
      </c>
      <c r="J389" s="133">
        <v>86.97</v>
      </c>
      <c r="K389" s="118">
        <f t="shared" si="20"/>
        <v>20.52</v>
      </c>
      <c r="L389" s="118">
        <f t="shared" si="21"/>
        <v>107.49</v>
      </c>
      <c r="M389" s="213"/>
    </row>
    <row r="390" spans="1:13" ht="26.4">
      <c r="A390" s="132">
        <v>383</v>
      </c>
      <c r="B390" s="121" t="s">
        <v>66</v>
      </c>
      <c r="C390" s="121" t="s">
        <v>40</v>
      </c>
      <c r="D390" s="134">
        <v>1315</v>
      </c>
      <c r="E390" s="144" t="s">
        <v>201</v>
      </c>
      <c r="F390" s="135">
        <f t="shared" si="23"/>
        <v>7.9059999999999997</v>
      </c>
      <c r="G390" s="118">
        <f t="shared" si="22"/>
        <v>24</v>
      </c>
      <c r="H390" s="135"/>
      <c r="I390" s="133">
        <v>24</v>
      </c>
      <c r="J390" s="133">
        <v>37.950000000000003</v>
      </c>
      <c r="K390" s="118">
        <f t="shared" si="20"/>
        <v>8.9499999999999993</v>
      </c>
      <c r="L390" s="118">
        <f t="shared" si="21"/>
        <v>46.900000000000006</v>
      </c>
      <c r="M390" s="213"/>
    </row>
    <row r="391" spans="1:13">
      <c r="A391" s="132">
        <v>384</v>
      </c>
      <c r="B391" s="121" t="s">
        <v>59</v>
      </c>
      <c r="C391" s="121" t="s">
        <v>38</v>
      </c>
      <c r="D391" s="134">
        <v>1200</v>
      </c>
      <c r="E391" s="144" t="s">
        <v>201</v>
      </c>
      <c r="F391" s="135">
        <f t="shared" si="23"/>
        <v>7.2149999999999999</v>
      </c>
      <c r="G391" s="118">
        <f t="shared" si="22"/>
        <v>13</v>
      </c>
      <c r="H391" s="135">
        <v>13</v>
      </c>
      <c r="I391" s="133"/>
      <c r="J391" s="133">
        <v>18.760000000000002</v>
      </c>
      <c r="K391" s="118">
        <f t="shared" si="20"/>
        <v>4.43</v>
      </c>
      <c r="L391" s="118">
        <f t="shared" si="21"/>
        <v>23.19</v>
      </c>
      <c r="M391" s="213"/>
    </row>
    <row r="392" spans="1:13">
      <c r="A392" s="132">
        <v>385</v>
      </c>
      <c r="B392" s="121" t="s">
        <v>59</v>
      </c>
      <c r="C392" s="121" t="s">
        <v>38</v>
      </c>
      <c r="D392" s="134">
        <v>1200</v>
      </c>
      <c r="E392" s="144" t="s">
        <v>201</v>
      </c>
      <c r="F392" s="135">
        <f t="shared" si="23"/>
        <v>7.2149999999999999</v>
      </c>
      <c r="G392" s="118">
        <f t="shared" si="22"/>
        <v>20</v>
      </c>
      <c r="H392" s="135"/>
      <c r="I392" s="133">
        <v>20</v>
      </c>
      <c r="J392" s="133">
        <v>28.86</v>
      </c>
      <c r="K392" s="118">
        <f t="shared" ref="K392:K455" si="24">ROUND(J392*23.59%,2)</f>
        <v>6.81</v>
      </c>
      <c r="L392" s="118">
        <f t="shared" ref="L392:L455" si="25">J392+K392</f>
        <v>35.67</v>
      </c>
      <c r="M392" s="213"/>
    </row>
    <row r="393" spans="1:13" ht="26.4">
      <c r="A393" s="132">
        <v>386</v>
      </c>
      <c r="B393" s="121" t="s">
        <v>44</v>
      </c>
      <c r="C393" s="121" t="s">
        <v>38</v>
      </c>
      <c r="D393" s="134">
        <v>1297</v>
      </c>
      <c r="E393" s="144" t="s">
        <v>201</v>
      </c>
      <c r="F393" s="135">
        <f t="shared" si="23"/>
        <v>7.798</v>
      </c>
      <c r="G393" s="118">
        <f t="shared" ref="G393:G456" si="26">H393+I393</f>
        <v>39.5</v>
      </c>
      <c r="H393" s="135"/>
      <c r="I393" s="133">
        <v>39.5</v>
      </c>
      <c r="J393" s="133">
        <v>61.6</v>
      </c>
      <c r="K393" s="118">
        <f t="shared" si="24"/>
        <v>14.53</v>
      </c>
      <c r="L393" s="118">
        <f t="shared" si="25"/>
        <v>76.13</v>
      </c>
      <c r="M393" s="213"/>
    </row>
    <row r="394" spans="1:13" ht="26.4">
      <c r="A394" s="132">
        <v>387</v>
      </c>
      <c r="B394" s="121" t="s">
        <v>44</v>
      </c>
      <c r="C394" s="121" t="s">
        <v>38</v>
      </c>
      <c r="D394" s="134">
        <v>1297</v>
      </c>
      <c r="E394" s="144" t="s">
        <v>201</v>
      </c>
      <c r="F394" s="135">
        <f t="shared" ref="F394:F430" si="27">ROUND(D394/$F$4,3)</f>
        <v>7.798</v>
      </c>
      <c r="G394" s="118">
        <f t="shared" si="26"/>
        <v>26</v>
      </c>
      <c r="H394" s="135">
        <v>26</v>
      </c>
      <c r="I394" s="133"/>
      <c r="J394" s="133">
        <v>40.549999999999997</v>
      </c>
      <c r="K394" s="118">
        <f t="shared" si="24"/>
        <v>9.57</v>
      </c>
      <c r="L394" s="118">
        <f t="shared" si="25"/>
        <v>50.12</v>
      </c>
      <c r="M394" s="213"/>
    </row>
    <row r="395" spans="1:13">
      <c r="A395" s="132">
        <f>A394+1</f>
        <v>388</v>
      </c>
      <c r="B395" s="121" t="s">
        <v>196</v>
      </c>
      <c r="C395" s="121" t="s">
        <v>51</v>
      </c>
      <c r="D395" s="134">
        <v>1205</v>
      </c>
      <c r="E395" s="144" t="s">
        <v>201</v>
      </c>
      <c r="F395" s="135">
        <f t="shared" ref="F395:F402" si="28">ROUND(D395/$F$4,3)</f>
        <v>7.2450000000000001</v>
      </c>
      <c r="G395" s="118">
        <f t="shared" si="26"/>
        <v>95</v>
      </c>
      <c r="H395" s="135"/>
      <c r="I395" s="133">
        <v>95</v>
      </c>
      <c r="J395" s="133">
        <v>137.66</v>
      </c>
      <c r="K395" s="118">
        <f t="shared" si="24"/>
        <v>32.47</v>
      </c>
      <c r="L395" s="118">
        <f t="shared" si="25"/>
        <v>170.13</v>
      </c>
      <c r="M395" s="213"/>
    </row>
    <row r="396" spans="1:13">
      <c r="A396" s="132">
        <f t="shared" ref="A396:A402" si="29">A395+1</f>
        <v>389</v>
      </c>
      <c r="B396" s="121" t="s">
        <v>196</v>
      </c>
      <c r="C396" s="121" t="s">
        <v>51</v>
      </c>
      <c r="D396" s="134">
        <v>1205</v>
      </c>
      <c r="E396" s="144" t="s">
        <v>201</v>
      </c>
      <c r="F396" s="135">
        <f t="shared" si="28"/>
        <v>7.2450000000000001</v>
      </c>
      <c r="G396" s="118">
        <f t="shared" si="26"/>
        <v>98</v>
      </c>
      <c r="H396" s="135"/>
      <c r="I396" s="133">
        <v>98</v>
      </c>
      <c r="J396" s="133">
        <v>142</v>
      </c>
      <c r="K396" s="118">
        <f t="shared" si="24"/>
        <v>33.5</v>
      </c>
      <c r="L396" s="118">
        <f t="shared" si="25"/>
        <v>175.5</v>
      </c>
      <c r="M396" s="213"/>
    </row>
    <row r="397" spans="1:13" ht="26.4">
      <c r="A397" s="132">
        <f t="shared" si="29"/>
        <v>390</v>
      </c>
      <c r="B397" s="121" t="s">
        <v>76</v>
      </c>
      <c r="C397" s="121" t="s">
        <v>40</v>
      </c>
      <c r="D397" s="134">
        <v>1525</v>
      </c>
      <c r="E397" s="144" t="s">
        <v>201</v>
      </c>
      <c r="F397" s="135">
        <f t="shared" si="28"/>
        <v>9.1690000000000005</v>
      </c>
      <c r="G397" s="118">
        <f t="shared" si="26"/>
        <v>12</v>
      </c>
      <c r="H397" s="135"/>
      <c r="I397" s="133">
        <v>12</v>
      </c>
      <c r="J397" s="133">
        <v>22.01</v>
      </c>
      <c r="K397" s="118">
        <f t="shared" si="24"/>
        <v>5.19</v>
      </c>
      <c r="L397" s="118">
        <f t="shared" si="25"/>
        <v>27.200000000000003</v>
      </c>
      <c r="M397" s="213"/>
    </row>
    <row r="398" spans="1:13" ht="26.4">
      <c r="A398" s="132">
        <f t="shared" si="29"/>
        <v>391</v>
      </c>
      <c r="B398" s="121" t="s">
        <v>78</v>
      </c>
      <c r="C398" s="121" t="s">
        <v>38</v>
      </c>
      <c r="D398" s="134">
        <v>1297</v>
      </c>
      <c r="E398" s="144" t="s">
        <v>201</v>
      </c>
      <c r="F398" s="135">
        <f t="shared" si="28"/>
        <v>7.798</v>
      </c>
      <c r="G398" s="118">
        <f t="shared" si="26"/>
        <v>12.5</v>
      </c>
      <c r="H398" s="135"/>
      <c r="I398" s="133">
        <v>12.5</v>
      </c>
      <c r="J398" s="133">
        <v>19.5</v>
      </c>
      <c r="K398" s="118">
        <f t="shared" si="24"/>
        <v>4.5999999999999996</v>
      </c>
      <c r="L398" s="118">
        <f t="shared" si="25"/>
        <v>24.1</v>
      </c>
      <c r="M398" s="213"/>
    </row>
    <row r="399" spans="1:13" ht="26.4">
      <c r="A399" s="132">
        <f t="shared" si="29"/>
        <v>392</v>
      </c>
      <c r="B399" s="121" t="s">
        <v>63</v>
      </c>
      <c r="C399" s="121" t="s">
        <v>38</v>
      </c>
      <c r="D399" s="134">
        <v>1297</v>
      </c>
      <c r="E399" s="144" t="s">
        <v>201</v>
      </c>
      <c r="F399" s="135">
        <f t="shared" si="28"/>
        <v>7.798</v>
      </c>
      <c r="G399" s="118">
        <f t="shared" si="26"/>
        <v>36</v>
      </c>
      <c r="H399" s="135"/>
      <c r="I399" s="133">
        <v>36</v>
      </c>
      <c r="J399" s="133">
        <v>56.15</v>
      </c>
      <c r="K399" s="118">
        <f t="shared" si="24"/>
        <v>13.25</v>
      </c>
      <c r="L399" s="118">
        <f t="shared" si="25"/>
        <v>69.400000000000006</v>
      </c>
      <c r="M399" s="213"/>
    </row>
    <row r="400" spans="1:13" ht="26.4">
      <c r="A400" s="132">
        <f t="shared" si="29"/>
        <v>393</v>
      </c>
      <c r="B400" s="121" t="s">
        <v>62</v>
      </c>
      <c r="C400" s="121" t="s">
        <v>42</v>
      </c>
      <c r="D400" s="134">
        <v>1381</v>
      </c>
      <c r="E400" s="144" t="s">
        <v>201</v>
      </c>
      <c r="F400" s="135">
        <f t="shared" si="28"/>
        <v>8.3030000000000008</v>
      </c>
      <c r="G400" s="118">
        <f t="shared" si="26"/>
        <v>24</v>
      </c>
      <c r="H400" s="135"/>
      <c r="I400" s="133">
        <v>24</v>
      </c>
      <c r="J400" s="133">
        <v>39.85</v>
      </c>
      <c r="K400" s="118">
        <f t="shared" si="24"/>
        <v>9.4</v>
      </c>
      <c r="L400" s="118">
        <f t="shared" si="25"/>
        <v>49.25</v>
      </c>
      <c r="M400" s="213"/>
    </row>
    <row r="401" spans="1:13" ht="26.4">
      <c r="A401" s="132">
        <f t="shared" si="29"/>
        <v>394</v>
      </c>
      <c r="B401" s="121" t="s">
        <v>44</v>
      </c>
      <c r="C401" s="121" t="s">
        <v>38</v>
      </c>
      <c r="D401" s="134">
        <v>1317</v>
      </c>
      <c r="E401" s="144" t="s">
        <v>201</v>
      </c>
      <c r="F401" s="135">
        <f t="shared" si="28"/>
        <v>7.9180000000000001</v>
      </c>
      <c r="G401" s="118">
        <f t="shared" si="26"/>
        <v>13</v>
      </c>
      <c r="H401" s="135"/>
      <c r="I401" s="133">
        <v>13</v>
      </c>
      <c r="J401" s="133">
        <v>20.59</v>
      </c>
      <c r="K401" s="118">
        <f t="shared" si="24"/>
        <v>4.8600000000000003</v>
      </c>
      <c r="L401" s="118">
        <f t="shared" si="25"/>
        <v>25.45</v>
      </c>
      <c r="M401" s="213"/>
    </row>
    <row r="402" spans="1:13" ht="26.4">
      <c r="A402" s="132">
        <f t="shared" si="29"/>
        <v>395</v>
      </c>
      <c r="B402" s="121" t="s">
        <v>44</v>
      </c>
      <c r="C402" s="121" t="s">
        <v>38</v>
      </c>
      <c r="D402" s="134">
        <v>1317</v>
      </c>
      <c r="E402" s="144" t="s">
        <v>201</v>
      </c>
      <c r="F402" s="135">
        <f t="shared" si="28"/>
        <v>7.9180000000000001</v>
      </c>
      <c r="G402" s="118">
        <f t="shared" si="26"/>
        <v>25</v>
      </c>
      <c r="H402" s="135">
        <v>25</v>
      </c>
      <c r="I402" s="133"/>
      <c r="J402" s="133">
        <v>39.590000000000003</v>
      </c>
      <c r="K402" s="118">
        <f t="shared" si="24"/>
        <v>9.34</v>
      </c>
      <c r="L402" s="118">
        <f t="shared" si="25"/>
        <v>48.930000000000007</v>
      </c>
      <c r="M402" s="213"/>
    </row>
    <row r="403" spans="1:13" ht="26.4">
      <c r="A403" s="130">
        <v>396</v>
      </c>
      <c r="B403" s="117" t="s">
        <v>57</v>
      </c>
      <c r="C403" s="117" t="s">
        <v>38</v>
      </c>
      <c r="D403" s="134">
        <v>1322</v>
      </c>
      <c r="E403" s="143" t="s">
        <v>201</v>
      </c>
      <c r="F403" s="135">
        <f t="shared" si="27"/>
        <v>7.9480000000000004</v>
      </c>
      <c r="G403" s="118">
        <f t="shared" si="26"/>
        <v>14</v>
      </c>
      <c r="H403" s="135"/>
      <c r="I403" s="131">
        <v>14</v>
      </c>
      <c r="J403" s="131">
        <v>22.25</v>
      </c>
      <c r="K403" s="118">
        <f t="shared" si="24"/>
        <v>5.25</v>
      </c>
      <c r="L403" s="118">
        <f t="shared" si="25"/>
        <v>27.5</v>
      </c>
      <c r="M403" s="213"/>
    </row>
    <row r="404" spans="1:13" ht="26.4">
      <c r="A404" s="132">
        <f>A403+1</f>
        <v>397</v>
      </c>
      <c r="B404" s="121" t="s">
        <v>57</v>
      </c>
      <c r="C404" s="121" t="s">
        <v>38</v>
      </c>
      <c r="D404" s="134">
        <v>1322</v>
      </c>
      <c r="E404" s="144" t="s">
        <v>201</v>
      </c>
      <c r="F404" s="135">
        <f t="shared" si="27"/>
        <v>7.9480000000000004</v>
      </c>
      <c r="G404" s="118">
        <f t="shared" si="26"/>
        <v>23</v>
      </c>
      <c r="H404" s="135">
        <v>23</v>
      </c>
      <c r="I404" s="133"/>
      <c r="J404" s="133">
        <v>36.56</v>
      </c>
      <c r="K404" s="118">
        <f t="shared" si="24"/>
        <v>8.6199999999999992</v>
      </c>
      <c r="L404" s="118">
        <f t="shared" si="25"/>
        <v>45.18</v>
      </c>
      <c r="M404" s="213"/>
    </row>
    <row r="405" spans="1:13">
      <c r="A405" s="132">
        <f t="shared" ref="A405:A468" si="30">A404+1</f>
        <v>398</v>
      </c>
      <c r="B405" s="121" t="s">
        <v>196</v>
      </c>
      <c r="C405" s="121" t="s">
        <v>51</v>
      </c>
      <c r="D405" s="134">
        <v>1245</v>
      </c>
      <c r="E405" s="144" t="s">
        <v>201</v>
      </c>
      <c r="F405" s="135">
        <f t="shared" si="27"/>
        <v>7.4850000000000003</v>
      </c>
      <c r="G405" s="118">
        <f t="shared" si="26"/>
        <v>95</v>
      </c>
      <c r="H405" s="135"/>
      <c r="I405" s="133">
        <v>95</v>
      </c>
      <c r="J405" s="133">
        <v>142.22</v>
      </c>
      <c r="K405" s="118">
        <f t="shared" si="24"/>
        <v>33.549999999999997</v>
      </c>
      <c r="L405" s="118">
        <f t="shared" si="25"/>
        <v>175.76999999999998</v>
      </c>
      <c r="M405" s="213"/>
    </row>
    <row r="406" spans="1:13" ht="26.4">
      <c r="A406" s="132">
        <f t="shared" si="30"/>
        <v>399</v>
      </c>
      <c r="B406" s="121" t="s">
        <v>45</v>
      </c>
      <c r="C406" s="121" t="s">
        <v>38</v>
      </c>
      <c r="D406" s="134">
        <v>1423</v>
      </c>
      <c r="E406" s="144" t="s">
        <v>201</v>
      </c>
      <c r="F406" s="135">
        <f t="shared" si="27"/>
        <v>8.5549999999999997</v>
      </c>
      <c r="G406" s="118">
        <f t="shared" si="26"/>
        <v>12.5</v>
      </c>
      <c r="H406" s="135">
        <v>12.5</v>
      </c>
      <c r="I406" s="133"/>
      <c r="J406" s="133">
        <v>21.39</v>
      </c>
      <c r="K406" s="118">
        <f t="shared" si="24"/>
        <v>5.05</v>
      </c>
      <c r="L406" s="118">
        <f t="shared" si="25"/>
        <v>26.44</v>
      </c>
      <c r="M406" s="213"/>
    </row>
    <row r="407" spans="1:13" ht="26.4">
      <c r="A407" s="132">
        <f t="shared" si="30"/>
        <v>400</v>
      </c>
      <c r="B407" s="121" t="s">
        <v>45</v>
      </c>
      <c r="C407" s="121" t="s">
        <v>38</v>
      </c>
      <c r="D407" s="134">
        <v>1423</v>
      </c>
      <c r="E407" s="144" t="s">
        <v>201</v>
      </c>
      <c r="F407" s="135">
        <f t="shared" si="27"/>
        <v>8.5549999999999997</v>
      </c>
      <c r="G407" s="118">
        <f t="shared" si="26"/>
        <v>37.5</v>
      </c>
      <c r="H407" s="135"/>
      <c r="I407" s="133">
        <v>37.5</v>
      </c>
      <c r="J407" s="133">
        <v>64.16</v>
      </c>
      <c r="K407" s="118">
        <f t="shared" si="24"/>
        <v>15.14</v>
      </c>
      <c r="L407" s="118">
        <f t="shared" si="25"/>
        <v>79.3</v>
      </c>
      <c r="M407" s="213"/>
    </row>
    <row r="408" spans="1:13" ht="26.4">
      <c r="A408" s="132">
        <f t="shared" si="30"/>
        <v>401</v>
      </c>
      <c r="B408" s="121" t="s">
        <v>85</v>
      </c>
      <c r="C408" s="121" t="s">
        <v>38</v>
      </c>
      <c r="D408" s="134">
        <v>1297</v>
      </c>
      <c r="E408" s="144" t="s">
        <v>201</v>
      </c>
      <c r="F408" s="135">
        <f t="shared" si="27"/>
        <v>7.798</v>
      </c>
      <c r="G408" s="118">
        <f t="shared" si="26"/>
        <v>12</v>
      </c>
      <c r="H408" s="135">
        <v>12</v>
      </c>
      <c r="I408" s="133"/>
      <c r="J408" s="133">
        <v>18.72</v>
      </c>
      <c r="K408" s="118">
        <f t="shared" si="24"/>
        <v>4.42</v>
      </c>
      <c r="L408" s="118">
        <f t="shared" si="25"/>
        <v>23.14</v>
      </c>
      <c r="M408" s="213"/>
    </row>
    <row r="409" spans="1:13">
      <c r="A409" s="132">
        <f t="shared" si="30"/>
        <v>402</v>
      </c>
      <c r="B409" s="121" t="s">
        <v>196</v>
      </c>
      <c r="C409" s="121" t="s">
        <v>51</v>
      </c>
      <c r="D409" s="134">
        <v>1205</v>
      </c>
      <c r="E409" s="145" t="s">
        <v>201</v>
      </c>
      <c r="F409" s="135">
        <f t="shared" si="27"/>
        <v>7.2450000000000001</v>
      </c>
      <c r="G409" s="118">
        <f t="shared" si="26"/>
        <v>98</v>
      </c>
      <c r="H409" s="135"/>
      <c r="I409" s="133">
        <v>98</v>
      </c>
      <c r="J409" s="133">
        <v>142</v>
      </c>
      <c r="K409" s="118">
        <f t="shared" si="24"/>
        <v>33.5</v>
      </c>
      <c r="L409" s="118">
        <f t="shared" si="25"/>
        <v>175.5</v>
      </c>
      <c r="M409" s="213"/>
    </row>
    <row r="410" spans="1:13" ht="26.4">
      <c r="A410" s="132">
        <f t="shared" si="30"/>
        <v>403</v>
      </c>
      <c r="B410" s="121" t="s">
        <v>66</v>
      </c>
      <c r="C410" s="121" t="s">
        <v>38</v>
      </c>
      <c r="D410" s="134">
        <v>1297</v>
      </c>
      <c r="E410" s="145" t="s">
        <v>201</v>
      </c>
      <c r="F410" s="135">
        <f t="shared" si="27"/>
        <v>7.798</v>
      </c>
      <c r="G410" s="118">
        <f t="shared" si="26"/>
        <v>24</v>
      </c>
      <c r="H410" s="135"/>
      <c r="I410" s="133">
        <v>24</v>
      </c>
      <c r="J410" s="133">
        <v>37.43</v>
      </c>
      <c r="K410" s="118">
        <f t="shared" si="24"/>
        <v>8.83</v>
      </c>
      <c r="L410" s="118">
        <f t="shared" si="25"/>
        <v>46.26</v>
      </c>
      <c r="M410" s="213"/>
    </row>
    <row r="411" spans="1:13" ht="26.4">
      <c r="A411" s="132">
        <f t="shared" si="30"/>
        <v>404</v>
      </c>
      <c r="B411" s="121" t="s">
        <v>93</v>
      </c>
      <c r="C411" s="121" t="s">
        <v>42</v>
      </c>
      <c r="D411" s="134">
        <v>1341</v>
      </c>
      <c r="E411" s="145" t="s">
        <v>201</v>
      </c>
      <c r="F411" s="135">
        <f t="shared" si="27"/>
        <v>8.0619999999999994</v>
      </c>
      <c r="G411" s="118">
        <f t="shared" si="26"/>
        <v>24</v>
      </c>
      <c r="H411" s="135">
        <v>24</v>
      </c>
      <c r="I411" s="133"/>
      <c r="J411" s="133">
        <v>38.700000000000003</v>
      </c>
      <c r="K411" s="118">
        <f t="shared" si="24"/>
        <v>9.1300000000000008</v>
      </c>
      <c r="L411" s="118">
        <f t="shared" si="25"/>
        <v>47.830000000000005</v>
      </c>
      <c r="M411" s="213"/>
    </row>
    <row r="412" spans="1:13" ht="26.4">
      <c r="A412" s="132">
        <f t="shared" si="30"/>
        <v>405</v>
      </c>
      <c r="B412" s="121" t="s">
        <v>93</v>
      </c>
      <c r="C412" s="121" t="s">
        <v>42</v>
      </c>
      <c r="D412" s="134">
        <v>1341</v>
      </c>
      <c r="E412" s="145" t="s">
        <v>201</v>
      </c>
      <c r="F412" s="135">
        <f t="shared" si="27"/>
        <v>8.0619999999999994</v>
      </c>
      <c r="G412" s="118">
        <f t="shared" si="26"/>
        <v>48</v>
      </c>
      <c r="H412" s="135"/>
      <c r="I412" s="133">
        <v>48</v>
      </c>
      <c r="J412" s="133">
        <v>77.400000000000006</v>
      </c>
      <c r="K412" s="118">
        <f t="shared" si="24"/>
        <v>18.260000000000002</v>
      </c>
      <c r="L412" s="118">
        <f t="shared" si="25"/>
        <v>95.660000000000011</v>
      </c>
      <c r="M412" s="213"/>
    </row>
    <row r="413" spans="1:13">
      <c r="A413" s="132">
        <f t="shared" si="30"/>
        <v>406</v>
      </c>
      <c r="B413" s="121" t="s">
        <v>195</v>
      </c>
      <c r="C413" s="121" t="s">
        <v>51</v>
      </c>
      <c r="D413" s="134">
        <v>1205</v>
      </c>
      <c r="E413" s="145" t="s">
        <v>201</v>
      </c>
      <c r="F413" s="135">
        <f t="shared" si="27"/>
        <v>7.2450000000000001</v>
      </c>
      <c r="G413" s="118">
        <f t="shared" si="26"/>
        <v>19</v>
      </c>
      <c r="H413" s="135"/>
      <c r="I413" s="133">
        <v>19</v>
      </c>
      <c r="J413" s="133">
        <v>27.53</v>
      </c>
      <c r="K413" s="118">
        <f t="shared" si="24"/>
        <v>6.49</v>
      </c>
      <c r="L413" s="118">
        <f t="shared" si="25"/>
        <v>34.020000000000003</v>
      </c>
      <c r="M413" s="213"/>
    </row>
    <row r="414" spans="1:13">
      <c r="A414" s="132">
        <f t="shared" si="30"/>
        <v>407</v>
      </c>
      <c r="B414" s="121" t="s">
        <v>195</v>
      </c>
      <c r="C414" s="121" t="s">
        <v>51</v>
      </c>
      <c r="D414" s="134">
        <v>1205</v>
      </c>
      <c r="E414" s="145" t="s">
        <v>201</v>
      </c>
      <c r="F414" s="135">
        <f t="shared" si="27"/>
        <v>7.2450000000000001</v>
      </c>
      <c r="G414" s="118">
        <f t="shared" si="26"/>
        <v>70</v>
      </c>
      <c r="H414" s="135">
        <v>70</v>
      </c>
      <c r="I414" s="133"/>
      <c r="J414" s="133">
        <v>101.43</v>
      </c>
      <c r="K414" s="118">
        <f t="shared" si="24"/>
        <v>23.93</v>
      </c>
      <c r="L414" s="118">
        <f t="shared" si="25"/>
        <v>125.36000000000001</v>
      </c>
      <c r="M414" s="213"/>
    </row>
    <row r="415" spans="1:13" ht="26.4">
      <c r="A415" s="132">
        <f t="shared" si="30"/>
        <v>408</v>
      </c>
      <c r="B415" s="121" t="s">
        <v>57</v>
      </c>
      <c r="C415" s="121" t="s">
        <v>40</v>
      </c>
      <c r="D415" s="134">
        <v>1341</v>
      </c>
      <c r="E415" s="145" t="s">
        <v>201</v>
      </c>
      <c r="F415" s="135">
        <f t="shared" si="27"/>
        <v>8.0619999999999994</v>
      </c>
      <c r="G415" s="118">
        <f t="shared" si="26"/>
        <v>12</v>
      </c>
      <c r="H415" s="135"/>
      <c r="I415" s="133">
        <v>12</v>
      </c>
      <c r="J415" s="133">
        <v>19.350000000000001</v>
      </c>
      <c r="K415" s="118">
        <f t="shared" si="24"/>
        <v>4.5599999999999996</v>
      </c>
      <c r="L415" s="118">
        <f t="shared" si="25"/>
        <v>23.91</v>
      </c>
      <c r="M415" s="213"/>
    </row>
    <row r="416" spans="1:13" ht="26.4">
      <c r="A416" s="132">
        <f t="shared" si="30"/>
        <v>409</v>
      </c>
      <c r="B416" s="121" t="s">
        <v>57</v>
      </c>
      <c r="C416" s="121" t="s">
        <v>40</v>
      </c>
      <c r="D416" s="134">
        <v>1341</v>
      </c>
      <c r="E416" s="145" t="s">
        <v>201</v>
      </c>
      <c r="F416" s="135">
        <f t="shared" si="27"/>
        <v>8.0619999999999994</v>
      </c>
      <c r="G416" s="118">
        <f t="shared" si="26"/>
        <v>24</v>
      </c>
      <c r="H416" s="135">
        <v>24</v>
      </c>
      <c r="I416" s="133"/>
      <c r="J416" s="133">
        <v>38.700000000000003</v>
      </c>
      <c r="K416" s="118">
        <f t="shared" si="24"/>
        <v>9.1300000000000008</v>
      </c>
      <c r="L416" s="118">
        <f t="shared" si="25"/>
        <v>47.830000000000005</v>
      </c>
      <c r="M416" s="213"/>
    </row>
    <row r="417" spans="1:13" s="49" customFormat="1" ht="26.4">
      <c r="A417" s="132">
        <f t="shared" si="30"/>
        <v>410</v>
      </c>
      <c r="B417" s="136" t="s">
        <v>82</v>
      </c>
      <c r="C417" s="136" t="s">
        <v>40</v>
      </c>
      <c r="D417" s="137">
        <v>1450</v>
      </c>
      <c r="E417" s="145" t="s">
        <v>201</v>
      </c>
      <c r="F417" s="135">
        <f t="shared" si="27"/>
        <v>8.718</v>
      </c>
      <c r="G417" s="118">
        <f t="shared" si="26"/>
        <v>26</v>
      </c>
      <c r="H417" s="135"/>
      <c r="I417" s="138">
        <v>26</v>
      </c>
      <c r="J417" s="138">
        <v>45.33</v>
      </c>
      <c r="K417" s="118">
        <f t="shared" si="24"/>
        <v>10.69</v>
      </c>
      <c r="L417" s="118">
        <f t="shared" si="25"/>
        <v>56.019999999999996</v>
      </c>
      <c r="M417" s="213"/>
    </row>
    <row r="418" spans="1:13" ht="26.4">
      <c r="A418" s="132">
        <f t="shared" si="30"/>
        <v>411</v>
      </c>
      <c r="B418" s="121" t="s">
        <v>129</v>
      </c>
      <c r="C418" s="121" t="s">
        <v>38</v>
      </c>
      <c r="D418" s="134">
        <v>1322</v>
      </c>
      <c r="E418" s="145" t="s">
        <v>201</v>
      </c>
      <c r="F418" s="135">
        <f t="shared" si="27"/>
        <v>7.9480000000000004</v>
      </c>
      <c r="G418" s="118">
        <f t="shared" si="26"/>
        <v>21</v>
      </c>
      <c r="H418" s="135"/>
      <c r="I418" s="133">
        <v>21</v>
      </c>
      <c r="J418" s="133">
        <v>33.380000000000003</v>
      </c>
      <c r="K418" s="118">
        <f t="shared" si="24"/>
        <v>7.87</v>
      </c>
      <c r="L418" s="118">
        <f t="shared" si="25"/>
        <v>41.25</v>
      </c>
      <c r="M418" s="213"/>
    </row>
    <row r="419" spans="1:13" ht="26.4">
      <c r="A419" s="132">
        <f t="shared" si="30"/>
        <v>412</v>
      </c>
      <c r="B419" s="121" t="s">
        <v>67</v>
      </c>
      <c r="C419" s="121" t="s">
        <v>38</v>
      </c>
      <c r="D419" s="134">
        <v>1277</v>
      </c>
      <c r="E419" s="145" t="s">
        <v>201</v>
      </c>
      <c r="F419" s="135">
        <f t="shared" si="27"/>
        <v>7.6779999999999999</v>
      </c>
      <c r="G419" s="118">
        <f t="shared" si="26"/>
        <v>25</v>
      </c>
      <c r="H419" s="135"/>
      <c r="I419" s="133">
        <v>25</v>
      </c>
      <c r="J419" s="133">
        <v>38.39</v>
      </c>
      <c r="K419" s="118">
        <f t="shared" si="24"/>
        <v>9.06</v>
      </c>
      <c r="L419" s="118">
        <f t="shared" si="25"/>
        <v>47.45</v>
      </c>
      <c r="M419" s="213"/>
    </row>
    <row r="420" spans="1:13" ht="26.4">
      <c r="A420" s="132">
        <f t="shared" si="30"/>
        <v>413</v>
      </c>
      <c r="B420" s="121" t="s">
        <v>71</v>
      </c>
      <c r="C420" s="121" t="s">
        <v>38</v>
      </c>
      <c r="D420" s="134">
        <v>1403</v>
      </c>
      <c r="E420" s="145" t="s">
        <v>201</v>
      </c>
      <c r="F420" s="135">
        <f t="shared" si="27"/>
        <v>8.4350000000000005</v>
      </c>
      <c r="G420" s="118">
        <f t="shared" si="26"/>
        <v>15.5</v>
      </c>
      <c r="H420" s="135">
        <v>15.5</v>
      </c>
      <c r="I420" s="133"/>
      <c r="J420" s="133">
        <v>26.15</v>
      </c>
      <c r="K420" s="118">
        <f t="shared" si="24"/>
        <v>6.17</v>
      </c>
      <c r="L420" s="118">
        <f t="shared" si="25"/>
        <v>32.32</v>
      </c>
      <c r="M420" s="213"/>
    </row>
    <row r="421" spans="1:13" ht="26.4">
      <c r="A421" s="132">
        <f t="shared" si="30"/>
        <v>414</v>
      </c>
      <c r="B421" s="121" t="s">
        <v>71</v>
      </c>
      <c r="C421" s="121" t="s">
        <v>38</v>
      </c>
      <c r="D421" s="134">
        <v>1403</v>
      </c>
      <c r="E421" s="145" t="s">
        <v>201</v>
      </c>
      <c r="F421" s="135">
        <f t="shared" si="27"/>
        <v>8.4350000000000005</v>
      </c>
      <c r="G421" s="118">
        <f t="shared" si="26"/>
        <v>34</v>
      </c>
      <c r="H421" s="135"/>
      <c r="I421" s="133">
        <v>34</v>
      </c>
      <c r="J421" s="133">
        <v>57.36</v>
      </c>
      <c r="K421" s="118">
        <f t="shared" si="24"/>
        <v>13.53</v>
      </c>
      <c r="L421" s="118">
        <f t="shared" si="25"/>
        <v>70.89</v>
      </c>
      <c r="M421" s="213"/>
    </row>
    <row r="422" spans="1:13" ht="26.4">
      <c r="A422" s="132">
        <f t="shared" si="30"/>
        <v>415</v>
      </c>
      <c r="B422" s="121" t="s">
        <v>44</v>
      </c>
      <c r="C422" s="121" t="s">
        <v>40</v>
      </c>
      <c r="D422" s="134">
        <v>1295</v>
      </c>
      <c r="E422" s="145" t="s">
        <v>201</v>
      </c>
      <c r="F422" s="135">
        <f t="shared" si="27"/>
        <v>7.7859999999999996</v>
      </c>
      <c r="G422" s="118">
        <f t="shared" si="26"/>
        <v>23</v>
      </c>
      <c r="H422" s="135"/>
      <c r="I422" s="133">
        <v>23</v>
      </c>
      <c r="J422" s="133">
        <v>35.82</v>
      </c>
      <c r="K422" s="118">
        <f t="shared" si="24"/>
        <v>8.4499999999999993</v>
      </c>
      <c r="L422" s="118">
        <f t="shared" si="25"/>
        <v>44.269999999999996</v>
      </c>
      <c r="M422" s="213"/>
    </row>
    <row r="423" spans="1:13" ht="26.4">
      <c r="A423" s="132">
        <f t="shared" si="30"/>
        <v>416</v>
      </c>
      <c r="B423" s="121" t="s">
        <v>128</v>
      </c>
      <c r="C423" s="121" t="s">
        <v>38</v>
      </c>
      <c r="D423" s="134">
        <v>1277</v>
      </c>
      <c r="E423" s="145" t="s">
        <v>201</v>
      </c>
      <c r="F423" s="135">
        <f t="shared" si="27"/>
        <v>7.6779999999999999</v>
      </c>
      <c r="G423" s="118">
        <f t="shared" si="26"/>
        <v>12</v>
      </c>
      <c r="H423" s="135"/>
      <c r="I423" s="133">
        <v>12</v>
      </c>
      <c r="J423" s="133">
        <v>18.43</v>
      </c>
      <c r="K423" s="118">
        <f t="shared" si="24"/>
        <v>4.3499999999999996</v>
      </c>
      <c r="L423" s="118">
        <f t="shared" si="25"/>
        <v>22.78</v>
      </c>
      <c r="M423" s="213"/>
    </row>
    <row r="424" spans="1:13" ht="26.4">
      <c r="A424" s="132">
        <f t="shared" si="30"/>
        <v>417</v>
      </c>
      <c r="B424" s="121" t="s">
        <v>128</v>
      </c>
      <c r="C424" s="121" t="s">
        <v>38</v>
      </c>
      <c r="D424" s="134">
        <v>1277</v>
      </c>
      <c r="E424" s="145" t="s">
        <v>201</v>
      </c>
      <c r="F424" s="135">
        <f t="shared" si="27"/>
        <v>7.6779999999999999</v>
      </c>
      <c r="G424" s="118">
        <f t="shared" si="26"/>
        <v>12</v>
      </c>
      <c r="H424" s="135">
        <v>12</v>
      </c>
      <c r="I424" s="133"/>
      <c r="J424" s="133">
        <v>18.43</v>
      </c>
      <c r="K424" s="118">
        <f t="shared" si="24"/>
        <v>4.3499999999999996</v>
      </c>
      <c r="L424" s="118">
        <f t="shared" si="25"/>
        <v>22.78</v>
      </c>
      <c r="M424" s="213"/>
    </row>
    <row r="425" spans="1:13" ht="26.4">
      <c r="A425" s="132">
        <f t="shared" si="30"/>
        <v>418</v>
      </c>
      <c r="B425" s="121" t="s">
        <v>78</v>
      </c>
      <c r="C425" s="121" t="s">
        <v>38</v>
      </c>
      <c r="D425" s="134">
        <v>1277</v>
      </c>
      <c r="E425" s="145" t="s">
        <v>201</v>
      </c>
      <c r="F425" s="135">
        <f t="shared" si="27"/>
        <v>7.6779999999999999</v>
      </c>
      <c r="G425" s="118">
        <f t="shared" si="26"/>
        <v>12.5</v>
      </c>
      <c r="H425" s="135"/>
      <c r="I425" s="133">
        <v>12.5</v>
      </c>
      <c r="J425" s="133">
        <v>19.2</v>
      </c>
      <c r="K425" s="118">
        <f t="shared" si="24"/>
        <v>4.53</v>
      </c>
      <c r="L425" s="118">
        <f t="shared" si="25"/>
        <v>23.73</v>
      </c>
      <c r="M425" s="213"/>
    </row>
    <row r="426" spans="1:13" ht="26.4">
      <c r="A426" s="132">
        <f t="shared" si="30"/>
        <v>419</v>
      </c>
      <c r="B426" s="121" t="s">
        <v>78</v>
      </c>
      <c r="C426" s="121" t="s">
        <v>38</v>
      </c>
      <c r="D426" s="134">
        <v>1277</v>
      </c>
      <c r="E426" s="145" t="s">
        <v>201</v>
      </c>
      <c r="F426" s="135">
        <f t="shared" si="27"/>
        <v>7.6779999999999999</v>
      </c>
      <c r="G426" s="118">
        <f t="shared" si="26"/>
        <v>12.5</v>
      </c>
      <c r="H426" s="135">
        <v>12.5</v>
      </c>
      <c r="I426" s="133"/>
      <c r="J426" s="133">
        <v>19.2</v>
      </c>
      <c r="K426" s="118">
        <f t="shared" si="24"/>
        <v>4.53</v>
      </c>
      <c r="L426" s="118">
        <f t="shared" si="25"/>
        <v>23.73</v>
      </c>
      <c r="M426" s="213"/>
    </row>
    <row r="427" spans="1:13" s="49" customFormat="1" ht="26.4">
      <c r="A427" s="132">
        <f t="shared" si="30"/>
        <v>420</v>
      </c>
      <c r="B427" s="148" t="s">
        <v>55</v>
      </c>
      <c r="C427" s="149" t="s">
        <v>40</v>
      </c>
      <c r="D427" s="132">
        <v>1403</v>
      </c>
      <c r="E427" s="145" t="s">
        <v>201</v>
      </c>
      <c r="F427" s="135">
        <f t="shared" si="27"/>
        <v>8.4350000000000005</v>
      </c>
      <c r="G427" s="118">
        <f t="shared" si="26"/>
        <v>11</v>
      </c>
      <c r="H427" s="135"/>
      <c r="I427" s="150">
        <v>11</v>
      </c>
      <c r="J427" s="123">
        <v>18.559999999999999</v>
      </c>
      <c r="K427" s="118">
        <f t="shared" si="24"/>
        <v>4.38</v>
      </c>
      <c r="L427" s="118">
        <f t="shared" si="25"/>
        <v>22.939999999999998</v>
      </c>
      <c r="M427" s="213"/>
    </row>
    <row r="428" spans="1:13" s="49" customFormat="1">
      <c r="A428" s="132">
        <f t="shared" si="30"/>
        <v>421</v>
      </c>
      <c r="B428" s="148" t="s">
        <v>70</v>
      </c>
      <c r="C428" s="149" t="s">
        <v>40</v>
      </c>
      <c r="D428" s="132">
        <v>1505</v>
      </c>
      <c r="E428" s="145" t="s">
        <v>201</v>
      </c>
      <c r="F428" s="135">
        <f t="shared" si="27"/>
        <v>9.048</v>
      </c>
      <c r="G428" s="118">
        <f t="shared" si="26"/>
        <v>12</v>
      </c>
      <c r="H428" s="135"/>
      <c r="I428" s="150">
        <v>12</v>
      </c>
      <c r="J428" s="123">
        <v>21.72</v>
      </c>
      <c r="K428" s="118">
        <f t="shared" si="24"/>
        <v>5.12</v>
      </c>
      <c r="L428" s="118">
        <f t="shared" si="25"/>
        <v>26.84</v>
      </c>
      <c r="M428" s="213"/>
    </row>
    <row r="429" spans="1:13" ht="26.4">
      <c r="A429" s="132">
        <f t="shared" si="30"/>
        <v>422</v>
      </c>
      <c r="B429" s="142" t="s">
        <v>73</v>
      </c>
      <c r="C429" s="147" t="s">
        <v>38</v>
      </c>
      <c r="D429" s="120">
        <v>1277</v>
      </c>
      <c r="E429" s="144" t="s">
        <v>201</v>
      </c>
      <c r="F429" s="135">
        <f t="shared" si="27"/>
        <v>7.6779999999999999</v>
      </c>
      <c r="G429" s="118">
        <f t="shared" si="26"/>
        <v>12</v>
      </c>
      <c r="H429" s="135"/>
      <c r="I429" s="146">
        <v>12</v>
      </c>
      <c r="J429" s="122">
        <v>18.43</v>
      </c>
      <c r="K429" s="118">
        <f t="shared" si="24"/>
        <v>4.3499999999999996</v>
      </c>
      <c r="L429" s="118">
        <f t="shared" si="25"/>
        <v>22.78</v>
      </c>
      <c r="M429" s="213"/>
    </row>
    <row r="430" spans="1:13" ht="26.4">
      <c r="A430" s="132">
        <f t="shared" si="30"/>
        <v>423</v>
      </c>
      <c r="B430" s="142" t="s">
        <v>73</v>
      </c>
      <c r="C430" s="147" t="s">
        <v>38</v>
      </c>
      <c r="D430" s="120">
        <v>1277</v>
      </c>
      <c r="E430" s="144" t="s">
        <v>201</v>
      </c>
      <c r="F430" s="135">
        <f t="shared" si="27"/>
        <v>7.6779999999999999</v>
      </c>
      <c r="G430" s="118">
        <f t="shared" si="26"/>
        <v>24</v>
      </c>
      <c r="H430" s="135">
        <v>24</v>
      </c>
      <c r="I430" s="146"/>
      <c r="J430" s="122">
        <v>36.85</v>
      </c>
      <c r="K430" s="118">
        <f t="shared" si="24"/>
        <v>8.69</v>
      </c>
      <c r="L430" s="118">
        <f t="shared" si="25"/>
        <v>45.54</v>
      </c>
      <c r="M430" s="213"/>
    </row>
    <row r="431" spans="1:13" ht="26.4">
      <c r="A431" s="132">
        <f t="shared" si="30"/>
        <v>424</v>
      </c>
      <c r="B431" s="142" t="s">
        <v>77</v>
      </c>
      <c r="C431" s="147" t="s">
        <v>38</v>
      </c>
      <c r="D431" s="120">
        <v>1277</v>
      </c>
      <c r="E431" s="144" t="s">
        <v>201</v>
      </c>
      <c r="F431" s="135">
        <f t="shared" ref="F431:F494" si="31">ROUND(D431/$F$4,3)</f>
        <v>7.6779999999999999</v>
      </c>
      <c r="G431" s="118">
        <f t="shared" si="26"/>
        <v>12.5</v>
      </c>
      <c r="H431" s="135">
        <v>12.5</v>
      </c>
      <c r="I431" s="146"/>
      <c r="J431" s="122">
        <v>19.2</v>
      </c>
      <c r="K431" s="118">
        <f t="shared" si="24"/>
        <v>4.53</v>
      </c>
      <c r="L431" s="118">
        <f t="shared" si="25"/>
        <v>23.73</v>
      </c>
      <c r="M431" s="213"/>
    </row>
    <row r="432" spans="1:13" ht="26.4">
      <c r="A432" s="132">
        <f>A431+1</f>
        <v>425</v>
      </c>
      <c r="B432" s="142" t="s">
        <v>77</v>
      </c>
      <c r="C432" s="147" t="s">
        <v>38</v>
      </c>
      <c r="D432" s="120">
        <v>1277</v>
      </c>
      <c r="E432" s="144" t="s">
        <v>201</v>
      </c>
      <c r="F432" s="135">
        <f t="shared" si="31"/>
        <v>7.6779999999999999</v>
      </c>
      <c r="G432" s="118">
        <f t="shared" si="26"/>
        <v>37.5</v>
      </c>
      <c r="H432" s="135"/>
      <c r="I432" s="146">
        <v>37.5</v>
      </c>
      <c r="J432" s="122">
        <v>57.59</v>
      </c>
      <c r="K432" s="118">
        <f t="shared" si="24"/>
        <v>13.59</v>
      </c>
      <c r="L432" s="118">
        <f t="shared" si="25"/>
        <v>71.180000000000007</v>
      </c>
      <c r="M432" s="213"/>
    </row>
    <row r="433" spans="1:13" ht="26.4">
      <c r="A433" s="132">
        <f t="shared" si="30"/>
        <v>426</v>
      </c>
      <c r="B433" s="142" t="s">
        <v>45</v>
      </c>
      <c r="C433" s="147" t="s">
        <v>38</v>
      </c>
      <c r="D433" s="120">
        <v>1302</v>
      </c>
      <c r="E433" s="144" t="s">
        <v>201</v>
      </c>
      <c r="F433" s="135">
        <f t="shared" si="31"/>
        <v>7.8280000000000003</v>
      </c>
      <c r="G433" s="118">
        <f t="shared" si="26"/>
        <v>36</v>
      </c>
      <c r="H433" s="135"/>
      <c r="I433" s="146">
        <v>36</v>
      </c>
      <c r="J433" s="122">
        <v>56.36</v>
      </c>
      <c r="K433" s="118">
        <f t="shared" si="24"/>
        <v>13.3</v>
      </c>
      <c r="L433" s="118">
        <f t="shared" si="25"/>
        <v>69.66</v>
      </c>
      <c r="M433" s="213"/>
    </row>
    <row r="434" spans="1:13" ht="26.4">
      <c r="A434" s="132">
        <f t="shared" si="30"/>
        <v>427</v>
      </c>
      <c r="B434" s="142" t="s">
        <v>49</v>
      </c>
      <c r="C434" s="147" t="s">
        <v>40</v>
      </c>
      <c r="D434" s="120">
        <v>1430</v>
      </c>
      <c r="E434" s="144" t="s">
        <v>201</v>
      </c>
      <c r="F434" s="135">
        <f t="shared" si="31"/>
        <v>8.5969999999999995</v>
      </c>
      <c r="G434" s="118">
        <f t="shared" si="26"/>
        <v>3</v>
      </c>
      <c r="H434" s="135">
        <v>3</v>
      </c>
      <c r="I434" s="146"/>
      <c r="J434" s="122">
        <v>5.16</v>
      </c>
      <c r="K434" s="118">
        <f t="shared" si="24"/>
        <v>1.22</v>
      </c>
      <c r="L434" s="118">
        <f t="shared" si="25"/>
        <v>6.38</v>
      </c>
      <c r="M434" s="213"/>
    </row>
    <row r="435" spans="1:13" ht="26.4">
      <c r="A435" s="132">
        <f t="shared" si="30"/>
        <v>428</v>
      </c>
      <c r="B435" s="142" t="s">
        <v>49</v>
      </c>
      <c r="C435" s="147" t="s">
        <v>40</v>
      </c>
      <c r="D435" s="120">
        <v>1430</v>
      </c>
      <c r="E435" s="144" t="s">
        <v>201</v>
      </c>
      <c r="F435" s="135">
        <f t="shared" si="31"/>
        <v>8.5969999999999995</v>
      </c>
      <c r="G435" s="118">
        <f t="shared" si="26"/>
        <v>46</v>
      </c>
      <c r="H435" s="135"/>
      <c r="I435" s="146">
        <v>46</v>
      </c>
      <c r="J435" s="122">
        <v>79.09</v>
      </c>
      <c r="K435" s="118">
        <f t="shared" si="24"/>
        <v>18.66</v>
      </c>
      <c r="L435" s="118">
        <f t="shared" si="25"/>
        <v>97.75</v>
      </c>
      <c r="M435" s="213"/>
    </row>
    <row r="436" spans="1:13">
      <c r="A436" s="132">
        <f t="shared" si="30"/>
        <v>429</v>
      </c>
      <c r="B436" s="142" t="s">
        <v>70</v>
      </c>
      <c r="C436" s="147" t="s">
        <v>40</v>
      </c>
      <c r="D436" s="120">
        <v>1505</v>
      </c>
      <c r="E436" s="144" t="s">
        <v>201</v>
      </c>
      <c r="F436" s="135">
        <f t="shared" si="31"/>
        <v>9.048</v>
      </c>
      <c r="G436" s="118">
        <f t="shared" si="26"/>
        <v>12</v>
      </c>
      <c r="H436" s="135">
        <v>12</v>
      </c>
      <c r="I436" s="146"/>
      <c r="J436" s="122">
        <v>21.72</v>
      </c>
      <c r="K436" s="118">
        <f t="shared" si="24"/>
        <v>5.12</v>
      </c>
      <c r="L436" s="118">
        <f t="shared" si="25"/>
        <v>26.84</v>
      </c>
      <c r="M436" s="213"/>
    </row>
    <row r="437" spans="1:13">
      <c r="A437" s="132">
        <f t="shared" si="30"/>
        <v>430</v>
      </c>
      <c r="B437" s="142" t="s">
        <v>70</v>
      </c>
      <c r="C437" s="147" t="s">
        <v>40</v>
      </c>
      <c r="D437" s="120">
        <v>1505</v>
      </c>
      <c r="E437" s="144" t="s">
        <v>201</v>
      </c>
      <c r="F437" s="135">
        <f t="shared" si="31"/>
        <v>9.048</v>
      </c>
      <c r="G437" s="118">
        <f t="shared" si="26"/>
        <v>23</v>
      </c>
      <c r="H437" s="135"/>
      <c r="I437" s="146">
        <v>23</v>
      </c>
      <c r="J437" s="122">
        <v>41.62</v>
      </c>
      <c r="K437" s="118">
        <f t="shared" si="24"/>
        <v>9.82</v>
      </c>
      <c r="L437" s="118">
        <f t="shared" si="25"/>
        <v>51.44</v>
      </c>
      <c r="M437" s="213"/>
    </row>
    <row r="438" spans="1:13" ht="26.4">
      <c r="A438" s="132">
        <f t="shared" si="30"/>
        <v>431</v>
      </c>
      <c r="B438" s="142" t="s">
        <v>52</v>
      </c>
      <c r="C438" s="147" t="s">
        <v>42</v>
      </c>
      <c r="D438" s="120">
        <v>1388</v>
      </c>
      <c r="E438" s="144" t="s">
        <v>201</v>
      </c>
      <c r="F438" s="135">
        <f t="shared" si="31"/>
        <v>8.3450000000000006</v>
      </c>
      <c r="G438" s="118">
        <f t="shared" si="26"/>
        <v>12</v>
      </c>
      <c r="H438" s="135"/>
      <c r="I438" s="146">
        <v>12</v>
      </c>
      <c r="J438" s="122">
        <v>20.03</v>
      </c>
      <c r="K438" s="118">
        <f t="shared" si="24"/>
        <v>4.7300000000000004</v>
      </c>
      <c r="L438" s="118">
        <f t="shared" si="25"/>
        <v>24.76</v>
      </c>
      <c r="M438" s="213"/>
    </row>
    <row r="439" spans="1:13" ht="26.4">
      <c r="A439" s="132">
        <f t="shared" si="30"/>
        <v>432</v>
      </c>
      <c r="B439" s="142" t="s">
        <v>52</v>
      </c>
      <c r="C439" s="147" t="s">
        <v>42</v>
      </c>
      <c r="D439" s="120">
        <v>1388</v>
      </c>
      <c r="E439" s="144" t="s">
        <v>201</v>
      </c>
      <c r="F439" s="135">
        <f t="shared" si="31"/>
        <v>8.3450000000000006</v>
      </c>
      <c r="G439" s="118">
        <f t="shared" si="26"/>
        <v>12</v>
      </c>
      <c r="H439" s="135">
        <v>12</v>
      </c>
      <c r="I439" s="146"/>
      <c r="J439" s="122">
        <v>20.03</v>
      </c>
      <c r="K439" s="118">
        <f t="shared" si="24"/>
        <v>4.7300000000000004</v>
      </c>
      <c r="L439" s="118">
        <f t="shared" si="25"/>
        <v>24.76</v>
      </c>
      <c r="M439" s="213"/>
    </row>
    <row r="440" spans="1:13" ht="26.4">
      <c r="A440" s="132">
        <f t="shared" si="30"/>
        <v>433</v>
      </c>
      <c r="B440" s="142" t="s">
        <v>43</v>
      </c>
      <c r="C440" s="147" t="s">
        <v>51</v>
      </c>
      <c r="D440" s="120">
        <v>1080</v>
      </c>
      <c r="E440" s="144" t="s">
        <v>201</v>
      </c>
      <c r="F440" s="135">
        <f t="shared" si="31"/>
        <v>6.4930000000000003</v>
      </c>
      <c r="G440" s="118">
        <f t="shared" si="26"/>
        <v>52</v>
      </c>
      <c r="H440" s="135"/>
      <c r="I440" s="146">
        <v>52</v>
      </c>
      <c r="J440" s="122">
        <v>67.53</v>
      </c>
      <c r="K440" s="118">
        <f t="shared" si="24"/>
        <v>15.93</v>
      </c>
      <c r="L440" s="118">
        <f t="shared" si="25"/>
        <v>83.460000000000008</v>
      </c>
      <c r="M440" s="213"/>
    </row>
    <row r="441" spans="1:13" ht="26.4">
      <c r="A441" s="132">
        <f t="shared" si="30"/>
        <v>434</v>
      </c>
      <c r="B441" s="142" t="s">
        <v>57</v>
      </c>
      <c r="C441" s="147" t="s">
        <v>38</v>
      </c>
      <c r="D441" s="120">
        <v>1277</v>
      </c>
      <c r="E441" s="144" t="s">
        <v>201</v>
      </c>
      <c r="F441" s="135">
        <f t="shared" si="31"/>
        <v>7.6779999999999999</v>
      </c>
      <c r="G441" s="118">
        <f t="shared" si="26"/>
        <v>25</v>
      </c>
      <c r="H441" s="135"/>
      <c r="I441" s="146">
        <v>25</v>
      </c>
      <c r="J441" s="122">
        <v>38.39</v>
      </c>
      <c r="K441" s="118">
        <f t="shared" si="24"/>
        <v>9.06</v>
      </c>
      <c r="L441" s="118">
        <f t="shared" si="25"/>
        <v>47.45</v>
      </c>
      <c r="M441" s="213"/>
    </row>
    <row r="442" spans="1:13" ht="26.4">
      <c r="A442" s="132">
        <f t="shared" si="30"/>
        <v>435</v>
      </c>
      <c r="B442" s="142" t="s">
        <v>57</v>
      </c>
      <c r="C442" s="147" t="s">
        <v>38</v>
      </c>
      <c r="D442" s="120">
        <v>1277</v>
      </c>
      <c r="E442" s="144" t="s">
        <v>201</v>
      </c>
      <c r="F442" s="135">
        <f t="shared" si="31"/>
        <v>7.6779999999999999</v>
      </c>
      <c r="G442" s="118">
        <f t="shared" si="26"/>
        <v>12</v>
      </c>
      <c r="H442" s="135">
        <v>12</v>
      </c>
      <c r="I442" s="146"/>
      <c r="J442" s="122">
        <v>18.43</v>
      </c>
      <c r="K442" s="118">
        <f t="shared" si="24"/>
        <v>4.3499999999999996</v>
      </c>
      <c r="L442" s="118">
        <f t="shared" si="25"/>
        <v>22.78</v>
      </c>
      <c r="M442" s="213"/>
    </row>
    <row r="443" spans="1:13" ht="26.4">
      <c r="A443" s="132">
        <f t="shared" si="30"/>
        <v>436</v>
      </c>
      <c r="B443" s="142" t="s">
        <v>82</v>
      </c>
      <c r="C443" s="147" t="s">
        <v>38</v>
      </c>
      <c r="D443" s="120">
        <v>1377</v>
      </c>
      <c r="E443" s="144" t="s">
        <v>201</v>
      </c>
      <c r="F443" s="135">
        <f t="shared" si="31"/>
        <v>8.2789999999999999</v>
      </c>
      <c r="G443" s="118">
        <f t="shared" si="26"/>
        <v>49.5</v>
      </c>
      <c r="H443" s="135"/>
      <c r="I443" s="146">
        <v>49.5</v>
      </c>
      <c r="J443" s="122">
        <v>81.96</v>
      </c>
      <c r="K443" s="118">
        <f t="shared" si="24"/>
        <v>19.329999999999998</v>
      </c>
      <c r="L443" s="118">
        <f t="shared" si="25"/>
        <v>101.28999999999999</v>
      </c>
      <c r="M443" s="213"/>
    </row>
    <row r="444" spans="1:13">
      <c r="A444" s="132">
        <f t="shared" si="30"/>
        <v>437</v>
      </c>
      <c r="B444" s="142" t="s">
        <v>194</v>
      </c>
      <c r="C444" s="147" t="s">
        <v>51</v>
      </c>
      <c r="D444" s="120">
        <v>1243</v>
      </c>
      <c r="E444" s="144" t="s">
        <v>201</v>
      </c>
      <c r="F444" s="135">
        <f t="shared" si="31"/>
        <v>7.4729999999999999</v>
      </c>
      <c r="G444" s="118">
        <f t="shared" si="26"/>
        <v>106</v>
      </c>
      <c r="H444" s="135"/>
      <c r="I444" s="146">
        <v>106</v>
      </c>
      <c r="J444" s="122">
        <v>158.43</v>
      </c>
      <c r="K444" s="118">
        <f t="shared" si="24"/>
        <v>37.369999999999997</v>
      </c>
      <c r="L444" s="118">
        <f t="shared" si="25"/>
        <v>195.8</v>
      </c>
      <c r="M444" s="213"/>
    </row>
    <row r="445" spans="1:13" ht="26.4">
      <c r="A445" s="132">
        <f t="shared" si="30"/>
        <v>438</v>
      </c>
      <c r="B445" s="142" t="s">
        <v>81</v>
      </c>
      <c r="C445" s="147" t="s">
        <v>38</v>
      </c>
      <c r="D445" s="120">
        <v>1277</v>
      </c>
      <c r="E445" s="144" t="s">
        <v>201</v>
      </c>
      <c r="F445" s="135">
        <f t="shared" si="31"/>
        <v>7.6779999999999999</v>
      </c>
      <c r="G445" s="118">
        <f t="shared" si="26"/>
        <v>12</v>
      </c>
      <c r="H445" s="135"/>
      <c r="I445" s="146">
        <v>12</v>
      </c>
      <c r="J445" s="122">
        <v>18.43</v>
      </c>
      <c r="K445" s="118">
        <f t="shared" si="24"/>
        <v>4.3499999999999996</v>
      </c>
      <c r="L445" s="118">
        <f t="shared" si="25"/>
        <v>22.78</v>
      </c>
      <c r="M445" s="213"/>
    </row>
    <row r="446" spans="1:13" ht="26.4">
      <c r="A446" s="132">
        <f t="shared" si="30"/>
        <v>439</v>
      </c>
      <c r="B446" s="142" t="s">
        <v>81</v>
      </c>
      <c r="C446" s="147" t="s">
        <v>38</v>
      </c>
      <c r="D446" s="120">
        <v>1277</v>
      </c>
      <c r="E446" s="144" t="s">
        <v>201</v>
      </c>
      <c r="F446" s="135">
        <f t="shared" si="31"/>
        <v>7.6779999999999999</v>
      </c>
      <c r="G446" s="118">
        <f t="shared" si="26"/>
        <v>12</v>
      </c>
      <c r="H446" s="135">
        <v>12</v>
      </c>
      <c r="I446" s="146"/>
      <c r="J446" s="122">
        <v>18.43</v>
      </c>
      <c r="K446" s="118">
        <f t="shared" si="24"/>
        <v>4.3499999999999996</v>
      </c>
      <c r="L446" s="118">
        <f t="shared" si="25"/>
        <v>22.78</v>
      </c>
      <c r="M446" s="213"/>
    </row>
    <row r="447" spans="1:13" ht="26.4">
      <c r="A447" s="132">
        <f t="shared" si="30"/>
        <v>440</v>
      </c>
      <c r="B447" s="142" t="s">
        <v>37</v>
      </c>
      <c r="C447" s="147" t="s">
        <v>38</v>
      </c>
      <c r="D447" s="120">
        <v>1377</v>
      </c>
      <c r="E447" s="144" t="s">
        <v>201</v>
      </c>
      <c r="F447" s="135">
        <f t="shared" si="31"/>
        <v>8.2789999999999999</v>
      </c>
      <c r="G447" s="118">
        <f t="shared" si="26"/>
        <v>23.5</v>
      </c>
      <c r="H447" s="135">
        <v>23.5</v>
      </c>
      <c r="I447" s="146"/>
      <c r="J447" s="122">
        <v>38.909999999999997</v>
      </c>
      <c r="K447" s="118">
        <f t="shared" si="24"/>
        <v>9.18</v>
      </c>
      <c r="L447" s="118">
        <f t="shared" si="25"/>
        <v>48.089999999999996</v>
      </c>
      <c r="M447" s="213"/>
    </row>
    <row r="448" spans="1:13" ht="26.4">
      <c r="A448" s="132">
        <f t="shared" si="30"/>
        <v>441</v>
      </c>
      <c r="B448" s="142" t="s">
        <v>37</v>
      </c>
      <c r="C448" s="147" t="s">
        <v>38</v>
      </c>
      <c r="D448" s="120">
        <v>1377</v>
      </c>
      <c r="E448" s="144" t="s">
        <v>201</v>
      </c>
      <c r="F448" s="135">
        <f t="shared" si="31"/>
        <v>8.2789999999999999</v>
      </c>
      <c r="G448" s="118">
        <f t="shared" si="26"/>
        <v>26</v>
      </c>
      <c r="H448" s="135"/>
      <c r="I448" s="146">
        <v>26</v>
      </c>
      <c r="J448" s="122">
        <v>43.05</v>
      </c>
      <c r="K448" s="118">
        <f t="shared" si="24"/>
        <v>10.16</v>
      </c>
      <c r="L448" s="118">
        <f t="shared" si="25"/>
        <v>53.209999999999994</v>
      </c>
      <c r="M448" s="213"/>
    </row>
    <row r="449" spans="1:13">
      <c r="A449" s="132">
        <f t="shared" si="30"/>
        <v>442</v>
      </c>
      <c r="B449" s="142" t="s">
        <v>194</v>
      </c>
      <c r="C449" s="147" t="s">
        <v>51</v>
      </c>
      <c r="D449" s="120">
        <v>1243</v>
      </c>
      <c r="E449" s="144" t="s">
        <v>201</v>
      </c>
      <c r="F449" s="135">
        <f t="shared" si="31"/>
        <v>7.4729999999999999</v>
      </c>
      <c r="G449" s="118">
        <f t="shared" si="26"/>
        <v>92.5</v>
      </c>
      <c r="H449" s="135"/>
      <c r="I449" s="146">
        <v>92.5</v>
      </c>
      <c r="J449" s="122">
        <v>138.25</v>
      </c>
      <c r="K449" s="118">
        <f t="shared" si="24"/>
        <v>32.61</v>
      </c>
      <c r="L449" s="118">
        <f t="shared" si="25"/>
        <v>170.86</v>
      </c>
      <c r="M449" s="213"/>
    </row>
    <row r="450" spans="1:13" ht="26.4">
      <c r="A450" s="132">
        <f t="shared" si="30"/>
        <v>443</v>
      </c>
      <c r="B450" s="142" t="s">
        <v>67</v>
      </c>
      <c r="C450" s="147" t="s">
        <v>38</v>
      </c>
      <c r="D450" s="120">
        <v>1277</v>
      </c>
      <c r="E450" s="144" t="s">
        <v>201</v>
      </c>
      <c r="F450" s="135">
        <f t="shared" si="31"/>
        <v>7.6779999999999999</v>
      </c>
      <c r="G450" s="118">
        <f t="shared" si="26"/>
        <v>12</v>
      </c>
      <c r="H450" s="135"/>
      <c r="I450" s="146">
        <v>12</v>
      </c>
      <c r="J450" s="122">
        <v>18.43</v>
      </c>
      <c r="K450" s="118">
        <f t="shared" si="24"/>
        <v>4.3499999999999996</v>
      </c>
      <c r="L450" s="118">
        <f t="shared" si="25"/>
        <v>22.78</v>
      </c>
      <c r="M450" s="213"/>
    </row>
    <row r="451" spans="1:13" ht="26.4">
      <c r="A451" s="132">
        <f t="shared" si="30"/>
        <v>444</v>
      </c>
      <c r="B451" s="142" t="s">
        <v>67</v>
      </c>
      <c r="C451" s="147" t="s">
        <v>38</v>
      </c>
      <c r="D451" s="120">
        <v>1277</v>
      </c>
      <c r="E451" s="144" t="s">
        <v>201</v>
      </c>
      <c r="F451" s="135">
        <f t="shared" si="31"/>
        <v>7.6779999999999999</v>
      </c>
      <c r="G451" s="118">
        <f t="shared" si="26"/>
        <v>28</v>
      </c>
      <c r="H451" s="135">
        <v>28</v>
      </c>
      <c r="I451" s="146"/>
      <c r="J451" s="122">
        <v>43</v>
      </c>
      <c r="K451" s="118">
        <f t="shared" si="24"/>
        <v>10.14</v>
      </c>
      <c r="L451" s="118">
        <f t="shared" si="25"/>
        <v>53.14</v>
      </c>
      <c r="M451" s="213"/>
    </row>
    <row r="452" spans="1:13">
      <c r="A452" s="132">
        <f t="shared" si="30"/>
        <v>445</v>
      </c>
      <c r="B452" s="142" t="s">
        <v>195</v>
      </c>
      <c r="C452" s="147" t="s">
        <v>51</v>
      </c>
      <c r="D452" s="120">
        <v>1185</v>
      </c>
      <c r="E452" s="144" t="s">
        <v>201</v>
      </c>
      <c r="F452" s="135">
        <f t="shared" si="31"/>
        <v>7.1239999999999997</v>
      </c>
      <c r="G452" s="118">
        <f t="shared" si="26"/>
        <v>15</v>
      </c>
      <c r="H452" s="135"/>
      <c r="I452" s="146">
        <v>15</v>
      </c>
      <c r="J452" s="122">
        <v>21.37</v>
      </c>
      <c r="K452" s="118">
        <f t="shared" si="24"/>
        <v>5.04</v>
      </c>
      <c r="L452" s="118">
        <f t="shared" si="25"/>
        <v>26.41</v>
      </c>
      <c r="M452" s="213"/>
    </row>
    <row r="453" spans="1:13">
      <c r="A453" s="132">
        <f t="shared" si="30"/>
        <v>446</v>
      </c>
      <c r="B453" s="142" t="s">
        <v>195</v>
      </c>
      <c r="C453" s="147" t="s">
        <v>51</v>
      </c>
      <c r="D453" s="120">
        <v>1185</v>
      </c>
      <c r="E453" s="144" t="s">
        <v>201</v>
      </c>
      <c r="F453" s="135">
        <f t="shared" si="31"/>
        <v>7.1239999999999997</v>
      </c>
      <c r="G453" s="118">
        <f t="shared" si="26"/>
        <v>85.5</v>
      </c>
      <c r="H453" s="135">
        <v>85.5</v>
      </c>
      <c r="I453" s="146"/>
      <c r="J453" s="122">
        <v>121.82</v>
      </c>
      <c r="K453" s="118">
        <f t="shared" si="24"/>
        <v>28.74</v>
      </c>
      <c r="L453" s="118">
        <f t="shared" si="25"/>
        <v>150.56</v>
      </c>
      <c r="M453" s="213"/>
    </row>
    <row r="454" spans="1:13" ht="26.4">
      <c r="A454" s="132">
        <f t="shared" si="30"/>
        <v>447</v>
      </c>
      <c r="B454" s="142" t="s">
        <v>64</v>
      </c>
      <c r="C454" s="147" t="s">
        <v>40</v>
      </c>
      <c r="D454" s="120">
        <v>1553</v>
      </c>
      <c r="E454" s="144" t="s">
        <v>201</v>
      </c>
      <c r="F454" s="135">
        <f t="shared" si="31"/>
        <v>9.3369999999999997</v>
      </c>
      <c r="G454" s="118">
        <f t="shared" si="26"/>
        <v>24</v>
      </c>
      <c r="H454" s="135"/>
      <c r="I454" s="146">
        <v>24</v>
      </c>
      <c r="J454" s="122">
        <v>44.82</v>
      </c>
      <c r="K454" s="118">
        <f t="shared" si="24"/>
        <v>10.57</v>
      </c>
      <c r="L454" s="118">
        <f t="shared" si="25"/>
        <v>55.39</v>
      </c>
      <c r="M454" s="213"/>
    </row>
    <row r="455" spans="1:13" ht="26.4">
      <c r="A455" s="132">
        <f t="shared" si="30"/>
        <v>448</v>
      </c>
      <c r="B455" s="142" t="s">
        <v>74</v>
      </c>
      <c r="C455" s="147" t="s">
        <v>38</v>
      </c>
      <c r="D455" s="120">
        <v>1403</v>
      </c>
      <c r="E455" s="144" t="s">
        <v>201</v>
      </c>
      <c r="F455" s="135">
        <f t="shared" si="31"/>
        <v>8.4350000000000005</v>
      </c>
      <c r="G455" s="118">
        <f t="shared" si="26"/>
        <v>12</v>
      </c>
      <c r="H455" s="135">
        <v>12</v>
      </c>
      <c r="I455" s="146"/>
      <c r="J455" s="122">
        <v>20.239999999999998</v>
      </c>
      <c r="K455" s="118">
        <f t="shared" si="24"/>
        <v>4.7699999999999996</v>
      </c>
      <c r="L455" s="118">
        <f t="shared" si="25"/>
        <v>25.009999999999998</v>
      </c>
      <c r="M455" s="213"/>
    </row>
    <row r="456" spans="1:13" ht="26.4">
      <c r="A456" s="132">
        <f t="shared" si="30"/>
        <v>449</v>
      </c>
      <c r="B456" s="142" t="s">
        <v>74</v>
      </c>
      <c r="C456" s="147" t="s">
        <v>38</v>
      </c>
      <c r="D456" s="120">
        <v>1403</v>
      </c>
      <c r="E456" s="144" t="s">
        <v>201</v>
      </c>
      <c r="F456" s="135">
        <f t="shared" si="31"/>
        <v>8.4350000000000005</v>
      </c>
      <c r="G456" s="118">
        <f t="shared" si="26"/>
        <v>17</v>
      </c>
      <c r="H456" s="135"/>
      <c r="I456" s="146">
        <v>17</v>
      </c>
      <c r="J456" s="122">
        <v>28.68</v>
      </c>
      <c r="K456" s="118">
        <f t="shared" ref="K456:K519" si="32">ROUND(J456*23.59%,2)</f>
        <v>6.77</v>
      </c>
      <c r="L456" s="118">
        <f t="shared" ref="L456:L519" si="33">J456+K456</f>
        <v>35.450000000000003</v>
      </c>
      <c r="M456" s="213"/>
    </row>
    <row r="457" spans="1:13" ht="26.4">
      <c r="A457" s="132">
        <f t="shared" si="30"/>
        <v>450</v>
      </c>
      <c r="B457" s="142" t="s">
        <v>83</v>
      </c>
      <c r="C457" s="147" t="s">
        <v>40</v>
      </c>
      <c r="D457" s="120">
        <v>1295</v>
      </c>
      <c r="E457" s="144" t="s">
        <v>201</v>
      </c>
      <c r="F457" s="135">
        <f t="shared" si="31"/>
        <v>7.7859999999999996</v>
      </c>
      <c r="G457" s="118">
        <f t="shared" ref="G457:G520" si="34">H457+I457</f>
        <v>62</v>
      </c>
      <c r="H457" s="135"/>
      <c r="I457" s="146">
        <v>62</v>
      </c>
      <c r="J457" s="122">
        <v>96.55</v>
      </c>
      <c r="K457" s="118">
        <f t="shared" si="32"/>
        <v>22.78</v>
      </c>
      <c r="L457" s="118">
        <f t="shared" si="33"/>
        <v>119.33</v>
      </c>
      <c r="M457" s="213"/>
    </row>
    <row r="458" spans="1:13" ht="26.4">
      <c r="A458" s="132">
        <f t="shared" si="30"/>
        <v>451</v>
      </c>
      <c r="B458" s="142" t="s">
        <v>78</v>
      </c>
      <c r="C458" s="147" t="s">
        <v>42</v>
      </c>
      <c r="D458" s="120">
        <v>1414</v>
      </c>
      <c r="E458" s="144" t="s">
        <v>201</v>
      </c>
      <c r="F458" s="135">
        <f t="shared" si="31"/>
        <v>8.5009999999999994</v>
      </c>
      <c r="G458" s="118">
        <f t="shared" si="34"/>
        <v>36.5</v>
      </c>
      <c r="H458" s="135"/>
      <c r="I458" s="146">
        <v>36.5</v>
      </c>
      <c r="J458" s="122">
        <v>62.06</v>
      </c>
      <c r="K458" s="118">
        <f t="shared" si="32"/>
        <v>14.64</v>
      </c>
      <c r="L458" s="118">
        <f t="shared" si="33"/>
        <v>76.7</v>
      </c>
      <c r="M458" s="213"/>
    </row>
    <row r="459" spans="1:13" ht="26.4">
      <c r="A459" s="132">
        <f t="shared" si="30"/>
        <v>452</v>
      </c>
      <c r="B459" s="142" t="s">
        <v>78</v>
      </c>
      <c r="C459" s="147" t="s">
        <v>42</v>
      </c>
      <c r="D459" s="120">
        <v>1414</v>
      </c>
      <c r="E459" s="144" t="s">
        <v>201</v>
      </c>
      <c r="F459" s="135">
        <f t="shared" si="31"/>
        <v>8.5009999999999994</v>
      </c>
      <c r="G459" s="118">
        <f t="shared" si="34"/>
        <v>21.5</v>
      </c>
      <c r="H459" s="135">
        <v>21.5</v>
      </c>
      <c r="I459" s="146"/>
      <c r="J459" s="122">
        <v>36.549999999999997</v>
      </c>
      <c r="K459" s="118">
        <f t="shared" si="32"/>
        <v>8.6199999999999992</v>
      </c>
      <c r="L459" s="118">
        <f t="shared" si="33"/>
        <v>45.169999999999995</v>
      </c>
      <c r="M459" s="213"/>
    </row>
    <row r="460" spans="1:13" ht="26.4">
      <c r="A460" s="132">
        <f t="shared" si="30"/>
        <v>453</v>
      </c>
      <c r="B460" s="142" t="s">
        <v>68</v>
      </c>
      <c r="C460" s="147" t="s">
        <v>38</v>
      </c>
      <c r="D460" s="120">
        <v>1277</v>
      </c>
      <c r="E460" s="144" t="s">
        <v>201</v>
      </c>
      <c r="F460" s="135">
        <f t="shared" si="31"/>
        <v>7.6779999999999999</v>
      </c>
      <c r="G460" s="118">
        <f t="shared" si="34"/>
        <v>25</v>
      </c>
      <c r="H460" s="135"/>
      <c r="I460" s="146">
        <v>25</v>
      </c>
      <c r="J460" s="122">
        <v>38.39</v>
      </c>
      <c r="K460" s="118">
        <f t="shared" si="32"/>
        <v>9.06</v>
      </c>
      <c r="L460" s="118">
        <f t="shared" si="33"/>
        <v>47.45</v>
      </c>
      <c r="M460" s="213"/>
    </row>
    <row r="461" spans="1:13" ht="26.4">
      <c r="A461" s="132">
        <f t="shared" si="30"/>
        <v>454</v>
      </c>
      <c r="B461" s="142" t="s">
        <v>68</v>
      </c>
      <c r="C461" s="147" t="s">
        <v>38</v>
      </c>
      <c r="D461" s="120">
        <v>1277</v>
      </c>
      <c r="E461" s="144" t="s">
        <v>201</v>
      </c>
      <c r="F461" s="135">
        <f t="shared" si="31"/>
        <v>7.6779999999999999</v>
      </c>
      <c r="G461" s="118">
        <f t="shared" si="34"/>
        <v>12.5</v>
      </c>
      <c r="H461" s="135">
        <v>12.5</v>
      </c>
      <c r="I461" s="146"/>
      <c r="J461" s="122">
        <v>19.2</v>
      </c>
      <c r="K461" s="118">
        <f t="shared" si="32"/>
        <v>4.53</v>
      </c>
      <c r="L461" s="118">
        <f t="shared" si="33"/>
        <v>23.73</v>
      </c>
      <c r="M461" s="213"/>
    </row>
    <row r="462" spans="1:13" ht="26.4">
      <c r="A462" s="132">
        <f t="shared" si="30"/>
        <v>455</v>
      </c>
      <c r="B462" s="142" t="s">
        <v>94</v>
      </c>
      <c r="C462" s="147" t="s">
        <v>38</v>
      </c>
      <c r="D462" s="120">
        <v>1277</v>
      </c>
      <c r="E462" s="144" t="s">
        <v>201</v>
      </c>
      <c r="F462" s="135">
        <f t="shared" si="31"/>
        <v>7.6779999999999999</v>
      </c>
      <c r="G462" s="118">
        <f t="shared" si="34"/>
        <v>12.5</v>
      </c>
      <c r="H462" s="135">
        <v>12.5</v>
      </c>
      <c r="I462" s="146"/>
      <c r="J462" s="122">
        <v>19.2</v>
      </c>
      <c r="K462" s="118">
        <f t="shared" si="32"/>
        <v>4.53</v>
      </c>
      <c r="L462" s="118">
        <f t="shared" si="33"/>
        <v>23.73</v>
      </c>
      <c r="M462" s="213"/>
    </row>
    <row r="463" spans="1:13" ht="26.4">
      <c r="A463" s="132">
        <f t="shared" si="30"/>
        <v>456</v>
      </c>
      <c r="B463" s="142" t="s">
        <v>66</v>
      </c>
      <c r="C463" s="147" t="s">
        <v>38</v>
      </c>
      <c r="D463" s="120">
        <v>1277</v>
      </c>
      <c r="E463" s="144" t="s">
        <v>201</v>
      </c>
      <c r="F463" s="135">
        <f t="shared" si="31"/>
        <v>7.6779999999999999</v>
      </c>
      <c r="G463" s="118">
        <f t="shared" si="34"/>
        <v>24</v>
      </c>
      <c r="H463" s="135"/>
      <c r="I463" s="146">
        <v>24</v>
      </c>
      <c r="J463" s="122">
        <v>36.85</v>
      </c>
      <c r="K463" s="118">
        <f t="shared" si="32"/>
        <v>8.69</v>
      </c>
      <c r="L463" s="118">
        <f t="shared" si="33"/>
        <v>45.54</v>
      </c>
      <c r="M463" s="213"/>
    </row>
    <row r="464" spans="1:13" ht="26.4">
      <c r="A464" s="132">
        <f t="shared" si="30"/>
        <v>457</v>
      </c>
      <c r="B464" s="142" t="s">
        <v>66</v>
      </c>
      <c r="C464" s="147" t="s">
        <v>38</v>
      </c>
      <c r="D464" s="120">
        <v>1277</v>
      </c>
      <c r="E464" s="144" t="s">
        <v>201</v>
      </c>
      <c r="F464" s="135">
        <f t="shared" si="31"/>
        <v>7.6779999999999999</v>
      </c>
      <c r="G464" s="118">
        <f t="shared" si="34"/>
        <v>24</v>
      </c>
      <c r="H464" s="135">
        <v>24</v>
      </c>
      <c r="I464" s="146"/>
      <c r="J464" s="122">
        <v>36.85</v>
      </c>
      <c r="K464" s="118">
        <f t="shared" si="32"/>
        <v>8.69</v>
      </c>
      <c r="L464" s="118">
        <f t="shared" si="33"/>
        <v>45.54</v>
      </c>
      <c r="M464" s="213"/>
    </row>
    <row r="465" spans="1:13" ht="26.4">
      <c r="A465" s="132">
        <f t="shared" si="30"/>
        <v>458</v>
      </c>
      <c r="B465" s="142" t="s">
        <v>95</v>
      </c>
      <c r="C465" s="147" t="s">
        <v>38</v>
      </c>
      <c r="D465" s="120">
        <v>1277</v>
      </c>
      <c r="E465" s="144" t="s">
        <v>201</v>
      </c>
      <c r="F465" s="135">
        <f t="shared" si="31"/>
        <v>7.6779999999999999</v>
      </c>
      <c r="G465" s="118">
        <f t="shared" si="34"/>
        <v>37</v>
      </c>
      <c r="H465" s="135"/>
      <c r="I465" s="146">
        <v>37</v>
      </c>
      <c r="J465" s="122">
        <v>56.82</v>
      </c>
      <c r="K465" s="118">
        <f t="shared" si="32"/>
        <v>13.4</v>
      </c>
      <c r="L465" s="118">
        <f t="shared" si="33"/>
        <v>70.22</v>
      </c>
      <c r="M465" s="213"/>
    </row>
    <row r="466" spans="1:13" ht="26.4">
      <c r="A466" s="132">
        <f t="shared" si="30"/>
        <v>459</v>
      </c>
      <c r="B466" s="142" t="s">
        <v>129</v>
      </c>
      <c r="C466" s="147" t="s">
        <v>40</v>
      </c>
      <c r="D466" s="120">
        <v>1295</v>
      </c>
      <c r="E466" s="144" t="s">
        <v>201</v>
      </c>
      <c r="F466" s="135">
        <f t="shared" si="31"/>
        <v>7.7859999999999996</v>
      </c>
      <c r="G466" s="118">
        <f t="shared" si="34"/>
        <v>58</v>
      </c>
      <c r="H466" s="135"/>
      <c r="I466" s="146">
        <v>58</v>
      </c>
      <c r="J466" s="122">
        <v>90.32</v>
      </c>
      <c r="K466" s="118">
        <f t="shared" si="32"/>
        <v>21.31</v>
      </c>
      <c r="L466" s="118">
        <f t="shared" si="33"/>
        <v>111.63</v>
      </c>
      <c r="M466" s="213"/>
    </row>
    <row r="467" spans="1:13" ht="26.4">
      <c r="A467" s="132">
        <f t="shared" si="30"/>
        <v>460</v>
      </c>
      <c r="B467" s="142" t="s">
        <v>78</v>
      </c>
      <c r="C467" s="147" t="s">
        <v>40</v>
      </c>
      <c r="D467" s="120">
        <v>1403</v>
      </c>
      <c r="E467" s="144" t="s">
        <v>201</v>
      </c>
      <c r="F467" s="135">
        <f t="shared" si="31"/>
        <v>8.4350000000000005</v>
      </c>
      <c r="G467" s="118">
        <f t="shared" si="34"/>
        <v>12.5</v>
      </c>
      <c r="H467" s="135">
        <v>12.5</v>
      </c>
      <c r="I467" s="146"/>
      <c r="J467" s="122">
        <v>21.09</v>
      </c>
      <c r="K467" s="118">
        <f t="shared" si="32"/>
        <v>4.9800000000000004</v>
      </c>
      <c r="L467" s="118">
        <f t="shared" si="33"/>
        <v>26.07</v>
      </c>
      <c r="M467" s="213"/>
    </row>
    <row r="468" spans="1:13" ht="26.4">
      <c r="A468" s="132">
        <f t="shared" si="30"/>
        <v>461</v>
      </c>
      <c r="B468" s="142" t="s">
        <v>81</v>
      </c>
      <c r="C468" s="147" t="s">
        <v>40</v>
      </c>
      <c r="D468" s="120">
        <v>1295</v>
      </c>
      <c r="E468" s="144" t="s">
        <v>201</v>
      </c>
      <c r="F468" s="135">
        <f t="shared" si="31"/>
        <v>7.7859999999999996</v>
      </c>
      <c r="G468" s="118">
        <f t="shared" si="34"/>
        <v>24</v>
      </c>
      <c r="H468" s="135"/>
      <c r="I468" s="146">
        <v>24</v>
      </c>
      <c r="J468" s="122">
        <v>37.369999999999997</v>
      </c>
      <c r="K468" s="118">
        <f t="shared" si="32"/>
        <v>8.82</v>
      </c>
      <c r="L468" s="118">
        <f t="shared" si="33"/>
        <v>46.19</v>
      </c>
      <c r="M468" s="213"/>
    </row>
    <row r="469" spans="1:13" ht="26.4">
      <c r="A469" s="132">
        <f t="shared" ref="A469:A532" si="35">A468+1</f>
        <v>462</v>
      </c>
      <c r="B469" s="142" t="s">
        <v>81</v>
      </c>
      <c r="C469" s="147" t="s">
        <v>40</v>
      </c>
      <c r="D469" s="120">
        <v>1295</v>
      </c>
      <c r="E469" s="144" t="s">
        <v>201</v>
      </c>
      <c r="F469" s="135">
        <f t="shared" si="31"/>
        <v>7.7859999999999996</v>
      </c>
      <c r="G469" s="118">
        <f t="shared" si="34"/>
        <v>12</v>
      </c>
      <c r="H469" s="135">
        <v>12</v>
      </c>
      <c r="I469" s="146"/>
      <c r="J469" s="122">
        <v>18.690000000000001</v>
      </c>
      <c r="K469" s="118">
        <f t="shared" si="32"/>
        <v>4.41</v>
      </c>
      <c r="L469" s="118">
        <f t="shared" si="33"/>
        <v>23.1</v>
      </c>
      <c r="M469" s="213"/>
    </row>
    <row r="470" spans="1:13">
      <c r="A470" s="132">
        <f t="shared" si="35"/>
        <v>463</v>
      </c>
      <c r="B470" s="142" t="s">
        <v>195</v>
      </c>
      <c r="C470" s="147" t="s">
        <v>51</v>
      </c>
      <c r="D470" s="120">
        <v>1185</v>
      </c>
      <c r="E470" s="144" t="s">
        <v>201</v>
      </c>
      <c r="F470" s="135">
        <f t="shared" si="31"/>
        <v>7.1239999999999997</v>
      </c>
      <c r="G470" s="118">
        <f t="shared" si="34"/>
        <v>8</v>
      </c>
      <c r="H470" s="135"/>
      <c r="I470" s="146">
        <v>8</v>
      </c>
      <c r="J470" s="122">
        <v>11.4</v>
      </c>
      <c r="K470" s="118">
        <f t="shared" si="32"/>
        <v>2.69</v>
      </c>
      <c r="L470" s="118">
        <f t="shared" si="33"/>
        <v>14.09</v>
      </c>
      <c r="M470" s="213"/>
    </row>
    <row r="471" spans="1:13">
      <c r="A471" s="132">
        <f t="shared" si="35"/>
        <v>464</v>
      </c>
      <c r="B471" s="142" t="s">
        <v>199</v>
      </c>
      <c r="C471" s="147" t="s">
        <v>51</v>
      </c>
      <c r="D471" s="120">
        <v>1185</v>
      </c>
      <c r="E471" s="144" t="s">
        <v>201</v>
      </c>
      <c r="F471" s="135">
        <f t="shared" si="31"/>
        <v>7.1239999999999997</v>
      </c>
      <c r="G471" s="118">
        <f t="shared" si="34"/>
        <v>72</v>
      </c>
      <c r="H471" s="135">
        <v>72</v>
      </c>
      <c r="I471" s="146"/>
      <c r="J471" s="122">
        <v>102.59</v>
      </c>
      <c r="K471" s="118">
        <f t="shared" si="32"/>
        <v>24.2</v>
      </c>
      <c r="L471" s="118">
        <f t="shared" si="33"/>
        <v>126.79</v>
      </c>
      <c r="M471" s="213"/>
    </row>
    <row r="472" spans="1:13" ht="26.4">
      <c r="A472" s="132">
        <f t="shared" si="35"/>
        <v>465</v>
      </c>
      <c r="B472" s="142" t="s">
        <v>78</v>
      </c>
      <c r="C472" s="147" t="s">
        <v>40</v>
      </c>
      <c r="D472" s="120">
        <v>1295</v>
      </c>
      <c r="E472" s="144" t="s">
        <v>201</v>
      </c>
      <c r="F472" s="135">
        <f t="shared" si="31"/>
        <v>7.7859999999999996</v>
      </c>
      <c r="G472" s="118">
        <f t="shared" si="34"/>
        <v>58</v>
      </c>
      <c r="H472" s="135"/>
      <c r="I472" s="146">
        <v>58</v>
      </c>
      <c r="J472" s="122">
        <v>90.32</v>
      </c>
      <c r="K472" s="118">
        <f t="shared" si="32"/>
        <v>21.31</v>
      </c>
      <c r="L472" s="118">
        <f t="shared" si="33"/>
        <v>111.63</v>
      </c>
      <c r="M472" s="213"/>
    </row>
    <row r="473" spans="1:13" ht="26.4">
      <c r="A473" s="132">
        <f t="shared" si="35"/>
        <v>466</v>
      </c>
      <c r="B473" s="142" t="s">
        <v>78</v>
      </c>
      <c r="C473" s="147" t="s">
        <v>40</v>
      </c>
      <c r="D473" s="120">
        <v>1295</v>
      </c>
      <c r="E473" s="144" t="s">
        <v>201</v>
      </c>
      <c r="F473" s="135">
        <f t="shared" si="31"/>
        <v>7.7859999999999996</v>
      </c>
      <c r="G473" s="118">
        <f t="shared" si="34"/>
        <v>12</v>
      </c>
      <c r="H473" s="135">
        <v>12</v>
      </c>
      <c r="I473" s="146"/>
      <c r="J473" s="122">
        <v>18.690000000000001</v>
      </c>
      <c r="K473" s="118">
        <f t="shared" si="32"/>
        <v>4.41</v>
      </c>
      <c r="L473" s="118">
        <f t="shared" si="33"/>
        <v>23.1</v>
      </c>
      <c r="M473" s="213"/>
    </row>
    <row r="474" spans="1:13">
      <c r="A474" s="132">
        <f t="shared" si="35"/>
        <v>467</v>
      </c>
      <c r="B474" s="142" t="s">
        <v>194</v>
      </c>
      <c r="C474" s="147" t="s">
        <v>51</v>
      </c>
      <c r="D474" s="120">
        <v>1243</v>
      </c>
      <c r="E474" s="144" t="s">
        <v>201</v>
      </c>
      <c r="F474" s="135">
        <f t="shared" si="31"/>
        <v>7.4729999999999999</v>
      </c>
      <c r="G474" s="118">
        <f t="shared" si="34"/>
        <v>92.5</v>
      </c>
      <c r="H474" s="135"/>
      <c r="I474" s="146">
        <v>92.5</v>
      </c>
      <c r="J474" s="122">
        <v>138.25</v>
      </c>
      <c r="K474" s="118">
        <f t="shared" si="32"/>
        <v>32.61</v>
      </c>
      <c r="L474" s="118">
        <f t="shared" si="33"/>
        <v>170.86</v>
      </c>
      <c r="M474" s="213"/>
    </row>
    <row r="475" spans="1:13" ht="26.4">
      <c r="A475" s="132">
        <f t="shared" si="35"/>
        <v>468</v>
      </c>
      <c r="B475" s="142" t="s">
        <v>83</v>
      </c>
      <c r="C475" s="147" t="s">
        <v>38</v>
      </c>
      <c r="D475" s="120">
        <v>1317</v>
      </c>
      <c r="E475" s="144" t="s">
        <v>201</v>
      </c>
      <c r="F475" s="135">
        <f t="shared" si="31"/>
        <v>7.9180000000000001</v>
      </c>
      <c r="G475" s="118">
        <f t="shared" si="34"/>
        <v>9</v>
      </c>
      <c r="H475" s="135"/>
      <c r="I475" s="146">
        <v>9</v>
      </c>
      <c r="J475" s="122">
        <v>14.25</v>
      </c>
      <c r="K475" s="118">
        <f t="shared" si="32"/>
        <v>3.36</v>
      </c>
      <c r="L475" s="118">
        <f t="shared" si="33"/>
        <v>17.61</v>
      </c>
      <c r="M475" s="213"/>
    </row>
    <row r="476" spans="1:13" ht="26.4">
      <c r="A476" s="132">
        <f t="shared" si="35"/>
        <v>469</v>
      </c>
      <c r="B476" s="142" t="s">
        <v>83</v>
      </c>
      <c r="C476" s="147" t="s">
        <v>38</v>
      </c>
      <c r="D476" s="120">
        <v>1317</v>
      </c>
      <c r="E476" s="144" t="s">
        <v>201</v>
      </c>
      <c r="F476" s="135">
        <f t="shared" si="31"/>
        <v>7.9180000000000001</v>
      </c>
      <c r="G476" s="118">
        <f t="shared" si="34"/>
        <v>3</v>
      </c>
      <c r="H476" s="135">
        <v>3</v>
      </c>
      <c r="I476" s="146"/>
      <c r="J476" s="122">
        <v>4.75</v>
      </c>
      <c r="K476" s="118">
        <f t="shared" si="32"/>
        <v>1.1200000000000001</v>
      </c>
      <c r="L476" s="118">
        <f t="shared" si="33"/>
        <v>5.87</v>
      </c>
      <c r="M476" s="213"/>
    </row>
    <row r="477" spans="1:13" ht="26.4">
      <c r="A477" s="132">
        <f t="shared" si="35"/>
        <v>470</v>
      </c>
      <c r="B477" s="142" t="s">
        <v>39</v>
      </c>
      <c r="C477" s="147" t="s">
        <v>42</v>
      </c>
      <c r="D477" s="120">
        <v>1361</v>
      </c>
      <c r="E477" s="144" t="s">
        <v>201</v>
      </c>
      <c r="F477" s="135">
        <f t="shared" si="31"/>
        <v>8.1829999999999998</v>
      </c>
      <c r="G477" s="118">
        <f t="shared" si="34"/>
        <v>12</v>
      </c>
      <c r="H477" s="135"/>
      <c r="I477" s="146">
        <v>12</v>
      </c>
      <c r="J477" s="122">
        <v>19.64</v>
      </c>
      <c r="K477" s="118">
        <f t="shared" si="32"/>
        <v>4.63</v>
      </c>
      <c r="L477" s="118">
        <f t="shared" si="33"/>
        <v>24.27</v>
      </c>
      <c r="M477" s="213"/>
    </row>
    <row r="478" spans="1:13" ht="26.4">
      <c r="A478" s="132">
        <f t="shared" si="35"/>
        <v>471</v>
      </c>
      <c r="B478" s="142" t="s">
        <v>39</v>
      </c>
      <c r="C478" s="147" t="s">
        <v>42</v>
      </c>
      <c r="D478" s="120">
        <v>1361</v>
      </c>
      <c r="E478" s="144" t="s">
        <v>201</v>
      </c>
      <c r="F478" s="135">
        <f t="shared" si="31"/>
        <v>8.1829999999999998</v>
      </c>
      <c r="G478" s="118">
        <f t="shared" si="34"/>
        <v>12</v>
      </c>
      <c r="H478" s="135">
        <v>12</v>
      </c>
      <c r="I478" s="146"/>
      <c r="J478" s="122">
        <v>19.64</v>
      </c>
      <c r="K478" s="118">
        <f t="shared" si="32"/>
        <v>4.63</v>
      </c>
      <c r="L478" s="118">
        <f t="shared" si="33"/>
        <v>24.27</v>
      </c>
      <c r="M478" s="213"/>
    </row>
    <row r="479" spans="1:13" ht="26.4">
      <c r="A479" s="132">
        <f t="shared" si="35"/>
        <v>472</v>
      </c>
      <c r="B479" s="142" t="s">
        <v>128</v>
      </c>
      <c r="C479" s="147" t="s">
        <v>38</v>
      </c>
      <c r="D479" s="120">
        <v>1297</v>
      </c>
      <c r="E479" s="144" t="s">
        <v>201</v>
      </c>
      <c r="F479" s="135">
        <f t="shared" si="31"/>
        <v>7.798</v>
      </c>
      <c r="G479" s="118">
        <f t="shared" si="34"/>
        <v>53</v>
      </c>
      <c r="H479" s="135"/>
      <c r="I479" s="146">
        <v>53</v>
      </c>
      <c r="J479" s="122">
        <v>82.66</v>
      </c>
      <c r="K479" s="118">
        <f t="shared" si="32"/>
        <v>19.5</v>
      </c>
      <c r="L479" s="118">
        <f t="shared" si="33"/>
        <v>102.16</v>
      </c>
      <c r="M479" s="213"/>
    </row>
    <row r="480" spans="1:13" ht="26.4">
      <c r="A480" s="132">
        <f t="shared" si="35"/>
        <v>473</v>
      </c>
      <c r="B480" s="142" t="s">
        <v>128</v>
      </c>
      <c r="C480" s="147" t="s">
        <v>38</v>
      </c>
      <c r="D480" s="120">
        <v>1297</v>
      </c>
      <c r="E480" s="144" t="s">
        <v>201</v>
      </c>
      <c r="F480" s="135">
        <f t="shared" si="31"/>
        <v>7.798</v>
      </c>
      <c r="G480" s="118">
        <f t="shared" si="34"/>
        <v>12</v>
      </c>
      <c r="H480" s="135">
        <v>12</v>
      </c>
      <c r="I480" s="146"/>
      <c r="J480" s="122">
        <v>18.72</v>
      </c>
      <c r="K480" s="118">
        <f t="shared" si="32"/>
        <v>4.42</v>
      </c>
      <c r="L480" s="118">
        <f t="shared" si="33"/>
        <v>23.14</v>
      </c>
      <c r="M480" s="213"/>
    </row>
    <row r="481" spans="1:13" ht="26.4">
      <c r="A481" s="132">
        <f t="shared" si="35"/>
        <v>474</v>
      </c>
      <c r="B481" s="142" t="s">
        <v>73</v>
      </c>
      <c r="C481" s="147" t="s">
        <v>40</v>
      </c>
      <c r="D481" s="120">
        <v>1321</v>
      </c>
      <c r="E481" s="144" t="s">
        <v>201</v>
      </c>
      <c r="F481" s="135">
        <f t="shared" si="31"/>
        <v>7.9420000000000002</v>
      </c>
      <c r="G481" s="118">
        <f t="shared" si="34"/>
        <v>13</v>
      </c>
      <c r="H481" s="135">
        <v>13</v>
      </c>
      <c r="I481" s="146"/>
      <c r="J481" s="122">
        <v>20.65</v>
      </c>
      <c r="K481" s="118">
        <f t="shared" si="32"/>
        <v>4.87</v>
      </c>
      <c r="L481" s="118">
        <f t="shared" si="33"/>
        <v>25.52</v>
      </c>
      <c r="M481" s="213"/>
    </row>
    <row r="482" spans="1:13" ht="26.4">
      <c r="A482" s="132">
        <f t="shared" si="35"/>
        <v>475</v>
      </c>
      <c r="B482" s="142" t="s">
        <v>73</v>
      </c>
      <c r="C482" s="147" t="s">
        <v>40</v>
      </c>
      <c r="D482" s="120">
        <v>1321</v>
      </c>
      <c r="E482" s="144" t="s">
        <v>201</v>
      </c>
      <c r="F482" s="135">
        <f t="shared" si="31"/>
        <v>7.9420000000000002</v>
      </c>
      <c r="G482" s="118">
        <f t="shared" si="34"/>
        <v>13</v>
      </c>
      <c r="H482" s="135"/>
      <c r="I482" s="146">
        <v>13</v>
      </c>
      <c r="J482" s="122">
        <v>20.65</v>
      </c>
      <c r="K482" s="118">
        <f t="shared" si="32"/>
        <v>4.87</v>
      </c>
      <c r="L482" s="118">
        <f t="shared" si="33"/>
        <v>25.52</v>
      </c>
      <c r="M482" s="213"/>
    </row>
    <row r="483" spans="1:13" ht="26.4">
      <c r="A483" s="132">
        <f t="shared" si="35"/>
        <v>476</v>
      </c>
      <c r="B483" s="142" t="s">
        <v>73</v>
      </c>
      <c r="C483" s="147" t="s">
        <v>38</v>
      </c>
      <c r="D483" s="120">
        <v>1302</v>
      </c>
      <c r="E483" s="144" t="s">
        <v>201</v>
      </c>
      <c r="F483" s="135">
        <f t="shared" si="31"/>
        <v>7.8280000000000003</v>
      </c>
      <c r="G483" s="118">
        <f t="shared" si="34"/>
        <v>25</v>
      </c>
      <c r="H483" s="135">
        <v>25</v>
      </c>
      <c r="I483" s="146"/>
      <c r="J483" s="122">
        <v>39.14</v>
      </c>
      <c r="K483" s="118">
        <f t="shared" si="32"/>
        <v>9.23</v>
      </c>
      <c r="L483" s="118">
        <f t="shared" si="33"/>
        <v>48.370000000000005</v>
      </c>
      <c r="M483" s="213"/>
    </row>
    <row r="484" spans="1:13" ht="26.4">
      <c r="A484" s="132">
        <f t="shared" si="35"/>
        <v>477</v>
      </c>
      <c r="B484" s="142" t="s">
        <v>67</v>
      </c>
      <c r="C484" s="147" t="s">
        <v>38</v>
      </c>
      <c r="D484" s="120">
        <v>1302</v>
      </c>
      <c r="E484" s="144" t="s">
        <v>201</v>
      </c>
      <c r="F484" s="135">
        <f t="shared" si="31"/>
        <v>7.8280000000000003</v>
      </c>
      <c r="G484" s="118">
        <f t="shared" si="34"/>
        <v>36</v>
      </c>
      <c r="H484" s="135"/>
      <c r="I484" s="146">
        <v>36</v>
      </c>
      <c r="J484" s="122">
        <v>56.36</v>
      </c>
      <c r="K484" s="118">
        <f t="shared" si="32"/>
        <v>13.3</v>
      </c>
      <c r="L484" s="118">
        <f t="shared" si="33"/>
        <v>69.66</v>
      </c>
      <c r="M484" s="213"/>
    </row>
    <row r="485" spans="1:13" ht="26.4">
      <c r="A485" s="132">
        <f t="shared" si="35"/>
        <v>478</v>
      </c>
      <c r="B485" s="142" t="s">
        <v>67</v>
      </c>
      <c r="C485" s="147" t="s">
        <v>38</v>
      </c>
      <c r="D485" s="120">
        <v>1302</v>
      </c>
      <c r="E485" s="144" t="s">
        <v>201</v>
      </c>
      <c r="F485" s="135">
        <f t="shared" si="31"/>
        <v>7.8280000000000003</v>
      </c>
      <c r="G485" s="118">
        <f t="shared" si="34"/>
        <v>15</v>
      </c>
      <c r="H485" s="135">
        <v>15</v>
      </c>
      <c r="I485" s="146"/>
      <c r="J485" s="122">
        <v>23.48</v>
      </c>
      <c r="K485" s="118">
        <f t="shared" si="32"/>
        <v>5.54</v>
      </c>
      <c r="L485" s="118">
        <f t="shared" si="33"/>
        <v>29.02</v>
      </c>
      <c r="M485" s="213"/>
    </row>
    <row r="486" spans="1:13" ht="26.4">
      <c r="A486" s="132">
        <f t="shared" si="35"/>
        <v>479</v>
      </c>
      <c r="B486" s="142" t="s">
        <v>84</v>
      </c>
      <c r="C486" s="147" t="s">
        <v>40</v>
      </c>
      <c r="D486" s="120">
        <v>1430</v>
      </c>
      <c r="E486" s="144" t="s">
        <v>201</v>
      </c>
      <c r="F486" s="135">
        <f t="shared" si="31"/>
        <v>8.5969999999999995</v>
      </c>
      <c r="G486" s="118">
        <f t="shared" si="34"/>
        <v>26</v>
      </c>
      <c r="H486" s="135"/>
      <c r="I486" s="146">
        <v>26</v>
      </c>
      <c r="J486" s="122">
        <v>44.7</v>
      </c>
      <c r="K486" s="118">
        <f t="shared" si="32"/>
        <v>10.54</v>
      </c>
      <c r="L486" s="118">
        <f t="shared" si="33"/>
        <v>55.24</v>
      </c>
      <c r="M486" s="213"/>
    </row>
    <row r="487" spans="1:13" ht="26.4">
      <c r="A487" s="132">
        <f t="shared" si="35"/>
        <v>480</v>
      </c>
      <c r="B487" s="142" t="s">
        <v>43</v>
      </c>
      <c r="C487" s="147" t="s">
        <v>51</v>
      </c>
      <c r="D487" s="120">
        <v>1100</v>
      </c>
      <c r="E487" s="144" t="s">
        <v>201</v>
      </c>
      <c r="F487" s="135">
        <f t="shared" si="31"/>
        <v>6.6130000000000004</v>
      </c>
      <c r="G487" s="118">
        <f t="shared" si="34"/>
        <v>26</v>
      </c>
      <c r="H487" s="135"/>
      <c r="I487" s="146">
        <v>26</v>
      </c>
      <c r="J487" s="122">
        <v>34.39</v>
      </c>
      <c r="K487" s="118">
        <f t="shared" si="32"/>
        <v>8.11</v>
      </c>
      <c r="L487" s="118">
        <f t="shared" si="33"/>
        <v>42.5</v>
      </c>
      <c r="M487" s="213"/>
    </row>
    <row r="488" spans="1:13" ht="26.4">
      <c r="A488" s="132">
        <f t="shared" si="35"/>
        <v>481</v>
      </c>
      <c r="B488" s="142" t="s">
        <v>43</v>
      </c>
      <c r="C488" s="147" t="s">
        <v>51</v>
      </c>
      <c r="D488" s="120">
        <v>1100</v>
      </c>
      <c r="E488" s="144" t="s">
        <v>201</v>
      </c>
      <c r="F488" s="135">
        <f t="shared" si="31"/>
        <v>6.6130000000000004</v>
      </c>
      <c r="G488" s="118">
        <f t="shared" si="34"/>
        <v>11.5</v>
      </c>
      <c r="H488" s="135">
        <v>11.5</v>
      </c>
      <c r="I488" s="146"/>
      <c r="J488" s="122">
        <v>15.21</v>
      </c>
      <c r="K488" s="118">
        <f t="shared" si="32"/>
        <v>3.59</v>
      </c>
      <c r="L488" s="118">
        <f t="shared" si="33"/>
        <v>18.8</v>
      </c>
      <c r="M488" s="213"/>
    </row>
    <row r="489" spans="1:13">
      <c r="A489" s="132">
        <f t="shared" si="35"/>
        <v>482</v>
      </c>
      <c r="B489" s="142" t="s">
        <v>196</v>
      </c>
      <c r="C489" s="147" t="s">
        <v>51</v>
      </c>
      <c r="D489" s="120">
        <v>1185</v>
      </c>
      <c r="E489" s="144" t="s">
        <v>201</v>
      </c>
      <c r="F489" s="135">
        <f t="shared" si="31"/>
        <v>7.1239999999999997</v>
      </c>
      <c r="G489" s="118">
        <f t="shared" si="34"/>
        <v>95</v>
      </c>
      <c r="H489" s="135"/>
      <c r="I489" s="146">
        <v>95</v>
      </c>
      <c r="J489" s="122">
        <v>135.36000000000001</v>
      </c>
      <c r="K489" s="118">
        <f t="shared" si="32"/>
        <v>31.93</v>
      </c>
      <c r="L489" s="118">
        <f t="shared" si="33"/>
        <v>167.29000000000002</v>
      </c>
      <c r="M489" s="213"/>
    </row>
    <row r="490" spans="1:13" ht="26.4">
      <c r="A490" s="132">
        <f t="shared" si="35"/>
        <v>483</v>
      </c>
      <c r="B490" s="142" t="s">
        <v>66</v>
      </c>
      <c r="C490" s="147" t="s">
        <v>38</v>
      </c>
      <c r="D490" s="120">
        <v>1277</v>
      </c>
      <c r="E490" s="144" t="s">
        <v>201</v>
      </c>
      <c r="F490" s="135">
        <f t="shared" si="31"/>
        <v>7.6779999999999999</v>
      </c>
      <c r="G490" s="118">
        <f t="shared" si="34"/>
        <v>24</v>
      </c>
      <c r="H490" s="135"/>
      <c r="I490" s="146">
        <v>24</v>
      </c>
      <c r="J490" s="122">
        <v>36.85</v>
      </c>
      <c r="K490" s="118">
        <f t="shared" si="32"/>
        <v>8.69</v>
      </c>
      <c r="L490" s="118">
        <f t="shared" si="33"/>
        <v>45.54</v>
      </c>
      <c r="M490" s="213"/>
    </row>
    <row r="491" spans="1:13" ht="26.4">
      <c r="A491" s="132">
        <f t="shared" si="35"/>
        <v>484</v>
      </c>
      <c r="B491" s="142" t="s">
        <v>66</v>
      </c>
      <c r="C491" s="147" t="s">
        <v>38</v>
      </c>
      <c r="D491" s="120">
        <v>1277</v>
      </c>
      <c r="E491" s="144" t="s">
        <v>201</v>
      </c>
      <c r="F491" s="135">
        <f t="shared" si="31"/>
        <v>7.6779999999999999</v>
      </c>
      <c r="G491" s="118">
        <f t="shared" si="34"/>
        <v>48</v>
      </c>
      <c r="H491" s="135">
        <v>48</v>
      </c>
      <c r="I491" s="146"/>
      <c r="J491" s="122">
        <v>73.709999999999994</v>
      </c>
      <c r="K491" s="118">
        <f t="shared" si="32"/>
        <v>17.39</v>
      </c>
      <c r="L491" s="118">
        <f t="shared" si="33"/>
        <v>91.1</v>
      </c>
      <c r="M491" s="213"/>
    </row>
    <row r="492" spans="1:13" ht="26.4">
      <c r="A492" s="132">
        <f t="shared" si="35"/>
        <v>485</v>
      </c>
      <c r="B492" s="142" t="s">
        <v>54</v>
      </c>
      <c r="C492" s="147" t="s">
        <v>38</v>
      </c>
      <c r="D492" s="120">
        <v>1322</v>
      </c>
      <c r="E492" s="144" t="s">
        <v>201</v>
      </c>
      <c r="F492" s="135">
        <f t="shared" si="31"/>
        <v>7.9480000000000004</v>
      </c>
      <c r="G492" s="118">
        <f t="shared" si="34"/>
        <v>51</v>
      </c>
      <c r="H492" s="135"/>
      <c r="I492" s="146">
        <v>51</v>
      </c>
      <c r="J492" s="122">
        <v>81.069999999999993</v>
      </c>
      <c r="K492" s="118">
        <f t="shared" si="32"/>
        <v>19.12</v>
      </c>
      <c r="L492" s="118">
        <f t="shared" si="33"/>
        <v>100.19</v>
      </c>
      <c r="M492" s="213"/>
    </row>
    <row r="493" spans="1:13" ht="26.4">
      <c r="A493" s="132">
        <f t="shared" si="35"/>
        <v>486</v>
      </c>
      <c r="B493" s="142" t="s">
        <v>54</v>
      </c>
      <c r="C493" s="147" t="s">
        <v>38</v>
      </c>
      <c r="D493" s="120">
        <v>1322</v>
      </c>
      <c r="E493" s="144" t="s">
        <v>201</v>
      </c>
      <c r="F493" s="135">
        <f t="shared" si="31"/>
        <v>7.9480000000000004</v>
      </c>
      <c r="G493" s="118">
        <f t="shared" si="34"/>
        <v>13</v>
      </c>
      <c r="H493" s="135">
        <v>13</v>
      </c>
      <c r="I493" s="146"/>
      <c r="J493" s="122">
        <v>20.66</v>
      </c>
      <c r="K493" s="118">
        <f t="shared" si="32"/>
        <v>4.87</v>
      </c>
      <c r="L493" s="118">
        <f t="shared" si="33"/>
        <v>25.53</v>
      </c>
      <c r="M493" s="213"/>
    </row>
    <row r="494" spans="1:13">
      <c r="A494" s="132">
        <f t="shared" si="35"/>
        <v>487</v>
      </c>
      <c r="B494" s="142" t="s">
        <v>196</v>
      </c>
      <c r="C494" s="147" t="s">
        <v>51</v>
      </c>
      <c r="D494" s="120">
        <v>1185</v>
      </c>
      <c r="E494" s="144" t="s">
        <v>201</v>
      </c>
      <c r="F494" s="135">
        <f t="shared" si="31"/>
        <v>7.1239999999999997</v>
      </c>
      <c r="G494" s="118">
        <f t="shared" si="34"/>
        <v>95</v>
      </c>
      <c r="H494" s="135"/>
      <c r="I494" s="146">
        <v>95</v>
      </c>
      <c r="J494" s="122">
        <v>135.36000000000001</v>
      </c>
      <c r="K494" s="118">
        <f t="shared" si="32"/>
        <v>31.93</v>
      </c>
      <c r="L494" s="118">
        <f t="shared" si="33"/>
        <v>167.29000000000002</v>
      </c>
      <c r="M494" s="213"/>
    </row>
    <row r="495" spans="1:13" ht="26.4">
      <c r="A495" s="132">
        <f t="shared" si="35"/>
        <v>488</v>
      </c>
      <c r="B495" s="142" t="s">
        <v>84</v>
      </c>
      <c r="C495" s="147" t="s">
        <v>38</v>
      </c>
      <c r="D495" s="120">
        <v>1403</v>
      </c>
      <c r="E495" s="144" t="s">
        <v>201</v>
      </c>
      <c r="F495" s="135">
        <f t="shared" ref="F495:F558" si="36">ROUND(D495/$F$4,3)</f>
        <v>8.4350000000000005</v>
      </c>
      <c r="G495" s="118">
        <f t="shared" si="34"/>
        <v>16</v>
      </c>
      <c r="H495" s="135"/>
      <c r="I495" s="146">
        <v>16</v>
      </c>
      <c r="J495" s="122">
        <v>26.99</v>
      </c>
      <c r="K495" s="118">
        <f t="shared" si="32"/>
        <v>6.37</v>
      </c>
      <c r="L495" s="118">
        <f t="shared" si="33"/>
        <v>33.36</v>
      </c>
      <c r="M495" s="213"/>
    </row>
    <row r="496" spans="1:13" ht="26.4">
      <c r="A496" s="132">
        <f t="shared" si="35"/>
        <v>489</v>
      </c>
      <c r="B496" s="142" t="s">
        <v>84</v>
      </c>
      <c r="C496" s="147" t="s">
        <v>38</v>
      </c>
      <c r="D496" s="120">
        <v>1403</v>
      </c>
      <c r="E496" s="144" t="s">
        <v>201</v>
      </c>
      <c r="F496" s="135">
        <f t="shared" si="36"/>
        <v>8.4350000000000005</v>
      </c>
      <c r="G496" s="118">
        <f t="shared" si="34"/>
        <v>11.5</v>
      </c>
      <c r="H496" s="135">
        <v>11.5</v>
      </c>
      <c r="I496" s="146"/>
      <c r="J496" s="122">
        <v>19.399999999999999</v>
      </c>
      <c r="K496" s="118">
        <f t="shared" si="32"/>
        <v>4.58</v>
      </c>
      <c r="L496" s="118">
        <f t="shared" si="33"/>
        <v>23.979999999999997</v>
      </c>
      <c r="M496" s="213"/>
    </row>
    <row r="497" spans="1:13" ht="26.4">
      <c r="A497" s="132">
        <f t="shared" si="35"/>
        <v>490</v>
      </c>
      <c r="B497" s="142" t="s">
        <v>69</v>
      </c>
      <c r="C497" s="147" t="s">
        <v>40</v>
      </c>
      <c r="D497" s="120">
        <v>1295</v>
      </c>
      <c r="E497" s="144" t="s">
        <v>201</v>
      </c>
      <c r="F497" s="135">
        <f t="shared" si="36"/>
        <v>7.7859999999999996</v>
      </c>
      <c r="G497" s="118">
        <f t="shared" si="34"/>
        <v>23.5</v>
      </c>
      <c r="H497" s="135">
        <v>23.5</v>
      </c>
      <c r="I497" s="146"/>
      <c r="J497" s="122">
        <v>36.590000000000003</v>
      </c>
      <c r="K497" s="118">
        <f t="shared" si="32"/>
        <v>8.6300000000000008</v>
      </c>
      <c r="L497" s="118">
        <f t="shared" si="33"/>
        <v>45.220000000000006</v>
      </c>
      <c r="M497" s="213"/>
    </row>
    <row r="498" spans="1:13" ht="26.4">
      <c r="A498" s="132">
        <f t="shared" si="35"/>
        <v>491</v>
      </c>
      <c r="B498" s="142" t="s">
        <v>69</v>
      </c>
      <c r="C498" s="147" t="s">
        <v>40</v>
      </c>
      <c r="D498" s="120">
        <v>1295</v>
      </c>
      <c r="E498" s="144" t="s">
        <v>201</v>
      </c>
      <c r="F498" s="135">
        <f t="shared" si="36"/>
        <v>7.7859999999999996</v>
      </c>
      <c r="G498" s="118">
        <f t="shared" si="34"/>
        <v>29</v>
      </c>
      <c r="H498" s="135"/>
      <c r="I498" s="146">
        <v>29</v>
      </c>
      <c r="J498" s="122">
        <v>45.16</v>
      </c>
      <c r="K498" s="118">
        <f t="shared" si="32"/>
        <v>10.65</v>
      </c>
      <c r="L498" s="118">
        <f t="shared" si="33"/>
        <v>55.809999999999995</v>
      </c>
      <c r="M498" s="213"/>
    </row>
    <row r="499" spans="1:13">
      <c r="A499" s="132">
        <f t="shared" si="35"/>
        <v>492</v>
      </c>
      <c r="B499" s="142" t="s">
        <v>195</v>
      </c>
      <c r="C499" s="147" t="s">
        <v>51</v>
      </c>
      <c r="D499" s="120">
        <v>1185</v>
      </c>
      <c r="E499" s="144" t="s">
        <v>201</v>
      </c>
      <c r="F499" s="135">
        <f t="shared" si="36"/>
        <v>7.1239999999999997</v>
      </c>
      <c r="G499" s="118">
        <f t="shared" si="34"/>
        <v>8</v>
      </c>
      <c r="H499" s="135"/>
      <c r="I499" s="146">
        <v>8</v>
      </c>
      <c r="J499" s="122">
        <v>11.4</v>
      </c>
      <c r="K499" s="118">
        <f t="shared" si="32"/>
        <v>2.69</v>
      </c>
      <c r="L499" s="118">
        <f t="shared" si="33"/>
        <v>14.09</v>
      </c>
      <c r="M499" s="213"/>
    </row>
    <row r="500" spans="1:13">
      <c r="A500" s="132">
        <f t="shared" si="35"/>
        <v>493</v>
      </c>
      <c r="B500" s="142" t="s">
        <v>195</v>
      </c>
      <c r="C500" s="147" t="s">
        <v>51</v>
      </c>
      <c r="D500" s="120">
        <v>1185</v>
      </c>
      <c r="E500" s="144" t="s">
        <v>201</v>
      </c>
      <c r="F500" s="135">
        <f t="shared" si="36"/>
        <v>7.1239999999999997</v>
      </c>
      <c r="G500" s="118">
        <f t="shared" si="34"/>
        <v>72</v>
      </c>
      <c r="H500" s="135">
        <v>72</v>
      </c>
      <c r="I500" s="146"/>
      <c r="J500" s="122">
        <v>102.59</v>
      </c>
      <c r="K500" s="118">
        <f t="shared" si="32"/>
        <v>24.2</v>
      </c>
      <c r="L500" s="118">
        <f t="shared" si="33"/>
        <v>126.79</v>
      </c>
      <c r="M500" s="213"/>
    </row>
    <row r="501" spans="1:13" ht="26.4">
      <c r="A501" s="132">
        <f t="shared" si="35"/>
        <v>494</v>
      </c>
      <c r="B501" s="142" t="s">
        <v>46</v>
      </c>
      <c r="C501" s="147" t="s">
        <v>38</v>
      </c>
      <c r="D501" s="120">
        <v>1302</v>
      </c>
      <c r="E501" s="144" t="s">
        <v>201</v>
      </c>
      <c r="F501" s="135">
        <f t="shared" si="36"/>
        <v>7.8280000000000003</v>
      </c>
      <c r="G501" s="118">
        <f t="shared" si="34"/>
        <v>26.5</v>
      </c>
      <c r="H501" s="135"/>
      <c r="I501" s="146">
        <v>26.5</v>
      </c>
      <c r="J501" s="122">
        <v>41.49</v>
      </c>
      <c r="K501" s="118">
        <f t="shared" si="32"/>
        <v>9.7899999999999991</v>
      </c>
      <c r="L501" s="118">
        <f t="shared" si="33"/>
        <v>51.28</v>
      </c>
      <c r="M501" s="213"/>
    </row>
    <row r="502" spans="1:13" ht="26.4">
      <c r="A502" s="132">
        <f t="shared" si="35"/>
        <v>495</v>
      </c>
      <c r="B502" s="142" t="s">
        <v>79</v>
      </c>
      <c r="C502" s="147" t="s">
        <v>40</v>
      </c>
      <c r="D502" s="120">
        <v>1430</v>
      </c>
      <c r="E502" s="144" t="s">
        <v>201</v>
      </c>
      <c r="F502" s="135">
        <f t="shared" si="36"/>
        <v>8.5969999999999995</v>
      </c>
      <c r="G502" s="118">
        <f t="shared" si="34"/>
        <v>37.5</v>
      </c>
      <c r="H502" s="135"/>
      <c r="I502" s="146">
        <v>37.5</v>
      </c>
      <c r="J502" s="122">
        <v>64.48</v>
      </c>
      <c r="K502" s="118">
        <f t="shared" si="32"/>
        <v>15.21</v>
      </c>
      <c r="L502" s="118">
        <f t="shared" si="33"/>
        <v>79.69</v>
      </c>
      <c r="M502" s="213"/>
    </row>
    <row r="503" spans="1:13" ht="26.4">
      <c r="A503" s="132">
        <f t="shared" si="35"/>
        <v>496</v>
      </c>
      <c r="B503" s="142" t="s">
        <v>64</v>
      </c>
      <c r="C503" s="147" t="s">
        <v>40</v>
      </c>
      <c r="D503" s="120">
        <v>1505</v>
      </c>
      <c r="E503" s="144" t="s">
        <v>201</v>
      </c>
      <c r="F503" s="135">
        <f t="shared" si="36"/>
        <v>9.048</v>
      </c>
      <c r="G503" s="118">
        <f t="shared" si="34"/>
        <v>12</v>
      </c>
      <c r="H503" s="135"/>
      <c r="I503" s="146">
        <v>12</v>
      </c>
      <c r="J503" s="122">
        <v>21.72</v>
      </c>
      <c r="K503" s="118">
        <f t="shared" si="32"/>
        <v>5.12</v>
      </c>
      <c r="L503" s="118">
        <f t="shared" si="33"/>
        <v>26.84</v>
      </c>
      <c r="M503" s="213"/>
    </row>
    <row r="504" spans="1:13" ht="26.4">
      <c r="A504" s="132">
        <f t="shared" si="35"/>
        <v>497</v>
      </c>
      <c r="B504" s="142" t="s">
        <v>49</v>
      </c>
      <c r="C504" s="147" t="s">
        <v>38</v>
      </c>
      <c r="D504" s="120">
        <v>1403</v>
      </c>
      <c r="E504" s="144" t="s">
        <v>201</v>
      </c>
      <c r="F504" s="135">
        <f t="shared" si="36"/>
        <v>8.4350000000000005</v>
      </c>
      <c r="G504" s="118">
        <f t="shared" si="34"/>
        <v>9</v>
      </c>
      <c r="H504" s="135">
        <v>9</v>
      </c>
      <c r="I504" s="146"/>
      <c r="J504" s="122">
        <v>15.18</v>
      </c>
      <c r="K504" s="118">
        <f t="shared" si="32"/>
        <v>3.58</v>
      </c>
      <c r="L504" s="118">
        <f t="shared" si="33"/>
        <v>18.759999999999998</v>
      </c>
      <c r="M504" s="213"/>
    </row>
    <row r="505" spans="1:13" ht="26.4">
      <c r="A505" s="132">
        <f t="shared" si="35"/>
        <v>498</v>
      </c>
      <c r="B505" s="142" t="s">
        <v>66</v>
      </c>
      <c r="C505" s="147" t="s">
        <v>38</v>
      </c>
      <c r="D505" s="120">
        <v>1277</v>
      </c>
      <c r="E505" s="144" t="s">
        <v>201</v>
      </c>
      <c r="F505" s="135">
        <f t="shared" si="36"/>
        <v>7.6779999999999999</v>
      </c>
      <c r="G505" s="118">
        <f t="shared" si="34"/>
        <v>19</v>
      </c>
      <c r="H505" s="135"/>
      <c r="I505" s="146">
        <v>19</v>
      </c>
      <c r="J505" s="122">
        <v>29.18</v>
      </c>
      <c r="K505" s="118">
        <f t="shared" si="32"/>
        <v>6.88</v>
      </c>
      <c r="L505" s="118">
        <f t="shared" si="33"/>
        <v>36.06</v>
      </c>
      <c r="M505" s="213"/>
    </row>
    <row r="506" spans="1:13" ht="26.4">
      <c r="A506" s="132">
        <f t="shared" si="35"/>
        <v>499</v>
      </c>
      <c r="B506" s="142" t="s">
        <v>66</v>
      </c>
      <c r="C506" s="147" t="s">
        <v>38</v>
      </c>
      <c r="D506" s="120">
        <v>1277</v>
      </c>
      <c r="E506" s="144" t="s">
        <v>201</v>
      </c>
      <c r="F506" s="135">
        <f t="shared" si="36"/>
        <v>7.6779999999999999</v>
      </c>
      <c r="G506" s="118">
        <f t="shared" si="34"/>
        <v>24</v>
      </c>
      <c r="H506" s="135">
        <v>24</v>
      </c>
      <c r="I506" s="146"/>
      <c r="J506" s="122">
        <v>36.85</v>
      </c>
      <c r="K506" s="118">
        <f t="shared" si="32"/>
        <v>8.69</v>
      </c>
      <c r="L506" s="118">
        <f t="shared" si="33"/>
        <v>45.54</v>
      </c>
      <c r="M506" s="213"/>
    </row>
    <row r="507" spans="1:13">
      <c r="A507" s="132">
        <f t="shared" si="35"/>
        <v>500</v>
      </c>
      <c r="B507" s="142" t="s">
        <v>195</v>
      </c>
      <c r="C507" s="147" t="s">
        <v>51</v>
      </c>
      <c r="D507" s="120">
        <v>1185</v>
      </c>
      <c r="E507" s="144" t="s">
        <v>201</v>
      </c>
      <c r="F507" s="135">
        <f t="shared" si="36"/>
        <v>7.1239999999999997</v>
      </c>
      <c r="G507" s="118">
        <f t="shared" si="34"/>
        <v>8</v>
      </c>
      <c r="H507" s="135"/>
      <c r="I507" s="146">
        <v>8</v>
      </c>
      <c r="J507" s="122">
        <v>11.4</v>
      </c>
      <c r="K507" s="118">
        <f t="shared" si="32"/>
        <v>2.69</v>
      </c>
      <c r="L507" s="118">
        <f t="shared" si="33"/>
        <v>14.09</v>
      </c>
      <c r="M507" s="213"/>
    </row>
    <row r="508" spans="1:13">
      <c r="A508" s="132">
        <f t="shared" si="35"/>
        <v>501</v>
      </c>
      <c r="B508" s="142" t="s">
        <v>199</v>
      </c>
      <c r="C508" s="147" t="s">
        <v>51</v>
      </c>
      <c r="D508" s="120">
        <v>1185</v>
      </c>
      <c r="E508" s="144" t="s">
        <v>201</v>
      </c>
      <c r="F508" s="135">
        <f t="shared" si="36"/>
        <v>7.1239999999999997</v>
      </c>
      <c r="G508" s="118">
        <f t="shared" si="34"/>
        <v>72</v>
      </c>
      <c r="H508" s="135">
        <v>72</v>
      </c>
      <c r="I508" s="146"/>
      <c r="J508" s="122">
        <v>102.59</v>
      </c>
      <c r="K508" s="118">
        <f t="shared" si="32"/>
        <v>24.2</v>
      </c>
      <c r="L508" s="118">
        <f t="shared" si="33"/>
        <v>126.79</v>
      </c>
      <c r="M508" s="213"/>
    </row>
    <row r="509" spans="1:13" ht="26.4">
      <c r="A509" s="132">
        <f t="shared" si="35"/>
        <v>502</v>
      </c>
      <c r="B509" s="142" t="s">
        <v>49</v>
      </c>
      <c r="C509" s="147" t="s">
        <v>38</v>
      </c>
      <c r="D509" s="120">
        <v>1403</v>
      </c>
      <c r="E509" s="144" t="s">
        <v>201</v>
      </c>
      <c r="F509" s="135">
        <f t="shared" si="36"/>
        <v>8.4350000000000005</v>
      </c>
      <c r="G509" s="118">
        <f t="shared" si="34"/>
        <v>15</v>
      </c>
      <c r="H509" s="135">
        <v>15</v>
      </c>
      <c r="I509" s="146"/>
      <c r="J509" s="122">
        <v>25.31</v>
      </c>
      <c r="K509" s="118">
        <f t="shared" si="32"/>
        <v>5.97</v>
      </c>
      <c r="L509" s="118">
        <f t="shared" si="33"/>
        <v>31.279999999999998</v>
      </c>
      <c r="M509" s="213"/>
    </row>
    <row r="510" spans="1:13" ht="26.4">
      <c r="A510" s="132">
        <f t="shared" si="35"/>
        <v>503</v>
      </c>
      <c r="B510" s="142" t="s">
        <v>49</v>
      </c>
      <c r="C510" s="147" t="s">
        <v>38</v>
      </c>
      <c r="D510" s="120">
        <v>1403</v>
      </c>
      <c r="E510" s="144" t="s">
        <v>201</v>
      </c>
      <c r="F510" s="135">
        <f t="shared" si="36"/>
        <v>8.4350000000000005</v>
      </c>
      <c r="G510" s="118">
        <f t="shared" si="34"/>
        <v>34</v>
      </c>
      <c r="H510" s="135"/>
      <c r="I510" s="146">
        <v>34</v>
      </c>
      <c r="J510" s="122">
        <v>57.36</v>
      </c>
      <c r="K510" s="118">
        <f t="shared" si="32"/>
        <v>13.53</v>
      </c>
      <c r="L510" s="118">
        <f t="shared" si="33"/>
        <v>70.89</v>
      </c>
      <c r="M510" s="213"/>
    </row>
    <row r="511" spans="1:13">
      <c r="A511" s="132">
        <f t="shared" si="35"/>
        <v>504</v>
      </c>
      <c r="B511" s="142" t="s">
        <v>197</v>
      </c>
      <c r="C511" s="147" t="s">
        <v>51</v>
      </c>
      <c r="D511" s="120">
        <v>1245</v>
      </c>
      <c r="E511" s="144" t="s">
        <v>201</v>
      </c>
      <c r="F511" s="135">
        <f t="shared" si="36"/>
        <v>7.4850000000000003</v>
      </c>
      <c r="G511" s="118">
        <f t="shared" si="34"/>
        <v>82</v>
      </c>
      <c r="H511" s="135"/>
      <c r="I511" s="146">
        <v>82</v>
      </c>
      <c r="J511" s="122">
        <v>122.75</v>
      </c>
      <c r="K511" s="118">
        <f>ROUND(J511*23.59%,2)-2.03</f>
        <v>26.93</v>
      </c>
      <c r="L511" s="118">
        <f t="shared" si="33"/>
        <v>149.68</v>
      </c>
      <c r="M511" s="213" t="s">
        <v>131</v>
      </c>
    </row>
    <row r="512" spans="1:13" ht="26.4">
      <c r="A512" s="132">
        <f t="shared" si="35"/>
        <v>505</v>
      </c>
      <c r="B512" s="142" t="s">
        <v>129</v>
      </c>
      <c r="C512" s="147" t="s">
        <v>38</v>
      </c>
      <c r="D512" s="120">
        <v>1277</v>
      </c>
      <c r="E512" s="144" t="s">
        <v>201</v>
      </c>
      <c r="F512" s="135">
        <f t="shared" si="36"/>
        <v>7.6779999999999999</v>
      </c>
      <c r="G512" s="118">
        <f t="shared" si="34"/>
        <v>21</v>
      </c>
      <c r="H512" s="135"/>
      <c r="I512" s="146">
        <v>21</v>
      </c>
      <c r="J512" s="122">
        <v>32.25</v>
      </c>
      <c r="K512" s="118">
        <f t="shared" si="32"/>
        <v>7.61</v>
      </c>
      <c r="L512" s="118">
        <f t="shared" si="33"/>
        <v>39.86</v>
      </c>
      <c r="M512" s="213"/>
    </row>
    <row r="513" spans="1:13">
      <c r="A513" s="132">
        <f t="shared" si="35"/>
        <v>506</v>
      </c>
      <c r="B513" s="142" t="s">
        <v>195</v>
      </c>
      <c r="C513" s="147" t="s">
        <v>51</v>
      </c>
      <c r="D513" s="120">
        <v>1185</v>
      </c>
      <c r="E513" s="144" t="s">
        <v>201</v>
      </c>
      <c r="F513" s="135">
        <f t="shared" si="36"/>
        <v>7.1239999999999997</v>
      </c>
      <c r="G513" s="118">
        <f t="shared" si="34"/>
        <v>19</v>
      </c>
      <c r="H513" s="135"/>
      <c r="I513" s="146">
        <v>19</v>
      </c>
      <c r="J513" s="122">
        <v>27.07</v>
      </c>
      <c r="K513" s="118">
        <f t="shared" si="32"/>
        <v>6.39</v>
      </c>
      <c r="L513" s="118">
        <f t="shared" si="33"/>
        <v>33.46</v>
      </c>
      <c r="M513" s="213"/>
    </row>
    <row r="514" spans="1:13">
      <c r="A514" s="132">
        <f t="shared" si="35"/>
        <v>507</v>
      </c>
      <c r="B514" s="142" t="s">
        <v>199</v>
      </c>
      <c r="C514" s="147" t="s">
        <v>51</v>
      </c>
      <c r="D514" s="120">
        <v>1185</v>
      </c>
      <c r="E514" s="144" t="s">
        <v>201</v>
      </c>
      <c r="F514" s="135">
        <f t="shared" si="36"/>
        <v>7.1239999999999997</v>
      </c>
      <c r="G514" s="118">
        <f t="shared" si="34"/>
        <v>70</v>
      </c>
      <c r="H514" s="135">
        <v>70</v>
      </c>
      <c r="I514" s="146"/>
      <c r="J514" s="122">
        <v>99.74</v>
      </c>
      <c r="K514" s="118">
        <f t="shared" si="32"/>
        <v>23.53</v>
      </c>
      <c r="L514" s="118">
        <f t="shared" si="33"/>
        <v>123.27</v>
      </c>
      <c r="M514" s="213"/>
    </row>
    <row r="515" spans="1:13" ht="26.4">
      <c r="A515" s="132">
        <f t="shared" si="35"/>
        <v>508</v>
      </c>
      <c r="B515" s="142" t="s">
        <v>88</v>
      </c>
      <c r="C515" s="147" t="s">
        <v>38</v>
      </c>
      <c r="D515" s="120">
        <v>1443</v>
      </c>
      <c r="E515" s="144" t="s">
        <v>201</v>
      </c>
      <c r="F515" s="135">
        <f t="shared" si="36"/>
        <v>8.6760000000000002</v>
      </c>
      <c r="G515" s="118">
        <f t="shared" si="34"/>
        <v>13</v>
      </c>
      <c r="H515" s="135"/>
      <c r="I515" s="146">
        <v>13</v>
      </c>
      <c r="J515" s="122">
        <v>22.56</v>
      </c>
      <c r="K515" s="118">
        <f t="shared" si="32"/>
        <v>5.32</v>
      </c>
      <c r="L515" s="118">
        <f t="shared" si="33"/>
        <v>27.88</v>
      </c>
      <c r="M515" s="213"/>
    </row>
    <row r="516" spans="1:13" ht="26.4">
      <c r="A516" s="132">
        <f t="shared" si="35"/>
        <v>509</v>
      </c>
      <c r="B516" s="142" t="s">
        <v>88</v>
      </c>
      <c r="C516" s="147" t="s">
        <v>38</v>
      </c>
      <c r="D516" s="120">
        <v>1443</v>
      </c>
      <c r="E516" s="144" t="s">
        <v>201</v>
      </c>
      <c r="F516" s="135">
        <f t="shared" si="36"/>
        <v>8.6760000000000002</v>
      </c>
      <c r="G516" s="118">
        <f t="shared" si="34"/>
        <v>13</v>
      </c>
      <c r="H516" s="135">
        <v>13</v>
      </c>
      <c r="I516" s="146"/>
      <c r="J516" s="122">
        <v>22.56</v>
      </c>
      <c r="K516" s="118">
        <f t="shared" si="32"/>
        <v>5.32</v>
      </c>
      <c r="L516" s="118">
        <f t="shared" si="33"/>
        <v>27.88</v>
      </c>
      <c r="M516" s="213"/>
    </row>
    <row r="517" spans="1:13" ht="26.4">
      <c r="A517" s="132">
        <f t="shared" si="35"/>
        <v>510</v>
      </c>
      <c r="B517" s="142" t="s">
        <v>52</v>
      </c>
      <c r="C517" s="147" t="s">
        <v>38</v>
      </c>
      <c r="D517" s="120">
        <v>1277</v>
      </c>
      <c r="E517" s="144" t="s">
        <v>201</v>
      </c>
      <c r="F517" s="135">
        <f t="shared" si="36"/>
        <v>7.6779999999999999</v>
      </c>
      <c r="G517" s="118">
        <f t="shared" si="34"/>
        <v>25</v>
      </c>
      <c r="H517" s="135"/>
      <c r="I517" s="146">
        <v>25</v>
      </c>
      <c r="J517" s="122">
        <v>38.39</v>
      </c>
      <c r="K517" s="118">
        <f t="shared" si="32"/>
        <v>9.06</v>
      </c>
      <c r="L517" s="118">
        <f t="shared" si="33"/>
        <v>47.45</v>
      </c>
      <c r="M517" s="213"/>
    </row>
    <row r="518" spans="1:13" ht="26.4">
      <c r="A518" s="132">
        <f t="shared" si="35"/>
        <v>511</v>
      </c>
      <c r="B518" s="142" t="s">
        <v>52</v>
      </c>
      <c r="C518" s="147" t="s">
        <v>38</v>
      </c>
      <c r="D518" s="120">
        <v>1277</v>
      </c>
      <c r="E518" s="144" t="s">
        <v>201</v>
      </c>
      <c r="F518" s="135">
        <f t="shared" si="36"/>
        <v>7.6779999999999999</v>
      </c>
      <c r="G518" s="118">
        <f t="shared" si="34"/>
        <v>13</v>
      </c>
      <c r="H518" s="135">
        <v>13</v>
      </c>
      <c r="I518" s="146"/>
      <c r="J518" s="122">
        <v>19.96</v>
      </c>
      <c r="K518" s="118">
        <f t="shared" si="32"/>
        <v>4.71</v>
      </c>
      <c r="L518" s="118">
        <f t="shared" si="33"/>
        <v>24.67</v>
      </c>
      <c r="M518" s="213"/>
    </row>
    <row r="519" spans="1:13" ht="26.4">
      <c r="A519" s="132">
        <f t="shared" si="35"/>
        <v>512</v>
      </c>
      <c r="B519" s="142" t="s">
        <v>84</v>
      </c>
      <c r="C519" s="147" t="s">
        <v>38</v>
      </c>
      <c r="D519" s="120">
        <v>1403</v>
      </c>
      <c r="E519" s="144" t="s">
        <v>201</v>
      </c>
      <c r="F519" s="135">
        <f t="shared" si="36"/>
        <v>8.4350000000000005</v>
      </c>
      <c r="G519" s="118">
        <f t="shared" si="34"/>
        <v>26</v>
      </c>
      <c r="H519" s="135"/>
      <c r="I519" s="146">
        <v>26</v>
      </c>
      <c r="J519" s="122">
        <v>43.86</v>
      </c>
      <c r="K519" s="118">
        <f t="shared" si="32"/>
        <v>10.35</v>
      </c>
      <c r="L519" s="118">
        <f t="shared" si="33"/>
        <v>54.21</v>
      </c>
      <c r="M519" s="213"/>
    </row>
    <row r="520" spans="1:13" ht="26.4">
      <c r="A520" s="132">
        <f t="shared" si="35"/>
        <v>513</v>
      </c>
      <c r="B520" s="142" t="s">
        <v>52</v>
      </c>
      <c r="C520" s="147" t="s">
        <v>51</v>
      </c>
      <c r="D520" s="120">
        <v>1080</v>
      </c>
      <c r="E520" s="144" t="s">
        <v>201</v>
      </c>
      <c r="F520" s="135">
        <f t="shared" si="36"/>
        <v>6.4930000000000003</v>
      </c>
      <c r="G520" s="118">
        <f t="shared" si="34"/>
        <v>12</v>
      </c>
      <c r="H520" s="135"/>
      <c r="I520" s="146">
        <v>12</v>
      </c>
      <c r="J520" s="122">
        <v>15.58</v>
      </c>
      <c r="K520" s="118">
        <f t="shared" ref="K520:K583" si="37">ROUND(J520*23.59%,2)</f>
        <v>3.68</v>
      </c>
      <c r="L520" s="118">
        <f t="shared" ref="L520:L583" si="38">J520+K520</f>
        <v>19.260000000000002</v>
      </c>
      <c r="M520" s="213"/>
    </row>
    <row r="521" spans="1:13" ht="26.4">
      <c r="A521" s="132">
        <f t="shared" si="35"/>
        <v>514</v>
      </c>
      <c r="B521" s="142" t="s">
        <v>85</v>
      </c>
      <c r="C521" s="147" t="s">
        <v>38</v>
      </c>
      <c r="D521" s="120">
        <v>1277</v>
      </c>
      <c r="E521" s="144" t="s">
        <v>201</v>
      </c>
      <c r="F521" s="135">
        <f t="shared" si="36"/>
        <v>7.6779999999999999</v>
      </c>
      <c r="G521" s="118">
        <f t="shared" ref="G521:G584" si="39">H521+I521</f>
        <v>12</v>
      </c>
      <c r="H521" s="135"/>
      <c r="I521" s="146">
        <v>12</v>
      </c>
      <c r="J521" s="122">
        <v>18.43</v>
      </c>
      <c r="K521" s="118">
        <f t="shared" si="37"/>
        <v>4.3499999999999996</v>
      </c>
      <c r="L521" s="118">
        <f t="shared" si="38"/>
        <v>22.78</v>
      </c>
      <c r="M521" s="213"/>
    </row>
    <row r="522" spans="1:13" ht="26.4">
      <c r="A522" s="132">
        <f t="shared" si="35"/>
        <v>515</v>
      </c>
      <c r="B522" s="142" t="s">
        <v>71</v>
      </c>
      <c r="C522" s="147" t="s">
        <v>38</v>
      </c>
      <c r="D522" s="120">
        <v>1377</v>
      </c>
      <c r="E522" s="144" t="s">
        <v>201</v>
      </c>
      <c r="F522" s="135">
        <f t="shared" si="36"/>
        <v>8.2789999999999999</v>
      </c>
      <c r="G522" s="118">
        <f t="shared" si="39"/>
        <v>12</v>
      </c>
      <c r="H522" s="135"/>
      <c r="I522" s="146">
        <v>12</v>
      </c>
      <c r="J522" s="122">
        <v>19.87</v>
      </c>
      <c r="K522" s="118">
        <f t="shared" si="37"/>
        <v>4.6900000000000004</v>
      </c>
      <c r="L522" s="118">
        <f t="shared" si="38"/>
        <v>24.560000000000002</v>
      </c>
      <c r="M522" s="213"/>
    </row>
    <row r="523" spans="1:13" ht="26.4">
      <c r="A523" s="132">
        <f t="shared" si="35"/>
        <v>516</v>
      </c>
      <c r="B523" s="142" t="s">
        <v>78</v>
      </c>
      <c r="C523" s="147" t="s">
        <v>38</v>
      </c>
      <c r="D523" s="120">
        <v>1277</v>
      </c>
      <c r="E523" s="144" t="s">
        <v>201</v>
      </c>
      <c r="F523" s="135">
        <f t="shared" si="36"/>
        <v>7.6779999999999999</v>
      </c>
      <c r="G523" s="118">
        <f t="shared" si="39"/>
        <v>25</v>
      </c>
      <c r="H523" s="135"/>
      <c r="I523" s="146">
        <v>25</v>
      </c>
      <c r="J523" s="122">
        <v>38.39</v>
      </c>
      <c r="K523" s="118">
        <f t="shared" si="37"/>
        <v>9.06</v>
      </c>
      <c r="L523" s="118">
        <f t="shared" si="38"/>
        <v>47.45</v>
      </c>
      <c r="M523" s="213"/>
    </row>
    <row r="524" spans="1:13" ht="26.4">
      <c r="A524" s="132">
        <f t="shared" si="35"/>
        <v>517</v>
      </c>
      <c r="B524" s="142" t="s">
        <v>78</v>
      </c>
      <c r="C524" s="147" t="s">
        <v>38</v>
      </c>
      <c r="D524" s="120">
        <v>1277</v>
      </c>
      <c r="E524" s="144" t="s">
        <v>201</v>
      </c>
      <c r="F524" s="135">
        <f t="shared" si="36"/>
        <v>7.6779999999999999</v>
      </c>
      <c r="G524" s="118">
        <f t="shared" si="39"/>
        <v>37</v>
      </c>
      <c r="H524" s="135">
        <v>37</v>
      </c>
      <c r="I524" s="146"/>
      <c r="J524" s="122">
        <v>56.82</v>
      </c>
      <c r="K524" s="118">
        <f t="shared" si="37"/>
        <v>13.4</v>
      </c>
      <c r="L524" s="118">
        <f t="shared" si="38"/>
        <v>70.22</v>
      </c>
      <c r="M524" s="213"/>
    </row>
    <row r="525" spans="1:13" ht="26.4">
      <c r="A525" s="132">
        <f t="shared" si="35"/>
        <v>518</v>
      </c>
      <c r="B525" s="142" t="s">
        <v>73</v>
      </c>
      <c r="C525" s="147" t="s">
        <v>38</v>
      </c>
      <c r="D525" s="120">
        <v>1277</v>
      </c>
      <c r="E525" s="144" t="s">
        <v>201</v>
      </c>
      <c r="F525" s="135">
        <f t="shared" si="36"/>
        <v>7.6779999999999999</v>
      </c>
      <c r="G525" s="118">
        <f t="shared" si="39"/>
        <v>12</v>
      </c>
      <c r="H525" s="135"/>
      <c r="I525" s="146">
        <v>12</v>
      </c>
      <c r="J525" s="122">
        <v>18.43</v>
      </c>
      <c r="K525" s="118">
        <f t="shared" si="37"/>
        <v>4.3499999999999996</v>
      </c>
      <c r="L525" s="118">
        <f t="shared" si="38"/>
        <v>22.78</v>
      </c>
      <c r="M525" s="213"/>
    </row>
    <row r="526" spans="1:13" ht="26.4">
      <c r="A526" s="132">
        <f t="shared" si="35"/>
        <v>519</v>
      </c>
      <c r="B526" s="142" t="s">
        <v>62</v>
      </c>
      <c r="C526" s="147" t="s">
        <v>38</v>
      </c>
      <c r="D526" s="120">
        <v>1277</v>
      </c>
      <c r="E526" s="144" t="s">
        <v>201</v>
      </c>
      <c r="F526" s="135">
        <f t="shared" si="36"/>
        <v>7.6779999999999999</v>
      </c>
      <c r="G526" s="118">
        <f t="shared" si="39"/>
        <v>24</v>
      </c>
      <c r="H526" s="135"/>
      <c r="I526" s="146">
        <v>24</v>
      </c>
      <c r="J526" s="122">
        <v>36.85</v>
      </c>
      <c r="K526" s="118">
        <f t="shared" si="37"/>
        <v>8.69</v>
      </c>
      <c r="L526" s="118">
        <f t="shared" si="38"/>
        <v>45.54</v>
      </c>
      <c r="M526" s="213"/>
    </row>
    <row r="527" spans="1:13" ht="26.4">
      <c r="A527" s="132">
        <f t="shared" si="35"/>
        <v>520</v>
      </c>
      <c r="B527" s="142" t="s">
        <v>67</v>
      </c>
      <c r="C527" s="147" t="s">
        <v>38</v>
      </c>
      <c r="D527" s="120">
        <v>1277</v>
      </c>
      <c r="E527" s="144" t="s">
        <v>201</v>
      </c>
      <c r="F527" s="135">
        <f t="shared" si="36"/>
        <v>7.6779999999999999</v>
      </c>
      <c r="G527" s="118">
        <f t="shared" si="39"/>
        <v>38</v>
      </c>
      <c r="H527" s="135"/>
      <c r="I527" s="146">
        <v>38</v>
      </c>
      <c r="J527" s="122">
        <v>58.35</v>
      </c>
      <c r="K527" s="118">
        <f t="shared" si="37"/>
        <v>13.76</v>
      </c>
      <c r="L527" s="118">
        <f t="shared" si="38"/>
        <v>72.11</v>
      </c>
      <c r="M527" s="213"/>
    </row>
    <row r="528" spans="1:13" ht="26.4">
      <c r="A528" s="132">
        <f t="shared" si="35"/>
        <v>521</v>
      </c>
      <c r="B528" s="142" t="s">
        <v>67</v>
      </c>
      <c r="C528" s="147" t="s">
        <v>38</v>
      </c>
      <c r="D528" s="120">
        <v>1277</v>
      </c>
      <c r="E528" s="144" t="s">
        <v>201</v>
      </c>
      <c r="F528" s="135">
        <f t="shared" si="36"/>
        <v>7.6779999999999999</v>
      </c>
      <c r="G528" s="118">
        <f t="shared" si="39"/>
        <v>12</v>
      </c>
      <c r="H528" s="135">
        <v>12</v>
      </c>
      <c r="I528" s="146"/>
      <c r="J528" s="122">
        <v>18.43</v>
      </c>
      <c r="K528" s="118">
        <f t="shared" si="37"/>
        <v>4.3499999999999996</v>
      </c>
      <c r="L528" s="118">
        <f t="shared" si="38"/>
        <v>22.78</v>
      </c>
      <c r="M528" s="213"/>
    </row>
    <row r="529" spans="1:13" ht="26.4">
      <c r="A529" s="132">
        <f t="shared" si="35"/>
        <v>522</v>
      </c>
      <c r="B529" s="142" t="s">
        <v>48</v>
      </c>
      <c r="C529" s="147" t="s">
        <v>38</v>
      </c>
      <c r="D529" s="120">
        <v>1277</v>
      </c>
      <c r="E529" s="144" t="s">
        <v>201</v>
      </c>
      <c r="F529" s="135">
        <f t="shared" si="36"/>
        <v>7.6779999999999999</v>
      </c>
      <c r="G529" s="118">
        <f t="shared" si="39"/>
        <v>13</v>
      </c>
      <c r="H529" s="135"/>
      <c r="I529" s="146">
        <v>13</v>
      </c>
      <c r="J529" s="122">
        <v>19.96</v>
      </c>
      <c r="K529" s="118">
        <f t="shared" si="37"/>
        <v>4.71</v>
      </c>
      <c r="L529" s="118">
        <f t="shared" si="38"/>
        <v>24.67</v>
      </c>
      <c r="M529" s="213"/>
    </row>
    <row r="530" spans="1:13" ht="26.4">
      <c r="A530" s="132">
        <f t="shared" si="35"/>
        <v>523</v>
      </c>
      <c r="B530" s="142" t="s">
        <v>48</v>
      </c>
      <c r="C530" s="147" t="s">
        <v>38</v>
      </c>
      <c r="D530" s="120">
        <v>1277</v>
      </c>
      <c r="E530" s="144" t="s">
        <v>201</v>
      </c>
      <c r="F530" s="135">
        <f t="shared" si="36"/>
        <v>7.6779999999999999</v>
      </c>
      <c r="G530" s="118">
        <f t="shared" si="39"/>
        <v>12</v>
      </c>
      <c r="H530" s="135">
        <v>12</v>
      </c>
      <c r="I530" s="146"/>
      <c r="J530" s="122">
        <v>18.43</v>
      </c>
      <c r="K530" s="118">
        <f t="shared" si="37"/>
        <v>4.3499999999999996</v>
      </c>
      <c r="L530" s="118">
        <f t="shared" si="38"/>
        <v>22.78</v>
      </c>
      <c r="M530" s="213"/>
    </row>
    <row r="531" spans="1:13" ht="16.5" customHeight="1">
      <c r="A531" s="132">
        <f t="shared" si="35"/>
        <v>524</v>
      </c>
      <c r="B531" s="142" t="s">
        <v>196</v>
      </c>
      <c r="C531" s="147" t="s">
        <v>51</v>
      </c>
      <c r="D531" s="120">
        <v>1185</v>
      </c>
      <c r="E531" s="144" t="s">
        <v>201</v>
      </c>
      <c r="F531" s="135">
        <f t="shared" si="36"/>
        <v>7.1239999999999997</v>
      </c>
      <c r="G531" s="118">
        <f t="shared" si="39"/>
        <v>20</v>
      </c>
      <c r="H531" s="135"/>
      <c r="I531" s="146">
        <v>20</v>
      </c>
      <c r="J531" s="122">
        <v>28.5</v>
      </c>
      <c r="K531" s="118">
        <f t="shared" si="37"/>
        <v>6.72</v>
      </c>
      <c r="L531" s="118">
        <f t="shared" si="38"/>
        <v>35.22</v>
      </c>
      <c r="M531" s="213"/>
    </row>
    <row r="532" spans="1:13" ht="26.4">
      <c r="A532" s="132">
        <f t="shared" si="35"/>
        <v>525</v>
      </c>
      <c r="B532" s="142" t="s">
        <v>66</v>
      </c>
      <c r="C532" s="147" t="s">
        <v>51</v>
      </c>
      <c r="D532" s="120">
        <v>1080</v>
      </c>
      <c r="E532" s="144" t="s">
        <v>201</v>
      </c>
      <c r="F532" s="135">
        <f t="shared" si="36"/>
        <v>6.4930000000000003</v>
      </c>
      <c r="G532" s="118">
        <f t="shared" si="39"/>
        <v>24</v>
      </c>
      <c r="H532" s="135">
        <v>24</v>
      </c>
      <c r="I532" s="146"/>
      <c r="J532" s="122">
        <v>31.17</v>
      </c>
      <c r="K532" s="118">
        <f t="shared" si="37"/>
        <v>7.35</v>
      </c>
      <c r="L532" s="118">
        <f t="shared" si="38"/>
        <v>38.520000000000003</v>
      </c>
      <c r="M532" s="213"/>
    </row>
    <row r="533" spans="1:13" ht="26.4">
      <c r="A533" s="132">
        <f t="shared" ref="A533:A596" si="40">A532+1</f>
        <v>526</v>
      </c>
      <c r="B533" s="142" t="s">
        <v>74</v>
      </c>
      <c r="C533" s="147" t="s">
        <v>38</v>
      </c>
      <c r="D533" s="120">
        <v>1357</v>
      </c>
      <c r="E533" s="144" t="s">
        <v>201</v>
      </c>
      <c r="F533" s="135">
        <f t="shared" si="36"/>
        <v>8.1579999999999995</v>
      </c>
      <c r="G533" s="118">
        <f t="shared" si="39"/>
        <v>12</v>
      </c>
      <c r="H533" s="135">
        <v>12</v>
      </c>
      <c r="I533" s="146"/>
      <c r="J533" s="122">
        <v>19.579999999999998</v>
      </c>
      <c r="K533" s="118">
        <f t="shared" si="37"/>
        <v>4.62</v>
      </c>
      <c r="L533" s="118">
        <f t="shared" si="38"/>
        <v>24.2</v>
      </c>
      <c r="M533" s="213"/>
    </row>
    <row r="534" spans="1:13" ht="26.4">
      <c r="A534" s="132">
        <f t="shared" si="40"/>
        <v>527</v>
      </c>
      <c r="B534" s="142" t="s">
        <v>74</v>
      </c>
      <c r="C534" s="147" t="s">
        <v>38</v>
      </c>
      <c r="D534" s="120">
        <v>1357</v>
      </c>
      <c r="E534" s="144" t="s">
        <v>201</v>
      </c>
      <c r="F534" s="135">
        <f t="shared" si="36"/>
        <v>8.1579999999999995</v>
      </c>
      <c r="G534" s="118">
        <f t="shared" si="39"/>
        <v>13</v>
      </c>
      <c r="H534" s="135"/>
      <c r="I534" s="146">
        <v>13</v>
      </c>
      <c r="J534" s="122">
        <v>21.21</v>
      </c>
      <c r="K534" s="118">
        <f t="shared" si="37"/>
        <v>5</v>
      </c>
      <c r="L534" s="118">
        <f t="shared" si="38"/>
        <v>26.21</v>
      </c>
      <c r="M534" s="213"/>
    </row>
    <row r="535" spans="1:13">
      <c r="A535" s="132">
        <f t="shared" si="40"/>
        <v>528</v>
      </c>
      <c r="B535" s="142" t="s">
        <v>195</v>
      </c>
      <c r="C535" s="147" t="s">
        <v>51</v>
      </c>
      <c r="D535" s="120">
        <v>1165</v>
      </c>
      <c r="E535" s="144" t="s">
        <v>201</v>
      </c>
      <c r="F535" s="135">
        <f t="shared" si="36"/>
        <v>7.0039999999999996</v>
      </c>
      <c r="G535" s="118">
        <f t="shared" si="39"/>
        <v>15</v>
      </c>
      <c r="H535" s="135"/>
      <c r="I535" s="146">
        <v>15</v>
      </c>
      <c r="J535" s="122">
        <v>21.01</v>
      </c>
      <c r="K535" s="118">
        <f t="shared" si="37"/>
        <v>4.96</v>
      </c>
      <c r="L535" s="118">
        <f t="shared" si="38"/>
        <v>25.970000000000002</v>
      </c>
      <c r="M535" s="213"/>
    </row>
    <row r="536" spans="1:13" ht="15" customHeight="1">
      <c r="A536" s="132">
        <f t="shared" si="40"/>
        <v>529</v>
      </c>
      <c r="B536" s="142" t="s">
        <v>195</v>
      </c>
      <c r="C536" s="147" t="s">
        <v>51</v>
      </c>
      <c r="D536" s="120">
        <v>1165</v>
      </c>
      <c r="E536" s="144" t="s">
        <v>201</v>
      </c>
      <c r="F536" s="135">
        <f t="shared" si="36"/>
        <v>7.0039999999999996</v>
      </c>
      <c r="G536" s="118">
        <f t="shared" si="39"/>
        <v>85.5</v>
      </c>
      <c r="H536" s="135">
        <v>85.5</v>
      </c>
      <c r="I536" s="146"/>
      <c r="J536" s="122">
        <v>119.77</v>
      </c>
      <c r="K536" s="118">
        <f t="shared" si="37"/>
        <v>28.25</v>
      </c>
      <c r="L536" s="118">
        <f t="shared" si="38"/>
        <v>148.01999999999998</v>
      </c>
      <c r="M536" s="213"/>
    </row>
    <row r="537" spans="1:13" ht="26.4">
      <c r="A537" s="132">
        <f t="shared" si="40"/>
        <v>530</v>
      </c>
      <c r="B537" s="142" t="s">
        <v>52</v>
      </c>
      <c r="C537" s="147" t="s">
        <v>38</v>
      </c>
      <c r="D537" s="120">
        <v>1257</v>
      </c>
      <c r="E537" s="144" t="s">
        <v>201</v>
      </c>
      <c r="F537" s="135">
        <f t="shared" si="36"/>
        <v>7.5570000000000004</v>
      </c>
      <c r="G537" s="118">
        <f t="shared" si="39"/>
        <v>12</v>
      </c>
      <c r="H537" s="135"/>
      <c r="I537" s="146">
        <v>12</v>
      </c>
      <c r="J537" s="122">
        <v>18.14</v>
      </c>
      <c r="K537" s="118">
        <f t="shared" si="37"/>
        <v>4.28</v>
      </c>
      <c r="L537" s="118">
        <f t="shared" si="38"/>
        <v>22.42</v>
      </c>
      <c r="M537" s="213"/>
    </row>
    <row r="538" spans="1:13" ht="26.4">
      <c r="A538" s="132">
        <f t="shared" si="40"/>
        <v>531</v>
      </c>
      <c r="B538" s="142" t="s">
        <v>65</v>
      </c>
      <c r="C538" s="147" t="s">
        <v>38</v>
      </c>
      <c r="D538" s="120">
        <v>1257</v>
      </c>
      <c r="E538" s="144" t="s">
        <v>201</v>
      </c>
      <c r="F538" s="135">
        <f t="shared" si="36"/>
        <v>7.5570000000000004</v>
      </c>
      <c r="G538" s="118">
        <f t="shared" si="39"/>
        <v>20</v>
      </c>
      <c r="H538" s="135"/>
      <c r="I538" s="146">
        <v>20</v>
      </c>
      <c r="J538" s="122">
        <v>30.23</v>
      </c>
      <c r="K538" s="118">
        <f t="shared" si="37"/>
        <v>7.13</v>
      </c>
      <c r="L538" s="118">
        <f t="shared" si="38"/>
        <v>37.36</v>
      </c>
      <c r="M538" s="213"/>
    </row>
    <row r="539" spans="1:13" ht="26.4">
      <c r="A539" s="132">
        <f t="shared" si="40"/>
        <v>532</v>
      </c>
      <c r="B539" s="142" t="s">
        <v>68</v>
      </c>
      <c r="C539" s="147" t="s">
        <v>51</v>
      </c>
      <c r="D539" s="120">
        <v>1060</v>
      </c>
      <c r="E539" s="144" t="s">
        <v>201</v>
      </c>
      <c r="F539" s="135">
        <f t="shared" si="36"/>
        <v>6.3730000000000002</v>
      </c>
      <c r="G539" s="118">
        <f t="shared" si="39"/>
        <v>75.5</v>
      </c>
      <c r="H539" s="135"/>
      <c r="I539" s="146">
        <v>75.5</v>
      </c>
      <c r="J539" s="122">
        <v>96.23</v>
      </c>
      <c r="K539" s="118">
        <f t="shared" si="37"/>
        <v>22.7</v>
      </c>
      <c r="L539" s="118">
        <f t="shared" si="38"/>
        <v>118.93</v>
      </c>
      <c r="M539" s="213"/>
    </row>
    <row r="540" spans="1:13" ht="26.4">
      <c r="A540" s="132">
        <f t="shared" si="40"/>
        <v>533</v>
      </c>
      <c r="B540" s="142" t="s">
        <v>48</v>
      </c>
      <c r="C540" s="147" t="s">
        <v>38</v>
      </c>
      <c r="D540" s="120">
        <v>1257</v>
      </c>
      <c r="E540" s="144" t="s">
        <v>201</v>
      </c>
      <c r="F540" s="135">
        <f t="shared" si="36"/>
        <v>7.5570000000000004</v>
      </c>
      <c r="G540" s="118">
        <f t="shared" si="39"/>
        <v>24</v>
      </c>
      <c r="H540" s="135">
        <v>24</v>
      </c>
      <c r="I540" s="146"/>
      <c r="J540" s="122">
        <v>36.270000000000003</v>
      </c>
      <c r="K540" s="118">
        <f t="shared" si="37"/>
        <v>8.56</v>
      </c>
      <c r="L540" s="118">
        <f t="shared" si="38"/>
        <v>44.830000000000005</v>
      </c>
      <c r="M540" s="213"/>
    </row>
    <row r="541" spans="1:13" ht="26.4">
      <c r="A541" s="132">
        <f t="shared" si="40"/>
        <v>534</v>
      </c>
      <c r="B541" s="142" t="s">
        <v>48</v>
      </c>
      <c r="C541" s="147" t="s">
        <v>38</v>
      </c>
      <c r="D541" s="120">
        <v>1257</v>
      </c>
      <c r="E541" s="144" t="s">
        <v>201</v>
      </c>
      <c r="F541" s="135">
        <f t="shared" si="36"/>
        <v>7.5570000000000004</v>
      </c>
      <c r="G541" s="118">
        <f t="shared" si="39"/>
        <v>12</v>
      </c>
      <c r="H541" s="135"/>
      <c r="I541" s="146">
        <v>12</v>
      </c>
      <c r="J541" s="122">
        <v>18.14</v>
      </c>
      <c r="K541" s="118">
        <f t="shared" si="37"/>
        <v>4.28</v>
      </c>
      <c r="L541" s="118">
        <f t="shared" si="38"/>
        <v>22.42</v>
      </c>
      <c r="M541" s="213"/>
    </row>
    <row r="542" spans="1:13" ht="26.4">
      <c r="A542" s="132">
        <f t="shared" si="40"/>
        <v>535</v>
      </c>
      <c r="B542" s="142" t="s">
        <v>48</v>
      </c>
      <c r="C542" s="147" t="s">
        <v>38</v>
      </c>
      <c r="D542" s="120">
        <v>1257</v>
      </c>
      <c r="E542" s="144" t="s">
        <v>201</v>
      </c>
      <c r="F542" s="135">
        <f t="shared" si="36"/>
        <v>7.5570000000000004</v>
      </c>
      <c r="G542" s="118">
        <f t="shared" si="39"/>
        <v>24</v>
      </c>
      <c r="H542" s="135">
        <v>24</v>
      </c>
      <c r="I542" s="146"/>
      <c r="J542" s="122">
        <v>36.270000000000003</v>
      </c>
      <c r="K542" s="118">
        <f t="shared" si="37"/>
        <v>8.56</v>
      </c>
      <c r="L542" s="118">
        <f t="shared" si="38"/>
        <v>44.830000000000005</v>
      </c>
      <c r="M542" s="213"/>
    </row>
    <row r="543" spans="1:13" ht="26.4">
      <c r="A543" s="132">
        <f t="shared" si="40"/>
        <v>536</v>
      </c>
      <c r="B543" s="142" t="s">
        <v>63</v>
      </c>
      <c r="C543" s="147" t="s">
        <v>38</v>
      </c>
      <c r="D543" s="120">
        <v>1257</v>
      </c>
      <c r="E543" s="144" t="s">
        <v>201</v>
      </c>
      <c r="F543" s="135">
        <f t="shared" si="36"/>
        <v>7.5570000000000004</v>
      </c>
      <c r="G543" s="118">
        <f t="shared" si="39"/>
        <v>12</v>
      </c>
      <c r="H543" s="135"/>
      <c r="I543" s="146">
        <v>12</v>
      </c>
      <c r="J543" s="122">
        <v>18.14</v>
      </c>
      <c r="K543" s="118">
        <f t="shared" si="37"/>
        <v>4.28</v>
      </c>
      <c r="L543" s="118">
        <f t="shared" si="38"/>
        <v>22.42</v>
      </c>
      <c r="M543" s="213"/>
    </row>
    <row r="544" spans="1:13" ht="26.4">
      <c r="A544" s="132">
        <f t="shared" si="40"/>
        <v>537</v>
      </c>
      <c r="B544" s="142" t="s">
        <v>50</v>
      </c>
      <c r="C544" s="147" t="s">
        <v>38</v>
      </c>
      <c r="D544" s="120">
        <v>1257</v>
      </c>
      <c r="E544" s="144" t="s">
        <v>201</v>
      </c>
      <c r="F544" s="135">
        <f t="shared" si="36"/>
        <v>7.5570000000000004</v>
      </c>
      <c r="G544" s="118">
        <f t="shared" si="39"/>
        <v>26</v>
      </c>
      <c r="H544" s="135"/>
      <c r="I544" s="146">
        <v>26</v>
      </c>
      <c r="J544" s="122">
        <v>39.299999999999997</v>
      </c>
      <c r="K544" s="118">
        <f t="shared" si="37"/>
        <v>9.27</v>
      </c>
      <c r="L544" s="118">
        <f t="shared" si="38"/>
        <v>48.569999999999993</v>
      </c>
      <c r="M544" s="213"/>
    </row>
    <row r="545" spans="1:13" ht="26.4">
      <c r="A545" s="132">
        <f t="shared" si="40"/>
        <v>538</v>
      </c>
      <c r="B545" s="142" t="s">
        <v>78</v>
      </c>
      <c r="C545" s="147" t="s">
        <v>38</v>
      </c>
      <c r="D545" s="120">
        <v>1257</v>
      </c>
      <c r="E545" s="144" t="s">
        <v>201</v>
      </c>
      <c r="F545" s="135">
        <f t="shared" si="36"/>
        <v>7.5570000000000004</v>
      </c>
      <c r="G545" s="118">
        <f t="shared" si="39"/>
        <v>58.5</v>
      </c>
      <c r="H545" s="135"/>
      <c r="I545" s="146">
        <v>58.5</v>
      </c>
      <c r="J545" s="122">
        <v>88.42</v>
      </c>
      <c r="K545" s="118">
        <f t="shared" si="37"/>
        <v>20.86</v>
      </c>
      <c r="L545" s="118">
        <f t="shared" si="38"/>
        <v>109.28</v>
      </c>
      <c r="M545" s="213"/>
    </row>
    <row r="546" spans="1:13">
      <c r="A546" s="132">
        <f t="shared" si="40"/>
        <v>539</v>
      </c>
      <c r="B546" s="142" t="s">
        <v>194</v>
      </c>
      <c r="C546" s="147" t="s">
        <v>51</v>
      </c>
      <c r="D546" s="120">
        <v>1223</v>
      </c>
      <c r="E546" s="144" t="s">
        <v>201</v>
      </c>
      <c r="F546" s="135">
        <f t="shared" si="36"/>
        <v>7.3529999999999998</v>
      </c>
      <c r="G546" s="118">
        <f t="shared" si="39"/>
        <v>106</v>
      </c>
      <c r="H546" s="135"/>
      <c r="I546" s="146">
        <v>106</v>
      </c>
      <c r="J546" s="122">
        <v>155.88</v>
      </c>
      <c r="K546" s="118">
        <f t="shared" si="37"/>
        <v>36.770000000000003</v>
      </c>
      <c r="L546" s="118">
        <f t="shared" si="38"/>
        <v>192.65</v>
      </c>
      <c r="M546" s="213"/>
    </row>
    <row r="547" spans="1:13" ht="26.4">
      <c r="A547" s="132">
        <f t="shared" si="40"/>
        <v>540</v>
      </c>
      <c r="B547" s="142" t="s">
        <v>94</v>
      </c>
      <c r="C547" s="147" t="s">
        <v>38</v>
      </c>
      <c r="D547" s="120">
        <v>1257</v>
      </c>
      <c r="E547" s="144" t="s">
        <v>201</v>
      </c>
      <c r="F547" s="135">
        <f t="shared" si="36"/>
        <v>7.5570000000000004</v>
      </c>
      <c r="G547" s="118">
        <f t="shared" si="39"/>
        <v>20</v>
      </c>
      <c r="H547" s="135"/>
      <c r="I547" s="146">
        <v>20</v>
      </c>
      <c r="J547" s="122">
        <v>30.23</v>
      </c>
      <c r="K547" s="118">
        <f t="shared" si="37"/>
        <v>7.13</v>
      </c>
      <c r="L547" s="118">
        <f t="shared" si="38"/>
        <v>37.36</v>
      </c>
      <c r="M547" s="213"/>
    </row>
    <row r="548" spans="1:13" ht="26.4">
      <c r="A548" s="132">
        <f t="shared" si="40"/>
        <v>541</v>
      </c>
      <c r="B548" s="142" t="s">
        <v>62</v>
      </c>
      <c r="C548" s="147" t="s">
        <v>38</v>
      </c>
      <c r="D548" s="120">
        <v>1257</v>
      </c>
      <c r="E548" s="144" t="s">
        <v>201</v>
      </c>
      <c r="F548" s="135">
        <f t="shared" si="36"/>
        <v>7.5570000000000004</v>
      </c>
      <c r="G548" s="118">
        <f t="shared" si="39"/>
        <v>12</v>
      </c>
      <c r="H548" s="135"/>
      <c r="I548" s="146">
        <v>12</v>
      </c>
      <c r="J548" s="122">
        <v>18.14</v>
      </c>
      <c r="K548" s="118">
        <f t="shared" si="37"/>
        <v>4.28</v>
      </c>
      <c r="L548" s="118">
        <f t="shared" si="38"/>
        <v>22.42</v>
      </c>
      <c r="M548" s="213"/>
    </row>
    <row r="549" spans="1:13" ht="26.4">
      <c r="A549" s="132">
        <f t="shared" si="40"/>
        <v>542</v>
      </c>
      <c r="B549" s="142" t="s">
        <v>82</v>
      </c>
      <c r="C549" s="147" t="s">
        <v>38</v>
      </c>
      <c r="D549" s="120">
        <v>1383</v>
      </c>
      <c r="E549" s="144" t="s">
        <v>201</v>
      </c>
      <c r="F549" s="135">
        <f t="shared" si="36"/>
        <v>8.3149999999999995</v>
      </c>
      <c r="G549" s="118">
        <f t="shared" si="39"/>
        <v>39</v>
      </c>
      <c r="H549" s="135"/>
      <c r="I549" s="146">
        <v>39</v>
      </c>
      <c r="J549" s="122">
        <v>64.86</v>
      </c>
      <c r="K549" s="118">
        <f t="shared" si="37"/>
        <v>15.3</v>
      </c>
      <c r="L549" s="118">
        <f t="shared" si="38"/>
        <v>80.16</v>
      </c>
      <c r="M549" s="213"/>
    </row>
    <row r="550" spans="1:13" ht="26.4">
      <c r="A550" s="132">
        <f t="shared" si="40"/>
        <v>543</v>
      </c>
      <c r="B550" s="142" t="s">
        <v>65</v>
      </c>
      <c r="C550" s="147" t="s">
        <v>51</v>
      </c>
      <c r="D550" s="120">
        <v>1060</v>
      </c>
      <c r="E550" s="144" t="s">
        <v>201</v>
      </c>
      <c r="F550" s="135">
        <f t="shared" si="36"/>
        <v>6.3730000000000002</v>
      </c>
      <c r="G550" s="118">
        <f t="shared" si="39"/>
        <v>24.5</v>
      </c>
      <c r="H550" s="135"/>
      <c r="I550" s="146">
        <v>24.5</v>
      </c>
      <c r="J550" s="122">
        <v>31.23</v>
      </c>
      <c r="K550" s="118">
        <f t="shared" si="37"/>
        <v>7.37</v>
      </c>
      <c r="L550" s="118">
        <f t="shared" si="38"/>
        <v>38.6</v>
      </c>
      <c r="M550" s="213"/>
    </row>
    <row r="551" spans="1:13" ht="26.4">
      <c r="A551" s="132">
        <f t="shared" si="40"/>
        <v>544</v>
      </c>
      <c r="B551" s="142" t="s">
        <v>75</v>
      </c>
      <c r="C551" s="147" t="s">
        <v>38</v>
      </c>
      <c r="D551" s="120">
        <v>1282</v>
      </c>
      <c r="E551" s="144" t="s">
        <v>201</v>
      </c>
      <c r="F551" s="135">
        <f t="shared" si="36"/>
        <v>7.7080000000000002</v>
      </c>
      <c r="G551" s="118">
        <f t="shared" si="39"/>
        <v>24</v>
      </c>
      <c r="H551" s="135">
        <v>24</v>
      </c>
      <c r="I551" s="146"/>
      <c r="J551" s="122">
        <v>37</v>
      </c>
      <c r="K551" s="118">
        <f t="shared" si="37"/>
        <v>8.73</v>
      </c>
      <c r="L551" s="118">
        <f t="shared" si="38"/>
        <v>45.730000000000004</v>
      </c>
      <c r="M551" s="213"/>
    </row>
    <row r="552" spans="1:13" ht="26.4">
      <c r="A552" s="132">
        <f t="shared" si="40"/>
        <v>545</v>
      </c>
      <c r="B552" s="142" t="s">
        <v>43</v>
      </c>
      <c r="C552" s="147" t="s">
        <v>51</v>
      </c>
      <c r="D552" s="120">
        <v>1060</v>
      </c>
      <c r="E552" s="144" t="s">
        <v>201</v>
      </c>
      <c r="F552" s="135">
        <f t="shared" si="36"/>
        <v>6.3730000000000002</v>
      </c>
      <c r="G552" s="118">
        <f t="shared" si="39"/>
        <v>26</v>
      </c>
      <c r="H552" s="135"/>
      <c r="I552" s="146">
        <v>26</v>
      </c>
      <c r="J552" s="122">
        <v>33.14</v>
      </c>
      <c r="K552" s="118">
        <f t="shared" si="37"/>
        <v>7.82</v>
      </c>
      <c r="L552" s="118">
        <f t="shared" si="38"/>
        <v>40.96</v>
      </c>
      <c r="M552" s="213"/>
    </row>
    <row r="553" spans="1:13" ht="26.4">
      <c r="A553" s="132">
        <f t="shared" si="40"/>
        <v>546</v>
      </c>
      <c r="B553" s="142" t="s">
        <v>82</v>
      </c>
      <c r="C553" s="147" t="s">
        <v>38</v>
      </c>
      <c r="D553" s="120">
        <v>1383</v>
      </c>
      <c r="E553" s="144" t="s">
        <v>201</v>
      </c>
      <c r="F553" s="135">
        <f t="shared" si="36"/>
        <v>8.3149999999999995</v>
      </c>
      <c r="G553" s="118">
        <f t="shared" si="39"/>
        <v>61</v>
      </c>
      <c r="H553" s="135"/>
      <c r="I553" s="146">
        <v>61</v>
      </c>
      <c r="J553" s="122">
        <v>101.44</v>
      </c>
      <c r="K553" s="118">
        <f t="shared" si="37"/>
        <v>23.93</v>
      </c>
      <c r="L553" s="118">
        <f t="shared" si="38"/>
        <v>125.37</v>
      </c>
      <c r="M553" s="213"/>
    </row>
    <row r="554" spans="1:13">
      <c r="A554" s="132">
        <f t="shared" si="40"/>
        <v>547</v>
      </c>
      <c r="B554" s="142" t="s">
        <v>195</v>
      </c>
      <c r="C554" s="147" t="s">
        <v>51</v>
      </c>
      <c r="D554" s="120">
        <v>1165</v>
      </c>
      <c r="E554" s="144" t="s">
        <v>201</v>
      </c>
      <c r="F554" s="135">
        <f t="shared" si="36"/>
        <v>7.0039999999999996</v>
      </c>
      <c r="G554" s="118">
        <f t="shared" si="39"/>
        <v>15</v>
      </c>
      <c r="H554" s="135"/>
      <c r="I554" s="146">
        <v>15</v>
      </c>
      <c r="J554" s="122">
        <v>21.01</v>
      </c>
      <c r="K554" s="118">
        <f t="shared" si="37"/>
        <v>4.96</v>
      </c>
      <c r="L554" s="118">
        <f t="shared" si="38"/>
        <v>25.970000000000002</v>
      </c>
      <c r="M554" s="213"/>
    </row>
    <row r="555" spans="1:13">
      <c r="A555" s="132">
        <f t="shared" si="40"/>
        <v>548</v>
      </c>
      <c r="B555" s="142" t="s">
        <v>195</v>
      </c>
      <c r="C555" s="147" t="s">
        <v>51</v>
      </c>
      <c r="D555" s="120">
        <v>1165</v>
      </c>
      <c r="E555" s="144" t="s">
        <v>201</v>
      </c>
      <c r="F555" s="135">
        <f t="shared" si="36"/>
        <v>7.0039999999999996</v>
      </c>
      <c r="G555" s="118">
        <f t="shared" si="39"/>
        <v>85.5</v>
      </c>
      <c r="H555" s="135">
        <v>85.5</v>
      </c>
      <c r="I555" s="146"/>
      <c r="J555" s="122">
        <v>119.77</v>
      </c>
      <c r="K555" s="118">
        <f t="shared" si="37"/>
        <v>28.25</v>
      </c>
      <c r="L555" s="118">
        <f t="shared" si="38"/>
        <v>148.01999999999998</v>
      </c>
      <c r="M555" s="213"/>
    </row>
    <row r="556" spans="1:13" ht="26.4">
      <c r="A556" s="132">
        <f t="shared" si="40"/>
        <v>549</v>
      </c>
      <c r="B556" s="142" t="s">
        <v>57</v>
      </c>
      <c r="C556" s="147" t="s">
        <v>40</v>
      </c>
      <c r="D556" s="120">
        <v>1301</v>
      </c>
      <c r="E556" s="144" t="s">
        <v>201</v>
      </c>
      <c r="F556" s="135">
        <f t="shared" si="36"/>
        <v>7.8220000000000001</v>
      </c>
      <c r="G556" s="118">
        <f t="shared" si="39"/>
        <v>72</v>
      </c>
      <c r="H556" s="135"/>
      <c r="I556" s="146">
        <v>72</v>
      </c>
      <c r="J556" s="122">
        <v>112.64</v>
      </c>
      <c r="K556" s="118">
        <f t="shared" si="37"/>
        <v>26.57</v>
      </c>
      <c r="L556" s="118">
        <f t="shared" si="38"/>
        <v>139.21</v>
      </c>
      <c r="M556" s="213"/>
    </row>
    <row r="557" spans="1:13" ht="26.4">
      <c r="A557" s="132">
        <f t="shared" si="40"/>
        <v>550</v>
      </c>
      <c r="B557" s="142" t="s">
        <v>57</v>
      </c>
      <c r="C557" s="147" t="s">
        <v>40</v>
      </c>
      <c r="D557" s="120">
        <v>1301</v>
      </c>
      <c r="E557" s="144" t="s">
        <v>201</v>
      </c>
      <c r="F557" s="135">
        <f t="shared" si="36"/>
        <v>7.8220000000000001</v>
      </c>
      <c r="G557" s="118">
        <f t="shared" si="39"/>
        <v>25</v>
      </c>
      <c r="H557" s="135">
        <v>25</v>
      </c>
      <c r="I557" s="146"/>
      <c r="J557" s="122">
        <v>39.11</v>
      </c>
      <c r="K557" s="118">
        <f t="shared" si="37"/>
        <v>9.23</v>
      </c>
      <c r="L557" s="118">
        <f t="shared" si="38"/>
        <v>48.34</v>
      </c>
      <c r="M557" s="213"/>
    </row>
    <row r="558" spans="1:13" ht="26.4">
      <c r="A558" s="132">
        <f t="shared" si="40"/>
        <v>551</v>
      </c>
      <c r="B558" s="142" t="s">
        <v>54</v>
      </c>
      <c r="C558" s="147" t="s">
        <v>38</v>
      </c>
      <c r="D558" s="120">
        <v>1237</v>
      </c>
      <c r="E558" s="144" t="s">
        <v>201</v>
      </c>
      <c r="F558" s="135">
        <f t="shared" si="36"/>
        <v>7.4370000000000003</v>
      </c>
      <c r="G558" s="118">
        <f t="shared" si="39"/>
        <v>36</v>
      </c>
      <c r="H558" s="135"/>
      <c r="I558" s="146">
        <v>36</v>
      </c>
      <c r="J558" s="122">
        <v>53.55</v>
      </c>
      <c r="K558" s="118">
        <f t="shared" si="37"/>
        <v>12.63</v>
      </c>
      <c r="L558" s="118">
        <f t="shared" si="38"/>
        <v>66.179999999999993</v>
      </c>
      <c r="M558" s="213"/>
    </row>
    <row r="559" spans="1:13" ht="26.4">
      <c r="A559" s="132">
        <f t="shared" si="40"/>
        <v>552</v>
      </c>
      <c r="B559" s="142" t="s">
        <v>54</v>
      </c>
      <c r="C559" s="147" t="s">
        <v>38</v>
      </c>
      <c r="D559" s="120">
        <v>1237</v>
      </c>
      <c r="E559" s="144" t="s">
        <v>201</v>
      </c>
      <c r="F559" s="135">
        <f t="shared" ref="F559:F622" si="41">ROUND(D559/$F$4,3)</f>
        <v>7.4370000000000003</v>
      </c>
      <c r="G559" s="118">
        <f t="shared" si="39"/>
        <v>12</v>
      </c>
      <c r="H559" s="135">
        <v>12</v>
      </c>
      <c r="I559" s="146"/>
      <c r="J559" s="122">
        <v>17.850000000000001</v>
      </c>
      <c r="K559" s="118">
        <f t="shared" si="37"/>
        <v>4.21</v>
      </c>
      <c r="L559" s="118">
        <f t="shared" si="38"/>
        <v>22.060000000000002</v>
      </c>
      <c r="M559" s="213"/>
    </row>
    <row r="560" spans="1:13" ht="26.4">
      <c r="A560" s="132">
        <f t="shared" si="40"/>
        <v>553</v>
      </c>
      <c r="B560" s="142" t="s">
        <v>44</v>
      </c>
      <c r="C560" s="147" t="s">
        <v>51</v>
      </c>
      <c r="D560" s="120">
        <v>1060</v>
      </c>
      <c r="E560" s="144" t="s">
        <v>201</v>
      </c>
      <c r="F560" s="135">
        <f t="shared" si="41"/>
        <v>6.3730000000000002</v>
      </c>
      <c r="G560" s="118">
        <f t="shared" si="39"/>
        <v>12</v>
      </c>
      <c r="H560" s="135"/>
      <c r="I560" s="146">
        <v>12</v>
      </c>
      <c r="J560" s="122">
        <v>15.3</v>
      </c>
      <c r="K560" s="118">
        <f t="shared" si="37"/>
        <v>3.61</v>
      </c>
      <c r="L560" s="118">
        <f t="shared" si="38"/>
        <v>18.91</v>
      </c>
      <c r="M560" s="213"/>
    </row>
    <row r="561" spans="1:13" ht="26.4">
      <c r="A561" s="132">
        <f t="shared" si="40"/>
        <v>554</v>
      </c>
      <c r="B561" s="142" t="s">
        <v>44</v>
      </c>
      <c r="C561" s="147" t="s">
        <v>51</v>
      </c>
      <c r="D561" s="120">
        <v>1060</v>
      </c>
      <c r="E561" s="144" t="s">
        <v>201</v>
      </c>
      <c r="F561" s="135">
        <f t="shared" si="41"/>
        <v>6.3730000000000002</v>
      </c>
      <c r="G561" s="118">
        <f t="shared" si="39"/>
        <v>12</v>
      </c>
      <c r="H561" s="135">
        <v>12</v>
      </c>
      <c r="I561" s="146"/>
      <c r="J561" s="122">
        <v>15.3</v>
      </c>
      <c r="K561" s="118">
        <f t="shared" si="37"/>
        <v>3.61</v>
      </c>
      <c r="L561" s="118">
        <f t="shared" si="38"/>
        <v>18.91</v>
      </c>
      <c r="M561" s="213"/>
    </row>
    <row r="562" spans="1:13" ht="26.4">
      <c r="A562" s="132">
        <f t="shared" si="40"/>
        <v>555</v>
      </c>
      <c r="B562" s="142" t="s">
        <v>95</v>
      </c>
      <c r="C562" s="147" t="s">
        <v>51</v>
      </c>
      <c r="D562" s="120">
        <v>1060</v>
      </c>
      <c r="E562" s="144" t="s">
        <v>201</v>
      </c>
      <c r="F562" s="135">
        <f t="shared" si="41"/>
        <v>6.3730000000000002</v>
      </c>
      <c r="G562" s="118">
        <f t="shared" si="39"/>
        <v>25</v>
      </c>
      <c r="H562" s="135"/>
      <c r="I562" s="146">
        <v>25</v>
      </c>
      <c r="J562" s="122">
        <v>31.87</v>
      </c>
      <c r="K562" s="118">
        <f t="shared" si="37"/>
        <v>7.52</v>
      </c>
      <c r="L562" s="118">
        <f t="shared" si="38"/>
        <v>39.39</v>
      </c>
      <c r="M562" s="213"/>
    </row>
    <row r="563" spans="1:13" ht="26.4">
      <c r="A563" s="132">
        <f t="shared" si="40"/>
        <v>556</v>
      </c>
      <c r="B563" s="142" t="s">
        <v>95</v>
      </c>
      <c r="C563" s="147" t="s">
        <v>51</v>
      </c>
      <c r="D563" s="120">
        <v>1060</v>
      </c>
      <c r="E563" s="144" t="s">
        <v>201</v>
      </c>
      <c r="F563" s="135">
        <f t="shared" si="41"/>
        <v>6.3730000000000002</v>
      </c>
      <c r="G563" s="118">
        <f t="shared" si="39"/>
        <v>12.5</v>
      </c>
      <c r="H563" s="135">
        <v>12.5</v>
      </c>
      <c r="I563" s="146"/>
      <c r="J563" s="122">
        <v>15.93</v>
      </c>
      <c r="K563" s="118">
        <f t="shared" si="37"/>
        <v>3.76</v>
      </c>
      <c r="L563" s="118">
        <f t="shared" si="38"/>
        <v>19.689999999999998</v>
      </c>
      <c r="M563" s="213"/>
    </row>
    <row r="564" spans="1:13" ht="26.4">
      <c r="A564" s="132">
        <f t="shared" si="40"/>
        <v>557</v>
      </c>
      <c r="B564" s="142" t="s">
        <v>128</v>
      </c>
      <c r="C564" s="147" t="s">
        <v>38</v>
      </c>
      <c r="D564" s="120">
        <v>1257</v>
      </c>
      <c r="E564" s="144" t="s">
        <v>201</v>
      </c>
      <c r="F564" s="135">
        <f t="shared" si="41"/>
        <v>7.5570000000000004</v>
      </c>
      <c r="G564" s="118">
        <f t="shared" si="39"/>
        <v>48</v>
      </c>
      <c r="H564" s="135"/>
      <c r="I564" s="146">
        <v>48</v>
      </c>
      <c r="J564" s="122">
        <v>72.55</v>
      </c>
      <c r="K564" s="118">
        <f t="shared" si="37"/>
        <v>17.11</v>
      </c>
      <c r="L564" s="118">
        <f t="shared" si="38"/>
        <v>89.66</v>
      </c>
      <c r="M564" s="213"/>
    </row>
    <row r="565" spans="1:13" ht="26.4">
      <c r="A565" s="132">
        <f t="shared" si="40"/>
        <v>558</v>
      </c>
      <c r="B565" s="142" t="s">
        <v>128</v>
      </c>
      <c r="C565" s="147" t="s">
        <v>38</v>
      </c>
      <c r="D565" s="120">
        <v>1257</v>
      </c>
      <c r="E565" s="144" t="s">
        <v>201</v>
      </c>
      <c r="F565" s="135">
        <f t="shared" si="41"/>
        <v>7.5570000000000004</v>
      </c>
      <c r="G565" s="118">
        <f t="shared" si="39"/>
        <v>12</v>
      </c>
      <c r="H565" s="135">
        <v>12</v>
      </c>
      <c r="I565" s="146"/>
      <c r="J565" s="122">
        <v>18.14</v>
      </c>
      <c r="K565" s="118">
        <f t="shared" si="37"/>
        <v>4.28</v>
      </c>
      <c r="L565" s="118">
        <f t="shared" si="38"/>
        <v>22.42</v>
      </c>
      <c r="M565" s="213"/>
    </row>
    <row r="566" spans="1:13" ht="26.4">
      <c r="A566" s="132">
        <f t="shared" si="40"/>
        <v>559</v>
      </c>
      <c r="B566" s="142" t="s">
        <v>50</v>
      </c>
      <c r="C566" s="147" t="s">
        <v>51</v>
      </c>
      <c r="D566" s="120">
        <v>1060</v>
      </c>
      <c r="E566" s="144" t="s">
        <v>201</v>
      </c>
      <c r="F566" s="135">
        <f t="shared" si="41"/>
        <v>6.3730000000000002</v>
      </c>
      <c r="G566" s="118">
        <f t="shared" si="39"/>
        <v>26</v>
      </c>
      <c r="H566" s="135"/>
      <c r="I566" s="146">
        <v>26</v>
      </c>
      <c r="J566" s="122">
        <v>33.14</v>
      </c>
      <c r="K566" s="118">
        <f t="shared" si="37"/>
        <v>7.82</v>
      </c>
      <c r="L566" s="118">
        <f t="shared" si="38"/>
        <v>40.96</v>
      </c>
      <c r="M566" s="213"/>
    </row>
    <row r="567" spans="1:13" ht="26.4">
      <c r="A567" s="132">
        <f t="shared" si="40"/>
        <v>560</v>
      </c>
      <c r="B567" s="142" t="s">
        <v>83</v>
      </c>
      <c r="C567" s="147" t="s">
        <v>51</v>
      </c>
      <c r="D567" s="120">
        <v>1060</v>
      </c>
      <c r="E567" s="144" t="s">
        <v>201</v>
      </c>
      <c r="F567" s="135">
        <f t="shared" si="41"/>
        <v>6.3730000000000002</v>
      </c>
      <c r="G567" s="118">
        <f t="shared" si="39"/>
        <v>13</v>
      </c>
      <c r="H567" s="135"/>
      <c r="I567" s="146">
        <v>13</v>
      </c>
      <c r="J567" s="122">
        <v>16.57</v>
      </c>
      <c r="K567" s="118">
        <f t="shared" si="37"/>
        <v>3.91</v>
      </c>
      <c r="L567" s="118">
        <f t="shared" si="38"/>
        <v>20.48</v>
      </c>
      <c r="M567" s="213"/>
    </row>
    <row r="568" spans="1:13" ht="26.4">
      <c r="A568" s="132">
        <f t="shared" si="40"/>
        <v>561</v>
      </c>
      <c r="B568" s="142" t="s">
        <v>83</v>
      </c>
      <c r="C568" s="147" t="s">
        <v>51</v>
      </c>
      <c r="D568" s="120">
        <v>1060</v>
      </c>
      <c r="E568" s="144" t="s">
        <v>201</v>
      </c>
      <c r="F568" s="135">
        <f t="shared" si="41"/>
        <v>6.3730000000000002</v>
      </c>
      <c r="G568" s="118">
        <f t="shared" si="39"/>
        <v>3</v>
      </c>
      <c r="H568" s="135">
        <v>3</v>
      </c>
      <c r="I568" s="146"/>
      <c r="J568" s="122">
        <v>3.82</v>
      </c>
      <c r="K568" s="118">
        <f t="shared" si="37"/>
        <v>0.9</v>
      </c>
      <c r="L568" s="118">
        <f t="shared" si="38"/>
        <v>4.72</v>
      </c>
      <c r="M568" s="213"/>
    </row>
    <row r="569" spans="1:13" ht="26.4">
      <c r="A569" s="132">
        <f t="shared" si="40"/>
        <v>562</v>
      </c>
      <c r="B569" s="142" t="s">
        <v>67</v>
      </c>
      <c r="C569" s="147" t="s">
        <v>38</v>
      </c>
      <c r="D569" s="120">
        <v>1257</v>
      </c>
      <c r="E569" s="144" t="s">
        <v>201</v>
      </c>
      <c r="F569" s="135">
        <f t="shared" si="41"/>
        <v>7.5570000000000004</v>
      </c>
      <c r="G569" s="118">
        <f t="shared" si="39"/>
        <v>26</v>
      </c>
      <c r="H569" s="135"/>
      <c r="I569" s="146">
        <v>26</v>
      </c>
      <c r="J569" s="122">
        <v>39.299999999999997</v>
      </c>
      <c r="K569" s="118">
        <f t="shared" si="37"/>
        <v>9.27</v>
      </c>
      <c r="L569" s="118">
        <f t="shared" si="38"/>
        <v>48.569999999999993</v>
      </c>
      <c r="M569" s="213"/>
    </row>
    <row r="570" spans="1:13" ht="26.4">
      <c r="A570" s="132">
        <f t="shared" si="40"/>
        <v>563</v>
      </c>
      <c r="B570" s="142" t="s">
        <v>67</v>
      </c>
      <c r="C570" s="147" t="s">
        <v>38</v>
      </c>
      <c r="D570" s="120">
        <v>1257</v>
      </c>
      <c r="E570" s="144" t="s">
        <v>201</v>
      </c>
      <c r="F570" s="135">
        <f t="shared" si="41"/>
        <v>7.5570000000000004</v>
      </c>
      <c r="G570" s="118">
        <f t="shared" si="39"/>
        <v>12</v>
      </c>
      <c r="H570" s="135">
        <v>12</v>
      </c>
      <c r="I570" s="146"/>
      <c r="J570" s="122">
        <v>18.14</v>
      </c>
      <c r="K570" s="118">
        <f t="shared" si="37"/>
        <v>4.28</v>
      </c>
      <c r="L570" s="118">
        <f t="shared" si="38"/>
        <v>22.42</v>
      </c>
      <c r="M570" s="213"/>
    </row>
    <row r="571" spans="1:13" ht="26.4">
      <c r="A571" s="132">
        <f t="shared" si="40"/>
        <v>564</v>
      </c>
      <c r="B571" s="142" t="s">
        <v>83</v>
      </c>
      <c r="C571" s="147" t="s">
        <v>38</v>
      </c>
      <c r="D571" s="120">
        <v>1257</v>
      </c>
      <c r="E571" s="144" t="s">
        <v>201</v>
      </c>
      <c r="F571" s="135">
        <f t="shared" si="41"/>
        <v>7.5570000000000004</v>
      </c>
      <c r="G571" s="118">
        <f t="shared" si="39"/>
        <v>24</v>
      </c>
      <c r="H571" s="135"/>
      <c r="I571" s="146">
        <v>24</v>
      </c>
      <c r="J571" s="122">
        <v>36.270000000000003</v>
      </c>
      <c r="K571" s="118">
        <f t="shared" si="37"/>
        <v>8.56</v>
      </c>
      <c r="L571" s="118">
        <f t="shared" si="38"/>
        <v>44.830000000000005</v>
      </c>
      <c r="M571" s="213"/>
    </row>
    <row r="572" spans="1:13" ht="26.4">
      <c r="A572" s="132">
        <f t="shared" si="40"/>
        <v>565</v>
      </c>
      <c r="B572" s="142" t="s">
        <v>83</v>
      </c>
      <c r="C572" s="147" t="s">
        <v>38</v>
      </c>
      <c r="D572" s="120">
        <v>1257</v>
      </c>
      <c r="E572" s="144" t="s">
        <v>201</v>
      </c>
      <c r="F572" s="135">
        <f t="shared" si="41"/>
        <v>7.5570000000000004</v>
      </c>
      <c r="G572" s="118">
        <f t="shared" si="39"/>
        <v>3</v>
      </c>
      <c r="H572" s="135">
        <v>3</v>
      </c>
      <c r="I572" s="146"/>
      <c r="J572" s="122">
        <v>4.53</v>
      </c>
      <c r="K572" s="118">
        <f t="shared" si="37"/>
        <v>1.07</v>
      </c>
      <c r="L572" s="118">
        <f t="shared" si="38"/>
        <v>5.6000000000000005</v>
      </c>
      <c r="M572" s="213"/>
    </row>
    <row r="573" spans="1:13" ht="26.4">
      <c r="A573" s="132">
        <f t="shared" si="40"/>
        <v>566</v>
      </c>
      <c r="B573" s="142" t="s">
        <v>45</v>
      </c>
      <c r="C573" s="147" t="s">
        <v>38</v>
      </c>
      <c r="D573" s="120">
        <v>1282</v>
      </c>
      <c r="E573" s="144" t="s">
        <v>201</v>
      </c>
      <c r="F573" s="135">
        <f t="shared" si="41"/>
        <v>7.7080000000000002</v>
      </c>
      <c r="G573" s="118">
        <f t="shared" si="39"/>
        <v>12.5</v>
      </c>
      <c r="H573" s="135">
        <v>12.5</v>
      </c>
      <c r="I573" s="146"/>
      <c r="J573" s="122">
        <v>19.27</v>
      </c>
      <c r="K573" s="118">
        <f t="shared" si="37"/>
        <v>4.55</v>
      </c>
      <c r="L573" s="118">
        <f t="shared" si="38"/>
        <v>23.82</v>
      </c>
      <c r="M573" s="213"/>
    </row>
    <row r="574" spans="1:13" ht="26.4">
      <c r="A574" s="132">
        <f t="shared" si="40"/>
        <v>567</v>
      </c>
      <c r="B574" s="142" t="s">
        <v>45</v>
      </c>
      <c r="C574" s="147" t="s">
        <v>38</v>
      </c>
      <c r="D574" s="120">
        <v>1282</v>
      </c>
      <c r="E574" s="144" t="s">
        <v>201</v>
      </c>
      <c r="F574" s="135">
        <f t="shared" si="41"/>
        <v>7.7080000000000002</v>
      </c>
      <c r="G574" s="118">
        <f t="shared" si="39"/>
        <v>12.5</v>
      </c>
      <c r="H574" s="135"/>
      <c r="I574" s="146">
        <v>12.5</v>
      </c>
      <c r="J574" s="122">
        <v>19.27</v>
      </c>
      <c r="K574" s="118">
        <f t="shared" si="37"/>
        <v>4.55</v>
      </c>
      <c r="L574" s="118">
        <f t="shared" si="38"/>
        <v>23.82</v>
      </c>
      <c r="M574" s="213"/>
    </row>
    <row r="575" spans="1:13" ht="26.4">
      <c r="A575" s="132">
        <f t="shared" si="40"/>
        <v>568</v>
      </c>
      <c r="B575" s="142" t="s">
        <v>66</v>
      </c>
      <c r="C575" s="147" t="s">
        <v>38</v>
      </c>
      <c r="D575" s="120">
        <v>1257</v>
      </c>
      <c r="E575" s="144" t="s">
        <v>201</v>
      </c>
      <c r="F575" s="135">
        <f t="shared" si="41"/>
        <v>7.5570000000000004</v>
      </c>
      <c r="G575" s="118">
        <f t="shared" si="39"/>
        <v>43</v>
      </c>
      <c r="H575" s="135"/>
      <c r="I575" s="146">
        <v>43</v>
      </c>
      <c r="J575" s="122">
        <v>64.989999999999995</v>
      </c>
      <c r="K575" s="118">
        <f t="shared" si="37"/>
        <v>15.33</v>
      </c>
      <c r="L575" s="118">
        <f t="shared" si="38"/>
        <v>80.319999999999993</v>
      </c>
      <c r="M575" s="213"/>
    </row>
    <row r="576" spans="1:13" ht="26.4">
      <c r="A576" s="132">
        <f t="shared" si="40"/>
        <v>569</v>
      </c>
      <c r="B576" s="142" t="s">
        <v>46</v>
      </c>
      <c r="C576" s="147" t="s">
        <v>38</v>
      </c>
      <c r="D576" s="120">
        <v>1282</v>
      </c>
      <c r="E576" s="144" t="s">
        <v>201</v>
      </c>
      <c r="F576" s="135">
        <f t="shared" si="41"/>
        <v>7.7080000000000002</v>
      </c>
      <c r="G576" s="118">
        <f t="shared" si="39"/>
        <v>41</v>
      </c>
      <c r="H576" s="135"/>
      <c r="I576" s="146">
        <v>41</v>
      </c>
      <c r="J576" s="122">
        <v>63.21</v>
      </c>
      <c r="K576" s="118">
        <f t="shared" si="37"/>
        <v>14.91</v>
      </c>
      <c r="L576" s="118">
        <f t="shared" si="38"/>
        <v>78.12</v>
      </c>
      <c r="M576" s="213"/>
    </row>
    <row r="577" spans="1:13" ht="26.4">
      <c r="A577" s="132">
        <f t="shared" si="40"/>
        <v>570</v>
      </c>
      <c r="B577" s="142" t="s">
        <v>93</v>
      </c>
      <c r="C577" s="147" t="s">
        <v>38</v>
      </c>
      <c r="D577" s="120">
        <v>1282</v>
      </c>
      <c r="E577" s="144" t="s">
        <v>201</v>
      </c>
      <c r="F577" s="135">
        <f t="shared" si="41"/>
        <v>7.7080000000000002</v>
      </c>
      <c r="G577" s="118">
        <f t="shared" si="39"/>
        <v>48</v>
      </c>
      <c r="H577" s="135"/>
      <c r="I577" s="146">
        <v>48</v>
      </c>
      <c r="J577" s="122">
        <v>74</v>
      </c>
      <c r="K577" s="118">
        <f t="shared" si="37"/>
        <v>17.46</v>
      </c>
      <c r="L577" s="118">
        <f t="shared" si="38"/>
        <v>91.460000000000008</v>
      </c>
      <c r="M577" s="213"/>
    </row>
    <row r="578" spans="1:13">
      <c r="A578" s="132">
        <f t="shared" si="40"/>
        <v>571</v>
      </c>
      <c r="B578" s="142" t="s">
        <v>195</v>
      </c>
      <c r="C578" s="147" t="s">
        <v>51</v>
      </c>
      <c r="D578" s="120">
        <v>1165</v>
      </c>
      <c r="E578" s="144" t="s">
        <v>201</v>
      </c>
      <c r="F578" s="135">
        <f t="shared" si="41"/>
        <v>7.0039999999999996</v>
      </c>
      <c r="G578" s="118">
        <f t="shared" si="39"/>
        <v>8</v>
      </c>
      <c r="H578" s="135"/>
      <c r="I578" s="146">
        <v>8</v>
      </c>
      <c r="J578" s="122">
        <v>11.21</v>
      </c>
      <c r="K578" s="118">
        <f t="shared" si="37"/>
        <v>2.64</v>
      </c>
      <c r="L578" s="118">
        <f t="shared" si="38"/>
        <v>13.850000000000001</v>
      </c>
      <c r="M578" s="213"/>
    </row>
    <row r="579" spans="1:13">
      <c r="A579" s="132">
        <f t="shared" si="40"/>
        <v>572</v>
      </c>
      <c r="B579" s="142" t="s">
        <v>195</v>
      </c>
      <c r="C579" s="147" t="s">
        <v>51</v>
      </c>
      <c r="D579" s="120">
        <v>1165</v>
      </c>
      <c r="E579" s="144" t="s">
        <v>201</v>
      </c>
      <c r="F579" s="135">
        <f t="shared" si="41"/>
        <v>7.0039999999999996</v>
      </c>
      <c r="G579" s="118">
        <f t="shared" si="39"/>
        <v>72</v>
      </c>
      <c r="H579" s="135">
        <v>72</v>
      </c>
      <c r="I579" s="146"/>
      <c r="J579" s="122">
        <v>100.86</v>
      </c>
      <c r="K579" s="118">
        <f t="shared" si="37"/>
        <v>23.79</v>
      </c>
      <c r="L579" s="118">
        <f t="shared" si="38"/>
        <v>124.65</v>
      </c>
      <c r="M579" s="213"/>
    </row>
    <row r="580" spans="1:13" ht="26.4">
      <c r="A580" s="132">
        <f t="shared" si="40"/>
        <v>573</v>
      </c>
      <c r="B580" s="142" t="s">
        <v>54</v>
      </c>
      <c r="C580" s="147" t="s">
        <v>38</v>
      </c>
      <c r="D580" s="120">
        <v>1237</v>
      </c>
      <c r="E580" s="144" t="s">
        <v>201</v>
      </c>
      <c r="F580" s="135">
        <f t="shared" si="41"/>
        <v>7.4370000000000003</v>
      </c>
      <c r="G580" s="118">
        <f t="shared" si="39"/>
        <v>24</v>
      </c>
      <c r="H580" s="135"/>
      <c r="I580" s="146">
        <v>24</v>
      </c>
      <c r="J580" s="122">
        <v>35.700000000000003</v>
      </c>
      <c r="K580" s="118">
        <f t="shared" si="37"/>
        <v>8.42</v>
      </c>
      <c r="L580" s="118">
        <f t="shared" si="38"/>
        <v>44.120000000000005</v>
      </c>
      <c r="M580" s="213"/>
    </row>
    <row r="581" spans="1:13" ht="26.4">
      <c r="A581" s="132">
        <f t="shared" si="40"/>
        <v>574</v>
      </c>
      <c r="B581" s="142" t="s">
        <v>54</v>
      </c>
      <c r="C581" s="147" t="s">
        <v>38</v>
      </c>
      <c r="D581" s="120">
        <v>1237</v>
      </c>
      <c r="E581" s="144" t="s">
        <v>201</v>
      </c>
      <c r="F581" s="135">
        <f t="shared" si="41"/>
        <v>7.4370000000000003</v>
      </c>
      <c r="G581" s="118">
        <f t="shared" si="39"/>
        <v>36</v>
      </c>
      <c r="H581" s="135">
        <v>36</v>
      </c>
      <c r="I581" s="146"/>
      <c r="J581" s="122">
        <v>53.55</v>
      </c>
      <c r="K581" s="118">
        <f t="shared" si="37"/>
        <v>12.63</v>
      </c>
      <c r="L581" s="118">
        <f t="shared" si="38"/>
        <v>66.179999999999993</v>
      </c>
      <c r="M581" s="213"/>
    </row>
    <row r="582" spans="1:13" ht="26.4">
      <c r="A582" s="132">
        <f t="shared" si="40"/>
        <v>575</v>
      </c>
      <c r="B582" s="142" t="s">
        <v>84</v>
      </c>
      <c r="C582" s="147" t="s">
        <v>38</v>
      </c>
      <c r="D582" s="120">
        <v>1363</v>
      </c>
      <c r="E582" s="144" t="s">
        <v>201</v>
      </c>
      <c r="F582" s="135">
        <f t="shared" si="41"/>
        <v>8.1950000000000003</v>
      </c>
      <c r="G582" s="118">
        <f t="shared" si="39"/>
        <v>37.5</v>
      </c>
      <c r="H582" s="135"/>
      <c r="I582" s="146">
        <v>37.5</v>
      </c>
      <c r="J582" s="122">
        <v>61.46</v>
      </c>
      <c r="K582" s="118">
        <f t="shared" si="37"/>
        <v>14.5</v>
      </c>
      <c r="L582" s="118">
        <f t="shared" si="38"/>
        <v>75.960000000000008</v>
      </c>
      <c r="M582" s="213"/>
    </row>
    <row r="583" spans="1:13" ht="26.4">
      <c r="A583" s="132">
        <f t="shared" si="40"/>
        <v>576</v>
      </c>
      <c r="B583" s="142" t="s">
        <v>84</v>
      </c>
      <c r="C583" s="147" t="s">
        <v>38</v>
      </c>
      <c r="D583" s="120">
        <v>1363</v>
      </c>
      <c r="E583" s="144" t="s">
        <v>201</v>
      </c>
      <c r="F583" s="135">
        <f t="shared" si="41"/>
        <v>8.1950000000000003</v>
      </c>
      <c r="G583" s="118">
        <f t="shared" si="39"/>
        <v>11.5</v>
      </c>
      <c r="H583" s="135">
        <v>11.5</v>
      </c>
      <c r="I583" s="146"/>
      <c r="J583" s="122">
        <v>18.850000000000001</v>
      </c>
      <c r="K583" s="118">
        <f t="shared" si="37"/>
        <v>4.45</v>
      </c>
      <c r="L583" s="118">
        <f t="shared" si="38"/>
        <v>23.3</v>
      </c>
      <c r="M583" s="213"/>
    </row>
    <row r="584" spans="1:13" ht="26.4">
      <c r="A584" s="132">
        <f t="shared" si="40"/>
        <v>577</v>
      </c>
      <c r="B584" s="142" t="s">
        <v>45</v>
      </c>
      <c r="C584" s="147" t="s">
        <v>38</v>
      </c>
      <c r="D584" s="120">
        <v>1262</v>
      </c>
      <c r="E584" s="144" t="s">
        <v>201</v>
      </c>
      <c r="F584" s="135">
        <f t="shared" si="41"/>
        <v>7.5869999999999997</v>
      </c>
      <c r="G584" s="118">
        <f t="shared" si="39"/>
        <v>13</v>
      </c>
      <c r="H584" s="135">
        <v>13</v>
      </c>
      <c r="I584" s="146"/>
      <c r="J584" s="122">
        <v>19.73</v>
      </c>
      <c r="K584" s="118">
        <f t="shared" ref="K584:K647" si="42">ROUND(J584*23.59%,2)</f>
        <v>4.6500000000000004</v>
      </c>
      <c r="L584" s="118">
        <f t="shared" ref="L584:L647" si="43">J584+K584</f>
        <v>24.380000000000003</v>
      </c>
      <c r="M584" s="213"/>
    </row>
    <row r="585" spans="1:13" ht="26.4">
      <c r="A585" s="132">
        <f t="shared" si="40"/>
        <v>578</v>
      </c>
      <c r="B585" s="142" t="s">
        <v>45</v>
      </c>
      <c r="C585" s="147" t="s">
        <v>38</v>
      </c>
      <c r="D585" s="120">
        <v>1262</v>
      </c>
      <c r="E585" s="144" t="s">
        <v>201</v>
      </c>
      <c r="F585" s="135">
        <f t="shared" si="41"/>
        <v>7.5869999999999997</v>
      </c>
      <c r="G585" s="118">
        <f t="shared" ref="G585:G648" si="44">H585+I585</f>
        <v>13</v>
      </c>
      <c r="H585" s="135"/>
      <c r="I585" s="146">
        <v>13</v>
      </c>
      <c r="J585" s="122">
        <v>19.73</v>
      </c>
      <c r="K585" s="118">
        <f t="shared" si="42"/>
        <v>4.6500000000000004</v>
      </c>
      <c r="L585" s="118">
        <f t="shared" si="43"/>
        <v>24.380000000000003</v>
      </c>
      <c r="M585" s="213"/>
    </row>
    <row r="586" spans="1:13" ht="26.4">
      <c r="A586" s="132">
        <f t="shared" si="40"/>
        <v>579</v>
      </c>
      <c r="B586" s="142" t="s">
        <v>83</v>
      </c>
      <c r="C586" s="147" t="s">
        <v>38</v>
      </c>
      <c r="D586" s="120">
        <v>1257</v>
      </c>
      <c r="E586" s="144" t="s">
        <v>201</v>
      </c>
      <c r="F586" s="135">
        <f t="shared" si="41"/>
        <v>7.5570000000000004</v>
      </c>
      <c r="G586" s="118">
        <f t="shared" si="44"/>
        <v>22</v>
      </c>
      <c r="H586" s="135"/>
      <c r="I586" s="146">
        <v>22</v>
      </c>
      <c r="J586" s="122">
        <v>33.25</v>
      </c>
      <c r="K586" s="118">
        <f t="shared" si="42"/>
        <v>7.84</v>
      </c>
      <c r="L586" s="118">
        <f t="shared" si="43"/>
        <v>41.09</v>
      </c>
      <c r="M586" s="213"/>
    </row>
    <row r="587" spans="1:13" ht="26.4">
      <c r="A587" s="132">
        <f t="shared" si="40"/>
        <v>580</v>
      </c>
      <c r="B587" s="142" t="s">
        <v>39</v>
      </c>
      <c r="C587" s="147" t="s">
        <v>40</v>
      </c>
      <c r="D587" s="120">
        <v>1463</v>
      </c>
      <c r="E587" s="144" t="s">
        <v>202</v>
      </c>
      <c r="F587" s="135">
        <f t="shared" si="41"/>
        <v>8.7959999999999994</v>
      </c>
      <c r="G587" s="118">
        <f t="shared" si="44"/>
        <v>1</v>
      </c>
      <c r="H587" s="135">
        <v>1</v>
      </c>
      <c r="I587" s="146"/>
      <c r="J587" s="122">
        <v>4.4000000000000004</v>
      </c>
      <c r="K587" s="118">
        <f t="shared" si="42"/>
        <v>1.04</v>
      </c>
      <c r="L587" s="118">
        <f t="shared" si="43"/>
        <v>5.44</v>
      </c>
      <c r="M587" s="213"/>
    </row>
    <row r="588" spans="1:13" ht="26.4">
      <c r="A588" s="132">
        <f t="shared" si="40"/>
        <v>581</v>
      </c>
      <c r="B588" s="142" t="s">
        <v>41</v>
      </c>
      <c r="C588" s="147" t="s">
        <v>42</v>
      </c>
      <c r="D588" s="120">
        <v>1794</v>
      </c>
      <c r="E588" s="144" t="s">
        <v>202</v>
      </c>
      <c r="F588" s="135">
        <f t="shared" si="41"/>
        <v>10.786</v>
      </c>
      <c r="G588" s="118">
        <f t="shared" si="44"/>
        <v>3.5</v>
      </c>
      <c r="H588" s="135"/>
      <c r="I588" s="146">
        <v>3.5</v>
      </c>
      <c r="J588" s="122">
        <v>18.88</v>
      </c>
      <c r="K588" s="118">
        <f t="shared" si="42"/>
        <v>4.45</v>
      </c>
      <c r="L588" s="118">
        <f t="shared" si="43"/>
        <v>23.33</v>
      </c>
      <c r="M588" s="213"/>
    </row>
    <row r="589" spans="1:13" ht="26.4">
      <c r="A589" s="132">
        <f t="shared" si="40"/>
        <v>582</v>
      </c>
      <c r="B589" s="142" t="s">
        <v>43</v>
      </c>
      <c r="C589" s="147" t="s">
        <v>38</v>
      </c>
      <c r="D589" s="120">
        <v>1317</v>
      </c>
      <c r="E589" s="144" t="s">
        <v>202</v>
      </c>
      <c r="F589" s="135">
        <f t="shared" si="41"/>
        <v>7.9180000000000001</v>
      </c>
      <c r="G589" s="118">
        <f t="shared" si="44"/>
        <v>3</v>
      </c>
      <c r="H589" s="135">
        <v>3</v>
      </c>
      <c r="I589" s="146"/>
      <c r="J589" s="122">
        <v>11.88</v>
      </c>
      <c r="K589" s="118">
        <f t="shared" si="42"/>
        <v>2.8</v>
      </c>
      <c r="L589" s="118">
        <f t="shared" si="43"/>
        <v>14.68</v>
      </c>
      <c r="M589" s="213"/>
    </row>
    <row r="590" spans="1:13" ht="26.4">
      <c r="A590" s="132">
        <f t="shared" si="40"/>
        <v>583</v>
      </c>
      <c r="B590" s="142" t="s">
        <v>78</v>
      </c>
      <c r="C590" s="147" t="s">
        <v>38</v>
      </c>
      <c r="D590" s="120">
        <v>1401</v>
      </c>
      <c r="E590" s="144" t="s">
        <v>202</v>
      </c>
      <c r="F590" s="135">
        <f t="shared" si="41"/>
        <v>8.423</v>
      </c>
      <c r="G590" s="118">
        <f t="shared" si="44"/>
        <v>1</v>
      </c>
      <c r="H590" s="135"/>
      <c r="I590" s="146">
        <v>1</v>
      </c>
      <c r="J590" s="122">
        <v>4.21</v>
      </c>
      <c r="K590" s="118">
        <f t="shared" si="42"/>
        <v>0.99</v>
      </c>
      <c r="L590" s="118">
        <f t="shared" si="43"/>
        <v>5.2</v>
      </c>
      <c r="M590" s="213"/>
    </row>
    <row r="591" spans="1:13">
      <c r="A591" s="132">
        <f t="shared" si="40"/>
        <v>584</v>
      </c>
      <c r="B591" s="142" t="s">
        <v>194</v>
      </c>
      <c r="C591" s="147" t="s">
        <v>51</v>
      </c>
      <c r="D591" s="120">
        <v>1303</v>
      </c>
      <c r="E591" s="144" t="s">
        <v>202</v>
      </c>
      <c r="F591" s="135">
        <f t="shared" si="41"/>
        <v>7.8339999999999996</v>
      </c>
      <c r="G591" s="118">
        <f t="shared" si="44"/>
        <v>51.5</v>
      </c>
      <c r="H591" s="135"/>
      <c r="I591" s="146">
        <v>51.5</v>
      </c>
      <c r="J591" s="122">
        <v>201.73</v>
      </c>
      <c r="K591" s="118">
        <f t="shared" si="42"/>
        <v>47.59</v>
      </c>
      <c r="L591" s="118">
        <f t="shared" si="43"/>
        <v>249.32</v>
      </c>
      <c r="M591" s="213"/>
    </row>
    <row r="592" spans="1:13">
      <c r="A592" s="132">
        <f t="shared" si="40"/>
        <v>585</v>
      </c>
      <c r="B592" s="142" t="s">
        <v>61</v>
      </c>
      <c r="C592" s="147" t="s">
        <v>40</v>
      </c>
      <c r="D592" s="120">
        <v>1313</v>
      </c>
      <c r="E592" s="144" t="s">
        <v>202</v>
      </c>
      <c r="F592" s="135">
        <f t="shared" si="41"/>
        <v>7.8940000000000001</v>
      </c>
      <c r="G592" s="118">
        <f t="shared" si="44"/>
        <v>0.5</v>
      </c>
      <c r="H592" s="135">
        <v>0.5</v>
      </c>
      <c r="I592" s="146"/>
      <c r="J592" s="122">
        <v>1.97</v>
      </c>
      <c r="K592" s="118">
        <f t="shared" si="42"/>
        <v>0.46</v>
      </c>
      <c r="L592" s="118">
        <f t="shared" si="43"/>
        <v>2.4300000000000002</v>
      </c>
      <c r="M592" s="213"/>
    </row>
    <row r="593" spans="1:13">
      <c r="A593" s="132">
        <f t="shared" si="40"/>
        <v>586</v>
      </c>
      <c r="B593" s="142" t="s">
        <v>195</v>
      </c>
      <c r="C593" s="147" t="s">
        <v>96</v>
      </c>
      <c r="D593" s="120">
        <v>1449</v>
      </c>
      <c r="E593" s="144" t="s">
        <v>202</v>
      </c>
      <c r="F593" s="135">
        <f t="shared" si="41"/>
        <v>8.7119999999999997</v>
      </c>
      <c r="G593" s="118">
        <f t="shared" si="44"/>
        <v>31</v>
      </c>
      <c r="H593" s="135">
        <v>31</v>
      </c>
      <c r="I593" s="146"/>
      <c r="J593" s="122">
        <v>135.04</v>
      </c>
      <c r="K593" s="118">
        <f t="shared" si="42"/>
        <v>31.86</v>
      </c>
      <c r="L593" s="118">
        <f t="shared" si="43"/>
        <v>166.89999999999998</v>
      </c>
      <c r="M593" s="213"/>
    </row>
    <row r="594" spans="1:13">
      <c r="A594" s="132">
        <f t="shared" si="40"/>
        <v>587</v>
      </c>
      <c r="B594" s="142" t="s">
        <v>61</v>
      </c>
      <c r="C594" s="147" t="s">
        <v>42</v>
      </c>
      <c r="D594" s="120">
        <v>1614</v>
      </c>
      <c r="E594" s="144" t="s">
        <v>202</v>
      </c>
      <c r="F594" s="135">
        <f t="shared" si="41"/>
        <v>9.7040000000000006</v>
      </c>
      <c r="G594" s="118">
        <f t="shared" si="44"/>
        <v>0.5</v>
      </c>
      <c r="H594" s="135">
        <v>0.5</v>
      </c>
      <c r="I594" s="146"/>
      <c r="J594" s="122">
        <v>2.4300000000000002</v>
      </c>
      <c r="K594" s="118">
        <f t="shared" si="42"/>
        <v>0.56999999999999995</v>
      </c>
      <c r="L594" s="118">
        <f t="shared" si="43"/>
        <v>3</v>
      </c>
      <c r="M594" s="213"/>
    </row>
    <row r="595" spans="1:13" ht="39.6">
      <c r="A595" s="132">
        <f t="shared" si="40"/>
        <v>588</v>
      </c>
      <c r="B595" s="142" t="s">
        <v>35</v>
      </c>
      <c r="C595" s="147" t="s">
        <v>87</v>
      </c>
      <c r="D595" s="120">
        <v>2004</v>
      </c>
      <c r="E595" s="144" t="s">
        <v>202</v>
      </c>
      <c r="F595" s="135">
        <f t="shared" si="41"/>
        <v>12.048</v>
      </c>
      <c r="G595" s="118">
        <f t="shared" si="44"/>
        <v>0.5</v>
      </c>
      <c r="H595" s="135"/>
      <c r="I595" s="146">
        <v>0.5</v>
      </c>
      <c r="J595" s="122">
        <v>3.01</v>
      </c>
      <c r="K595" s="118">
        <f t="shared" si="42"/>
        <v>0.71</v>
      </c>
      <c r="L595" s="118">
        <f t="shared" si="43"/>
        <v>3.7199999999999998</v>
      </c>
      <c r="M595" s="213"/>
    </row>
    <row r="596" spans="1:13">
      <c r="A596" s="132">
        <f t="shared" si="40"/>
        <v>589</v>
      </c>
      <c r="B596" s="142" t="s">
        <v>196</v>
      </c>
      <c r="C596" s="147" t="s">
        <v>51</v>
      </c>
      <c r="D596" s="120">
        <v>1225</v>
      </c>
      <c r="E596" s="144" t="s">
        <v>202</v>
      </c>
      <c r="F596" s="135">
        <f t="shared" si="41"/>
        <v>7.3650000000000002</v>
      </c>
      <c r="G596" s="118">
        <f t="shared" si="44"/>
        <v>37</v>
      </c>
      <c r="H596" s="135"/>
      <c r="I596" s="146">
        <v>37</v>
      </c>
      <c r="J596" s="122">
        <v>136.25</v>
      </c>
      <c r="K596" s="118">
        <f t="shared" si="42"/>
        <v>32.14</v>
      </c>
      <c r="L596" s="118">
        <f t="shared" si="43"/>
        <v>168.39</v>
      </c>
      <c r="M596" s="213"/>
    </row>
    <row r="597" spans="1:13">
      <c r="A597" s="132">
        <f t="shared" ref="A597:A657" si="45">A596+1</f>
        <v>590</v>
      </c>
      <c r="B597" s="142" t="s">
        <v>197</v>
      </c>
      <c r="C597" s="147" t="s">
        <v>96</v>
      </c>
      <c r="D597" s="120">
        <v>1475</v>
      </c>
      <c r="E597" s="144" t="s">
        <v>202</v>
      </c>
      <c r="F597" s="135">
        <f t="shared" si="41"/>
        <v>8.8680000000000003</v>
      </c>
      <c r="G597" s="118">
        <f t="shared" si="44"/>
        <v>38</v>
      </c>
      <c r="H597" s="135"/>
      <c r="I597" s="146">
        <v>38</v>
      </c>
      <c r="J597" s="122">
        <v>168.49</v>
      </c>
      <c r="K597" s="118">
        <f t="shared" si="42"/>
        <v>39.75</v>
      </c>
      <c r="L597" s="118">
        <f t="shared" si="43"/>
        <v>208.24</v>
      </c>
      <c r="M597" s="213"/>
    </row>
    <row r="598" spans="1:13">
      <c r="A598" s="132">
        <f t="shared" si="45"/>
        <v>591</v>
      </c>
      <c r="B598" s="142" t="s">
        <v>194</v>
      </c>
      <c r="C598" s="147" t="s">
        <v>51</v>
      </c>
      <c r="D598" s="120">
        <v>1303</v>
      </c>
      <c r="E598" s="144" t="s">
        <v>202</v>
      </c>
      <c r="F598" s="135">
        <f t="shared" si="41"/>
        <v>7.8339999999999996</v>
      </c>
      <c r="G598" s="118">
        <f t="shared" si="44"/>
        <v>57.5</v>
      </c>
      <c r="H598" s="135"/>
      <c r="I598" s="146">
        <v>57.5</v>
      </c>
      <c r="J598" s="122">
        <v>225.23</v>
      </c>
      <c r="K598" s="118">
        <f t="shared" si="42"/>
        <v>53.13</v>
      </c>
      <c r="L598" s="118">
        <f t="shared" si="43"/>
        <v>278.36</v>
      </c>
      <c r="M598" s="213"/>
    </row>
    <row r="599" spans="1:13" ht="26.4">
      <c r="A599" s="132">
        <f t="shared" si="45"/>
        <v>592</v>
      </c>
      <c r="B599" s="142" t="s">
        <v>74</v>
      </c>
      <c r="C599" s="147" t="s">
        <v>42</v>
      </c>
      <c r="D599" s="120">
        <v>1565</v>
      </c>
      <c r="E599" s="144" t="s">
        <v>202</v>
      </c>
      <c r="F599" s="135">
        <f t="shared" si="41"/>
        <v>9.4090000000000007</v>
      </c>
      <c r="G599" s="118">
        <f t="shared" si="44"/>
        <v>0.5</v>
      </c>
      <c r="H599" s="135"/>
      <c r="I599" s="146">
        <v>0.5</v>
      </c>
      <c r="J599" s="122">
        <v>2.35</v>
      </c>
      <c r="K599" s="118">
        <f t="shared" si="42"/>
        <v>0.55000000000000004</v>
      </c>
      <c r="L599" s="118">
        <f t="shared" si="43"/>
        <v>2.9000000000000004</v>
      </c>
      <c r="M599" s="213"/>
    </row>
    <row r="600" spans="1:13" ht="26.4">
      <c r="A600" s="132">
        <f t="shared" si="45"/>
        <v>593</v>
      </c>
      <c r="B600" s="142" t="s">
        <v>95</v>
      </c>
      <c r="C600" s="147" t="s">
        <v>51</v>
      </c>
      <c r="D600" s="120">
        <v>1120</v>
      </c>
      <c r="E600" s="144" t="s">
        <v>202</v>
      </c>
      <c r="F600" s="135">
        <f t="shared" si="41"/>
        <v>6.734</v>
      </c>
      <c r="G600" s="118">
        <f t="shared" si="44"/>
        <v>0.5</v>
      </c>
      <c r="H600" s="135"/>
      <c r="I600" s="146">
        <v>0.5</v>
      </c>
      <c r="J600" s="122">
        <v>1.68</v>
      </c>
      <c r="K600" s="118">
        <f t="shared" si="42"/>
        <v>0.4</v>
      </c>
      <c r="L600" s="118">
        <f t="shared" si="43"/>
        <v>2.08</v>
      </c>
      <c r="M600" s="213"/>
    </row>
    <row r="601" spans="1:13">
      <c r="A601" s="132">
        <f t="shared" si="45"/>
        <v>594</v>
      </c>
      <c r="B601" s="142" t="s">
        <v>194</v>
      </c>
      <c r="C601" s="147" t="s">
        <v>51</v>
      </c>
      <c r="D601" s="120">
        <v>1263</v>
      </c>
      <c r="E601" s="144" t="s">
        <v>202</v>
      </c>
      <c r="F601" s="135">
        <f t="shared" si="41"/>
        <v>7.593</v>
      </c>
      <c r="G601" s="118">
        <f t="shared" si="44"/>
        <v>38</v>
      </c>
      <c r="H601" s="135"/>
      <c r="I601" s="146">
        <v>38</v>
      </c>
      <c r="J601" s="122">
        <v>144.27000000000001</v>
      </c>
      <c r="K601" s="118">
        <f t="shared" si="42"/>
        <v>34.03</v>
      </c>
      <c r="L601" s="118">
        <f t="shared" si="43"/>
        <v>178.3</v>
      </c>
      <c r="M601" s="213"/>
    </row>
    <row r="602" spans="1:13">
      <c r="A602" s="132">
        <f t="shared" si="45"/>
        <v>595</v>
      </c>
      <c r="B602" s="142" t="s">
        <v>195</v>
      </c>
      <c r="C602" s="147" t="s">
        <v>51</v>
      </c>
      <c r="D602" s="120">
        <v>1323</v>
      </c>
      <c r="E602" s="144" t="s">
        <v>202</v>
      </c>
      <c r="F602" s="135">
        <f t="shared" si="41"/>
        <v>7.9539999999999997</v>
      </c>
      <c r="G602" s="118">
        <f t="shared" si="44"/>
        <v>31</v>
      </c>
      <c r="H602" s="135">
        <v>31</v>
      </c>
      <c r="I602" s="146"/>
      <c r="J602" s="122">
        <v>123.29</v>
      </c>
      <c r="K602" s="118">
        <f t="shared" si="42"/>
        <v>29.08</v>
      </c>
      <c r="L602" s="118">
        <f t="shared" si="43"/>
        <v>152.37</v>
      </c>
      <c r="M602" s="213"/>
    </row>
    <row r="603" spans="1:13">
      <c r="A603" s="132">
        <f t="shared" si="45"/>
        <v>596</v>
      </c>
      <c r="B603" s="142" t="s">
        <v>196</v>
      </c>
      <c r="C603" s="147" t="s">
        <v>51</v>
      </c>
      <c r="D603" s="120">
        <v>1245</v>
      </c>
      <c r="E603" s="144" t="s">
        <v>202</v>
      </c>
      <c r="F603" s="135">
        <f t="shared" si="41"/>
        <v>7.4850000000000003</v>
      </c>
      <c r="G603" s="118">
        <f t="shared" si="44"/>
        <v>38</v>
      </c>
      <c r="H603" s="135"/>
      <c r="I603" s="146">
        <v>38</v>
      </c>
      <c r="J603" s="122">
        <v>142.22</v>
      </c>
      <c r="K603" s="118">
        <f t="shared" si="42"/>
        <v>33.549999999999997</v>
      </c>
      <c r="L603" s="118">
        <f t="shared" si="43"/>
        <v>175.76999999999998</v>
      </c>
      <c r="M603" s="213"/>
    </row>
    <row r="604" spans="1:13">
      <c r="A604" s="132">
        <f t="shared" si="45"/>
        <v>597</v>
      </c>
      <c r="B604" s="142" t="s">
        <v>194</v>
      </c>
      <c r="C604" s="147" t="s">
        <v>139</v>
      </c>
      <c r="D604" s="120">
        <v>1728</v>
      </c>
      <c r="E604" s="144" t="s">
        <v>202</v>
      </c>
      <c r="F604" s="135">
        <f t="shared" si="41"/>
        <v>10.388999999999999</v>
      </c>
      <c r="G604" s="118">
        <f t="shared" si="44"/>
        <v>51.5</v>
      </c>
      <c r="H604" s="135"/>
      <c r="I604" s="146">
        <v>51.5</v>
      </c>
      <c r="J604" s="122">
        <v>267.52</v>
      </c>
      <c r="K604" s="118">
        <f t="shared" si="42"/>
        <v>63.11</v>
      </c>
      <c r="L604" s="118">
        <f t="shared" si="43"/>
        <v>330.63</v>
      </c>
      <c r="M604" s="213"/>
    </row>
    <row r="605" spans="1:13" ht="26.4">
      <c r="A605" s="132">
        <f t="shared" si="45"/>
        <v>598</v>
      </c>
      <c r="B605" s="142" t="s">
        <v>63</v>
      </c>
      <c r="C605" s="147" t="s">
        <v>40</v>
      </c>
      <c r="D605" s="120">
        <v>1355</v>
      </c>
      <c r="E605" s="144" t="s">
        <v>202</v>
      </c>
      <c r="F605" s="135">
        <f t="shared" si="41"/>
        <v>8.1460000000000008</v>
      </c>
      <c r="G605" s="118">
        <f t="shared" si="44"/>
        <v>0.5</v>
      </c>
      <c r="H605" s="135"/>
      <c r="I605" s="146">
        <v>0.5</v>
      </c>
      <c r="J605" s="122">
        <v>2.04</v>
      </c>
      <c r="K605" s="118">
        <f t="shared" si="42"/>
        <v>0.48</v>
      </c>
      <c r="L605" s="118">
        <f t="shared" si="43"/>
        <v>2.52</v>
      </c>
      <c r="M605" s="213"/>
    </row>
    <row r="606" spans="1:13" ht="26.4">
      <c r="A606" s="132">
        <f t="shared" si="45"/>
        <v>599</v>
      </c>
      <c r="B606" s="142" t="s">
        <v>41</v>
      </c>
      <c r="C606" s="147" t="s">
        <v>38</v>
      </c>
      <c r="D606" s="120">
        <v>1463</v>
      </c>
      <c r="E606" s="144" t="s">
        <v>202</v>
      </c>
      <c r="F606" s="135">
        <f t="shared" si="41"/>
        <v>8.7959999999999994</v>
      </c>
      <c r="G606" s="118">
        <f t="shared" si="44"/>
        <v>4.5</v>
      </c>
      <c r="H606" s="135"/>
      <c r="I606" s="146">
        <v>4.5</v>
      </c>
      <c r="J606" s="122">
        <v>19.79</v>
      </c>
      <c r="K606" s="118">
        <f t="shared" si="42"/>
        <v>4.67</v>
      </c>
      <c r="L606" s="118">
        <f t="shared" si="43"/>
        <v>24.46</v>
      </c>
      <c r="M606" s="213"/>
    </row>
    <row r="607" spans="1:13" ht="26.4">
      <c r="A607" s="132">
        <f t="shared" si="45"/>
        <v>600</v>
      </c>
      <c r="B607" s="142" t="s">
        <v>62</v>
      </c>
      <c r="C607" s="147" t="s">
        <v>38</v>
      </c>
      <c r="D607" s="120">
        <v>1362</v>
      </c>
      <c r="E607" s="144" t="s">
        <v>202</v>
      </c>
      <c r="F607" s="135">
        <f t="shared" si="41"/>
        <v>8.1890000000000001</v>
      </c>
      <c r="G607" s="118">
        <f t="shared" si="44"/>
        <v>0.5</v>
      </c>
      <c r="H607" s="135"/>
      <c r="I607" s="146">
        <v>0.5</v>
      </c>
      <c r="J607" s="122">
        <v>2.0499999999999998</v>
      </c>
      <c r="K607" s="118">
        <f t="shared" si="42"/>
        <v>0.48</v>
      </c>
      <c r="L607" s="118">
        <f t="shared" si="43"/>
        <v>2.5299999999999998</v>
      </c>
      <c r="M607" s="213"/>
    </row>
    <row r="608" spans="1:13" ht="26.4">
      <c r="A608" s="132">
        <f t="shared" si="45"/>
        <v>601</v>
      </c>
      <c r="B608" s="142" t="s">
        <v>43</v>
      </c>
      <c r="C608" s="147" t="s">
        <v>51</v>
      </c>
      <c r="D608" s="120">
        <v>1140</v>
      </c>
      <c r="E608" s="144" t="s">
        <v>202</v>
      </c>
      <c r="F608" s="135">
        <f t="shared" si="41"/>
        <v>6.8540000000000001</v>
      </c>
      <c r="G608" s="118">
        <f t="shared" si="44"/>
        <v>0.5</v>
      </c>
      <c r="H608" s="135"/>
      <c r="I608" s="146">
        <v>0.5</v>
      </c>
      <c r="J608" s="122">
        <v>1.71</v>
      </c>
      <c r="K608" s="118">
        <f t="shared" si="42"/>
        <v>0.4</v>
      </c>
      <c r="L608" s="118">
        <f t="shared" si="43"/>
        <v>2.11</v>
      </c>
      <c r="M608" s="213"/>
    </row>
    <row r="609" spans="1:13" ht="26.4">
      <c r="A609" s="132">
        <f t="shared" si="45"/>
        <v>602</v>
      </c>
      <c r="B609" s="142" t="s">
        <v>94</v>
      </c>
      <c r="C609" s="147" t="s">
        <v>38</v>
      </c>
      <c r="D609" s="120">
        <v>1337</v>
      </c>
      <c r="E609" s="144" t="s">
        <v>202</v>
      </c>
      <c r="F609" s="135">
        <f t="shared" si="41"/>
        <v>8.0380000000000003</v>
      </c>
      <c r="G609" s="118">
        <f t="shared" si="44"/>
        <v>2.5</v>
      </c>
      <c r="H609" s="135"/>
      <c r="I609" s="146">
        <v>2.5</v>
      </c>
      <c r="J609" s="122">
        <v>10.050000000000001</v>
      </c>
      <c r="K609" s="118">
        <f t="shared" si="42"/>
        <v>2.37</v>
      </c>
      <c r="L609" s="118">
        <f t="shared" si="43"/>
        <v>12.420000000000002</v>
      </c>
      <c r="M609" s="213"/>
    </row>
    <row r="610" spans="1:13" ht="26.4">
      <c r="A610" s="132">
        <f t="shared" si="45"/>
        <v>603</v>
      </c>
      <c r="B610" s="142" t="s">
        <v>37</v>
      </c>
      <c r="C610" s="147" t="s">
        <v>40</v>
      </c>
      <c r="D610" s="120">
        <v>1470</v>
      </c>
      <c r="E610" s="144" t="s">
        <v>202</v>
      </c>
      <c r="F610" s="135">
        <f t="shared" si="41"/>
        <v>8.8379999999999992</v>
      </c>
      <c r="G610" s="118">
        <f t="shared" si="44"/>
        <v>1.5</v>
      </c>
      <c r="H610" s="135">
        <v>1.5</v>
      </c>
      <c r="I610" s="146"/>
      <c r="J610" s="122">
        <v>6.63</v>
      </c>
      <c r="K610" s="118">
        <f t="shared" si="42"/>
        <v>1.56</v>
      </c>
      <c r="L610" s="118">
        <f t="shared" si="43"/>
        <v>8.19</v>
      </c>
      <c r="M610" s="213"/>
    </row>
    <row r="611" spans="1:13" ht="26.4">
      <c r="A611" s="132">
        <f t="shared" si="45"/>
        <v>604</v>
      </c>
      <c r="B611" s="142" t="s">
        <v>37</v>
      </c>
      <c r="C611" s="147" t="s">
        <v>40</v>
      </c>
      <c r="D611" s="120">
        <v>1470</v>
      </c>
      <c r="E611" s="144" t="s">
        <v>202</v>
      </c>
      <c r="F611" s="135">
        <f t="shared" si="41"/>
        <v>8.8379999999999992</v>
      </c>
      <c r="G611" s="118">
        <f t="shared" si="44"/>
        <v>0.5</v>
      </c>
      <c r="H611" s="135"/>
      <c r="I611" s="146">
        <v>0.5</v>
      </c>
      <c r="J611" s="122">
        <v>2.21</v>
      </c>
      <c r="K611" s="118">
        <f t="shared" si="42"/>
        <v>0.52</v>
      </c>
      <c r="L611" s="118">
        <f t="shared" si="43"/>
        <v>2.73</v>
      </c>
      <c r="M611" s="213"/>
    </row>
    <row r="612" spans="1:13">
      <c r="A612" s="132">
        <f t="shared" si="45"/>
        <v>605</v>
      </c>
      <c r="B612" s="142" t="s">
        <v>194</v>
      </c>
      <c r="C612" s="147" t="s">
        <v>51</v>
      </c>
      <c r="D612" s="120">
        <v>1263</v>
      </c>
      <c r="E612" s="144" t="s">
        <v>202</v>
      </c>
      <c r="F612" s="135">
        <f t="shared" si="41"/>
        <v>7.593</v>
      </c>
      <c r="G612" s="118">
        <f t="shared" si="44"/>
        <v>57.5</v>
      </c>
      <c r="H612" s="135"/>
      <c r="I612" s="146">
        <v>57.5</v>
      </c>
      <c r="J612" s="122">
        <v>218.3</v>
      </c>
      <c r="K612" s="118">
        <f t="shared" si="42"/>
        <v>51.5</v>
      </c>
      <c r="L612" s="118">
        <f t="shared" si="43"/>
        <v>269.8</v>
      </c>
      <c r="M612" s="213"/>
    </row>
    <row r="613" spans="1:13">
      <c r="A613" s="132">
        <f t="shared" si="45"/>
        <v>606</v>
      </c>
      <c r="B613" s="142" t="s">
        <v>198</v>
      </c>
      <c r="C613" s="147" t="s">
        <v>152</v>
      </c>
      <c r="D613" s="120">
        <v>1416</v>
      </c>
      <c r="E613" s="144" t="s">
        <v>202</v>
      </c>
      <c r="F613" s="135">
        <f t="shared" si="41"/>
        <v>8.5129999999999999</v>
      </c>
      <c r="G613" s="118">
        <f t="shared" si="44"/>
        <v>51.5</v>
      </c>
      <c r="H613" s="135"/>
      <c r="I613" s="146">
        <v>51.5</v>
      </c>
      <c r="J613" s="122">
        <v>219.21</v>
      </c>
      <c r="K613" s="118">
        <f t="shared" si="42"/>
        <v>51.71</v>
      </c>
      <c r="L613" s="118">
        <f t="shared" si="43"/>
        <v>270.92</v>
      </c>
      <c r="M613" s="213"/>
    </row>
    <row r="614" spans="1:13">
      <c r="A614" s="132">
        <f t="shared" si="45"/>
        <v>607</v>
      </c>
      <c r="B614" s="142" t="s">
        <v>195</v>
      </c>
      <c r="C614" s="147" t="s">
        <v>139</v>
      </c>
      <c r="D614" s="120">
        <v>1539</v>
      </c>
      <c r="E614" s="144" t="s">
        <v>202</v>
      </c>
      <c r="F614" s="135">
        <f t="shared" si="41"/>
        <v>9.2530000000000001</v>
      </c>
      <c r="G614" s="118">
        <f t="shared" si="44"/>
        <v>24</v>
      </c>
      <c r="H614" s="135">
        <v>24</v>
      </c>
      <c r="I614" s="146"/>
      <c r="J614" s="122">
        <v>111.04</v>
      </c>
      <c r="K614" s="118">
        <f t="shared" si="42"/>
        <v>26.19</v>
      </c>
      <c r="L614" s="118">
        <f t="shared" si="43"/>
        <v>137.23000000000002</v>
      </c>
      <c r="M614" s="213"/>
    </row>
    <row r="615" spans="1:13" ht="26.4">
      <c r="A615" s="132">
        <f t="shared" si="45"/>
        <v>608</v>
      </c>
      <c r="B615" s="142" t="s">
        <v>66</v>
      </c>
      <c r="C615" s="147" t="s">
        <v>42</v>
      </c>
      <c r="D615" s="120">
        <v>1528</v>
      </c>
      <c r="E615" s="144" t="s">
        <v>202</v>
      </c>
      <c r="F615" s="135">
        <f t="shared" si="41"/>
        <v>9.1869999999999994</v>
      </c>
      <c r="G615" s="118">
        <f t="shared" si="44"/>
        <v>3</v>
      </c>
      <c r="H615" s="135">
        <v>3</v>
      </c>
      <c r="I615" s="146"/>
      <c r="J615" s="122">
        <v>13.78</v>
      </c>
      <c r="K615" s="118">
        <f t="shared" si="42"/>
        <v>3.25</v>
      </c>
      <c r="L615" s="118">
        <f t="shared" si="43"/>
        <v>17.03</v>
      </c>
      <c r="M615" s="213"/>
    </row>
    <row r="616" spans="1:13" ht="26.4">
      <c r="A616" s="132">
        <f t="shared" si="45"/>
        <v>609</v>
      </c>
      <c r="B616" s="142" t="s">
        <v>200</v>
      </c>
      <c r="C616" s="147" t="s">
        <v>38</v>
      </c>
      <c r="D616" s="120">
        <v>1482</v>
      </c>
      <c r="E616" s="144" t="s">
        <v>202</v>
      </c>
      <c r="F616" s="135">
        <f t="shared" si="41"/>
        <v>8.91</v>
      </c>
      <c r="G616" s="118">
        <f t="shared" si="44"/>
        <v>57.5</v>
      </c>
      <c r="H616" s="135"/>
      <c r="I616" s="146">
        <v>57.5</v>
      </c>
      <c r="J616" s="122">
        <v>256.16000000000003</v>
      </c>
      <c r="K616" s="118">
        <f t="shared" si="42"/>
        <v>60.43</v>
      </c>
      <c r="L616" s="118">
        <f t="shared" si="43"/>
        <v>316.59000000000003</v>
      </c>
      <c r="M616" s="213"/>
    </row>
    <row r="617" spans="1:13">
      <c r="A617" s="132">
        <f t="shared" si="45"/>
        <v>610</v>
      </c>
      <c r="B617" s="142" t="s">
        <v>195</v>
      </c>
      <c r="C617" s="147" t="s">
        <v>51</v>
      </c>
      <c r="D617" s="120">
        <v>1225</v>
      </c>
      <c r="E617" s="144" t="s">
        <v>202</v>
      </c>
      <c r="F617" s="135">
        <f t="shared" si="41"/>
        <v>7.3650000000000002</v>
      </c>
      <c r="G617" s="118">
        <f t="shared" si="44"/>
        <v>9</v>
      </c>
      <c r="H617" s="135"/>
      <c r="I617" s="146">
        <v>9</v>
      </c>
      <c r="J617" s="122">
        <v>33.14</v>
      </c>
      <c r="K617" s="118">
        <f t="shared" si="42"/>
        <v>7.82</v>
      </c>
      <c r="L617" s="118">
        <f t="shared" si="43"/>
        <v>40.96</v>
      </c>
      <c r="M617" s="213"/>
    </row>
    <row r="618" spans="1:13">
      <c r="A618" s="132">
        <f t="shared" si="45"/>
        <v>611</v>
      </c>
      <c r="B618" s="142" t="s">
        <v>195</v>
      </c>
      <c r="C618" s="147" t="s">
        <v>51</v>
      </c>
      <c r="D618" s="120">
        <v>1225</v>
      </c>
      <c r="E618" s="144" t="s">
        <v>202</v>
      </c>
      <c r="F618" s="135">
        <f t="shared" si="41"/>
        <v>7.3650000000000002</v>
      </c>
      <c r="G618" s="118">
        <f t="shared" si="44"/>
        <v>18.5</v>
      </c>
      <c r="H618" s="135">
        <v>18.5</v>
      </c>
      <c r="I618" s="146"/>
      <c r="J618" s="122">
        <v>68.13</v>
      </c>
      <c r="K618" s="118">
        <f t="shared" si="42"/>
        <v>16.07</v>
      </c>
      <c r="L618" s="118">
        <f t="shared" si="43"/>
        <v>84.199999999999989</v>
      </c>
      <c r="M618" s="213"/>
    </row>
    <row r="619" spans="1:13" ht="26.4">
      <c r="A619" s="132">
        <f t="shared" si="45"/>
        <v>612</v>
      </c>
      <c r="B619" s="142" t="s">
        <v>93</v>
      </c>
      <c r="C619" s="147" t="s">
        <v>40</v>
      </c>
      <c r="D619" s="120">
        <v>1517</v>
      </c>
      <c r="E619" s="144" t="s">
        <v>202</v>
      </c>
      <c r="F619" s="135">
        <f t="shared" si="41"/>
        <v>9.1199999999999992</v>
      </c>
      <c r="G619" s="118">
        <f t="shared" si="44"/>
        <v>1</v>
      </c>
      <c r="H619" s="135"/>
      <c r="I619" s="146">
        <v>1</v>
      </c>
      <c r="J619" s="122">
        <v>4.5599999999999996</v>
      </c>
      <c r="K619" s="118">
        <f t="shared" si="42"/>
        <v>1.08</v>
      </c>
      <c r="L619" s="118">
        <f t="shared" si="43"/>
        <v>5.64</v>
      </c>
      <c r="M619" s="213"/>
    </row>
    <row r="620" spans="1:13">
      <c r="A620" s="132">
        <f t="shared" si="45"/>
        <v>613</v>
      </c>
      <c r="B620" s="142" t="s">
        <v>194</v>
      </c>
      <c r="C620" s="147" t="s">
        <v>51</v>
      </c>
      <c r="D620" s="120">
        <v>1303</v>
      </c>
      <c r="E620" s="144" t="s">
        <v>202</v>
      </c>
      <c r="F620" s="135">
        <f t="shared" si="41"/>
        <v>7.8339999999999996</v>
      </c>
      <c r="G620" s="118">
        <f t="shared" si="44"/>
        <v>38</v>
      </c>
      <c r="H620" s="135"/>
      <c r="I620" s="146">
        <v>38</v>
      </c>
      <c r="J620" s="122">
        <v>148.85</v>
      </c>
      <c r="K620" s="118">
        <f t="shared" si="42"/>
        <v>35.11</v>
      </c>
      <c r="L620" s="118">
        <f t="shared" si="43"/>
        <v>183.95999999999998</v>
      </c>
      <c r="M620" s="213"/>
    </row>
    <row r="621" spans="1:13" ht="26.4">
      <c r="A621" s="132">
        <f t="shared" si="45"/>
        <v>614</v>
      </c>
      <c r="B621" s="142" t="s">
        <v>93</v>
      </c>
      <c r="C621" s="147" t="s">
        <v>38</v>
      </c>
      <c r="D621" s="120">
        <v>1317</v>
      </c>
      <c r="E621" s="144" t="s">
        <v>202</v>
      </c>
      <c r="F621" s="135">
        <f t="shared" si="41"/>
        <v>7.9180000000000001</v>
      </c>
      <c r="G621" s="118">
        <f t="shared" si="44"/>
        <v>1</v>
      </c>
      <c r="H621" s="135"/>
      <c r="I621" s="146">
        <v>1</v>
      </c>
      <c r="J621" s="122">
        <v>3.96</v>
      </c>
      <c r="K621" s="118">
        <f t="shared" si="42"/>
        <v>0.93</v>
      </c>
      <c r="L621" s="118">
        <f t="shared" si="43"/>
        <v>4.8899999999999997</v>
      </c>
      <c r="M621" s="213"/>
    </row>
    <row r="622" spans="1:13">
      <c r="A622" s="132">
        <f t="shared" si="45"/>
        <v>615</v>
      </c>
      <c r="B622" s="142" t="s">
        <v>197</v>
      </c>
      <c r="C622" s="147" t="s">
        <v>51</v>
      </c>
      <c r="D622" s="120">
        <v>1245</v>
      </c>
      <c r="E622" s="144" t="s">
        <v>202</v>
      </c>
      <c r="F622" s="135">
        <f t="shared" si="41"/>
        <v>7.4850000000000003</v>
      </c>
      <c r="G622" s="118">
        <f t="shared" si="44"/>
        <v>38</v>
      </c>
      <c r="H622" s="135"/>
      <c r="I622" s="146">
        <v>38</v>
      </c>
      <c r="J622" s="122">
        <v>142.22</v>
      </c>
      <c r="K622" s="118">
        <f t="shared" si="42"/>
        <v>33.549999999999997</v>
      </c>
      <c r="L622" s="118">
        <f t="shared" si="43"/>
        <v>175.76999999999998</v>
      </c>
      <c r="M622" s="213"/>
    </row>
    <row r="623" spans="1:13" ht="26.4">
      <c r="A623" s="132">
        <f t="shared" si="45"/>
        <v>616</v>
      </c>
      <c r="B623" s="142" t="s">
        <v>43</v>
      </c>
      <c r="C623" s="147" t="s">
        <v>42</v>
      </c>
      <c r="D623" s="120">
        <v>1541</v>
      </c>
      <c r="E623" s="144" t="s">
        <v>202</v>
      </c>
      <c r="F623" s="135">
        <f t="shared" ref="F623:F657" si="46">ROUND(D623/$F$4,3)</f>
        <v>9.2650000000000006</v>
      </c>
      <c r="G623" s="118">
        <f t="shared" si="44"/>
        <v>1.5</v>
      </c>
      <c r="H623" s="135">
        <v>1.5</v>
      </c>
      <c r="I623" s="146"/>
      <c r="J623" s="122">
        <v>6.95</v>
      </c>
      <c r="K623" s="118">
        <f t="shared" si="42"/>
        <v>1.64</v>
      </c>
      <c r="L623" s="118">
        <f t="shared" si="43"/>
        <v>8.59</v>
      </c>
      <c r="M623" s="213"/>
    </row>
    <row r="624" spans="1:13" ht="26.4">
      <c r="A624" s="132">
        <f t="shared" si="45"/>
        <v>617</v>
      </c>
      <c r="B624" s="142" t="s">
        <v>41</v>
      </c>
      <c r="C624" s="147" t="s">
        <v>38</v>
      </c>
      <c r="D624" s="120">
        <v>1437</v>
      </c>
      <c r="E624" s="144" t="s">
        <v>202</v>
      </c>
      <c r="F624" s="135">
        <f t="shared" si="46"/>
        <v>8.6389999999999993</v>
      </c>
      <c r="G624" s="118">
        <f t="shared" si="44"/>
        <v>3</v>
      </c>
      <c r="H624" s="135">
        <v>3</v>
      </c>
      <c r="I624" s="146"/>
      <c r="J624" s="122">
        <v>12.96</v>
      </c>
      <c r="K624" s="118">
        <f t="shared" si="42"/>
        <v>3.06</v>
      </c>
      <c r="L624" s="118">
        <f t="shared" si="43"/>
        <v>16.02</v>
      </c>
      <c r="M624" s="213"/>
    </row>
    <row r="625" spans="1:13" ht="26.4">
      <c r="A625" s="132">
        <f t="shared" si="45"/>
        <v>618</v>
      </c>
      <c r="B625" s="142" t="s">
        <v>93</v>
      </c>
      <c r="C625" s="147" t="s">
        <v>38</v>
      </c>
      <c r="D625" s="120">
        <v>1317</v>
      </c>
      <c r="E625" s="144" t="s">
        <v>202</v>
      </c>
      <c r="F625" s="135">
        <f t="shared" si="46"/>
        <v>7.9180000000000001</v>
      </c>
      <c r="G625" s="118">
        <f t="shared" si="44"/>
        <v>1</v>
      </c>
      <c r="H625" s="135"/>
      <c r="I625" s="146">
        <v>1</v>
      </c>
      <c r="J625" s="122">
        <v>3.96</v>
      </c>
      <c r="K625" s="118">
        <f t="shared" si="42"/>
        <v>0.93</v>
      </c>
      <c r="L625" s="118">
        <f t="shared" si="43"/>
        <v>4.8899999999999997</v>
      </c>
      <c r="M625" s="213"/>
    </row>
    <row r="626" spans="1:13">
      <c r="A626" s="132">
        <f t="shared" si="45"/>
        <v>619</v>
      </c>
      <c r="B626" s="142" t="s">
        <v>198</v>
      </c>
      <c r="C626" s="147" t="s">
        <v>51</v>
      </c>
      <c r="D626" s="120">
        <v>1303</v>
      </c>
      <c r="E626" s="144" t="s">
        <v>202</v>
      </c>
      <c r="F626" s="135">
        <f t="shared" si="46"/>
        <v>7.8339999999999996</v>
      </c>
      <c r="G626" s="118">
        <f t="shared" si="44"/>
        <v>57.5</v>
      </c>
      <c r="H626" s="135"/>
      <c r="I626" s="146">
        <v>57.5</v>
      </c>
      <c r="J626" s="122">
        <v>225.23</v>
      </c>
      <c r="K626" s="118">
        <f t="shared" si="42"/>
        <v>53.13</v>
      </c>
      <c r="L626" s="118">
        <f t="shared" si="43"/>
        <v>278.36</v>
      </c>
      <c r="M626" s="213"/>
    </row>
    <row r="627" spans="1:13">
      <c r="A627" s="132">
        <f t="shared" si="45"/>
        <v>620</v>
      </c>
      <c r="B627" s="142" t="s">
        <v>197</v>
      </c>
      <c r="C627" s="147" t="s">
        <v>51</v>
      </c>
      <c r="D627" s="120">
        <v>1205</v>
      </c>
      <c r="E627" s="144" t="s">
        <v>202</v>
      </c>
      <c r="F627" s="135">
        <f t="shared" si="46"/>
        <v>7.2450000000000001</v>
      </c>
      <c r="G627" s="118">
        <f t="shared" si="44"/>
        <v>37</v>
      </c>
      <c r="H627" s="135"/>
      <c r="I627" s="146">
        <v>37</v>
      </c>
      <c r="J627" s="122">
        <v>134.03</v>
      </c>
      <c r="K627" s="118">
        <f t="shared" si="42"/>
        <v>31.62</v>
      </c>
      <c r="L627" s="118">
        <f t="shared" si="43"/>
        <v>165.65</v>
      </c>
      <c r="M627" s="213"/>
    </row>
    <row r="628" spans="1:13">
      <c r="A628" s="132">
        <f t="shared" si="45"/>
        <v>621</v>
      </c>
      <c r="B628" s="142" t="s">
        <v>197</v>
      </c>
      <c r="C628" s="147" t="s">
        <v>51</v>
      </c>
      <c r="D628" s="120">
        <v>1205</v>
      </c>
      <c r="E628" s="144" t="s">
        <v>202</v>
      </c>
      <c r="F628" s="135">
        <f t="shared" si="46"/>
        <v>7.2450000000000001</v>
      </c>
      <c r="G628" s="118">
        <f t="shared" si="44"/>
        <v>25</v>
      </c>
      <c r="H628" s="135"/>
      <c r="I628" s="146">
        <v>25</v>
      </c>
      <c r="J628" s="122">
        <v>90.56</v>
      </c>
      <c r="K628" s="118">
        <f t="shared" si="42"/>
        <v>21.36</v>
      </c>
      <c r="L628" s="118">
        <f t="shared" si="43"/>
        <v>111.92</v>
      </c>
      <c r="M628" s="213"/>
    </row>
    <row r="629" spans="1:13">
      <c r="A629" s="132">
        <f t="shared" si="45"/>
        <v>622</v>
      </c>
      <c r="B629" s="142" t="s">
        <v>196</v>
      </c>
      <c r="C629" s="147" t="s">
        <v>51</v>
      </c>
      <c r="D629" s="120">
        <v>1205</v>
      </c>
      <c r="E629" s="144" t="s">
        <v>202</v>
      </c>
      <c r="F629" s="135">
        <f t="shared" si="46"/>
        <v>7.2450000000000001</v>
      </c>
      <c r="G629" s="118">
        <f t="shared" si="44"/>
        <v>37</v>
      </c>
      <c r="H629" s="135"/>
      <c r="I629" s="146">
        <v>37</v>
      </c>
      <c r="J629" s="122">
        <v>134.03</v>
      </c>
      <c r="K629" s="118">
        <f t="shared" si="42"/>
        <v>31.62</v>
      </c>
      <c r="L629" s="118">
        <f t="shared" si="43"/>
        <v>165.65</v>
      </c>
      <c r="M629" s="213"/>
    </row>
    <row r="630" spans="1:13" ht="26.4">
      <c r="A630" s="132">
        <f t="shared" si="45"/>
        <v>623</v>
      </c>
      <c r="B630" s="142" t="s">
        <v>57</v>
      </c>
      <c r="C630" s="147" t="s">
        <v>38</v>
      </c>
      <c r="D630" s="120">
        <v>1322</v>
      </c>
      <c r="E630" s="144" t="s">
        <v>202</v>
      </c>
      <c r="F630" s="135">
        <f t="shared" si="46"/>
        <v>7.9480000000000004</v>
      </c>
      <c r="G630" s="118">
        <f t="shared" si="44"/>
        <v>2</v>
      </c>
      <c r="H630" s="135">
        <v>2</v>
      </c>
      <c r="I630" s="146"/>
      <c r="J630" s="122">
        <v>7.95</v>
      </c>
      <c r="K630" s="118">
        <f t="shared" si="42"/>
        <v>1.88</v>
      </c>
      <c r="L630" s="118">
        <f t="shared" si="43"/>
        <v>9.83</v>
      </c>
      <c r="M630" s="213"/>
    </row>
    <row r="631" spans="1:13">
      <c r="A631" s="132">
        <f t="shared" si="45"/>
        <v>624</v>
      </c>
      <c r="B631" s="142" t="s">
        <v>196</v>
      </c>
      <c r="C631" s="147" t="s">
        <v>51</v>
      </c>
      <c r="D631" s="120">
        <v>1245</v>
      </c>
      <c r="E631" s="144" t="s">
        <v>202</v>
      </c>
      <c r="F631" s="135">
        <f t="shared" si="46"/>
        <v>7.4850000000000003</v>
      </c>
      <c r="G631" s="118">
        <f t="shared" si="44"/>
        <v>25</v>
      </c>
      <c r="H631" s="135"/>
      <c r="I631" s="146">
        <v>25</v>
      </c>
      <c r="J631" s="122">
        <v>93.56</v>
      </c>
      <c r="K631" s="118">
        <f t="shared" si="42"/>
        <v>22.07</v>
      </c>
      <c r="L631" s="118">
        <f t="shared" si="43"/>
        <v>115.63</v>
      </c>
      <c r="M631" s="213"/>
    </row>
    <row r="632" spans="1:13">
      <c r="A632" s="132">
        <f t="shared" si="45"/>
        <v>625</v>
      </c>
      <c r="B632" s="142" t="s">
        <v>197</v>
      </c>
      <c r="C632" s="147" t="s">
        <v>51</v>
      </c>
      <c r="D632" s="120">
        <v>1205</v>
      </c>
      <c r="E632" s="144" t="s">
        <v>202</v>
      </c>
      <c r="F632" s="135">
        <f t="shared" si="46"/>
        <v>7.2450000000000001</v>
      </c>
      <c r="G632" s="118">
        <f t="shared" si="44"/>
        <v>37</v>
      </c>
      <c r="H632" s="135"/>
      <c r="I632" s="146">
        <v>37</v>
      </c>
      <c r="J632" s="122">
        <v>134.03</v>
      </c>
      <c r="K632" s="118">
        <f t="shared" si="42"/>
        <v>31.62</v>
      </c>
      <c r="L632" s="118">
        <f t="shared" si="43"/>
        <v>165.65</v>
      </c>
      <c r="M632" s="213"/>
    </row>
    <row r="633" spans="1:13" ht="26.4">
      <c r="A633" s="132">
        <f t="shared" si="45"/>
        <v>626</v>
      </c>
      <c r="B633" s="142" t="s">
        <v>93</v>
      </c>
      <c r="C633" s="147" t="s">
        <v>42</v>
      </c>
      <c r="D633" s="120">
        <v>1341</v>
      </c>
      <c r="E633" s="144" t="s">
        <v>202</v>
      </c>
      <c r="F633" s="135">
        <f t="shared" si="46"/>
        <v>8.0619999999999994</v>
      </c>
      <c r="G633" s="118">
        <f t="shared" si="44"/>
        <v>1</v>
      </c>
      <c r="H633" s="135"/>
      <c r="I633" s="146">
        <v>1</v>
      </c>
      <c r="J633" s="122">
        <v>4.03</v>
      </c>
      <c r="K633" s="118">
        <f t="shared" si="42"/>
        <v>0.95</v>
      </c>
      <c r="L633" s="118">
        <f t="shared" si="43"/>
        <v>4.9800000000000004</v>
      </c>
      <c r="M633" s="213"/>
    </row>
    <row r="634" spans="1:13">
      <c r="A634" s="132">
        <f t="shared" si="45"/>
        <v>627</v>
      </c>
      <c r="B634" s="142" t="s">
        <v>195</v>
      </c>
      <c r="C634" s="147" t="s">
        <v>51</v>
      </c>
      <c r="D634" s="120">
        <v>1205</v>
      </c>
      <c r="E634" s="144" t="s">
        <v>202</v>
      </c>
      <c r="F634" s="135">
        <f t="shared" si="46"/>
        <v>7.2450000000000001</v>
      </c>
      <c r="G634" s="118">
        <f t="shared" si="44"/>
        <v>31</v>
      </c>
      <c r="H634" s="135">
        <v>31</v>
      </c>
      <c r="I634" s="146"/>
      <c r="J634" s="122">
        <v>112.3</v>
      </c>
      <c r="K634" s="118">
        <f t="shared" si="42"/>
        <v>26.49</v>
      </c>
      <c r="L634" s="118">
        <f t="shared" si="43"/>
        <v>138.79</v>
      </c>
      <c r="M634" s="213"/>
    </row>
    <row r="635" spans="1:13">
      <c r="A635" s="132">
        <f t="shared" si="45"/>
        <v>628</v>
      </c>
      <c r="B635" s="142" t="s">
        <v>70</v>
      </c>
      <c r="C635" s="147" t="s">
        <v>40</v>
      </c>
      <c r="D635" s="120">
        <v>1505</v>
      </c>
      <c r="E635" s="144" t="s">
        <v>202</v>
      </c>
      <c r="F635" s="135">
        <f t="shared" si="46"/>
        <v>9.048</v>
      </c>
      <c r="G635" s="118">
        <f t="shared" si="44"/>
        <v>1</v>
      </c>
      <c r="H635" s="135"/>
      <c r="I635" s="146">
        <v>1</v>
      </c>
      <c r="J635" s="122">
        <v>4.5199999999999996</v>
      </c>
      <c r="K635" s="118">
        <f t="shared" si="42"/>
        <v>1.07</v>
      </c>
      <c r="L635" s="118">
        <f t="shared" si="43"/>
        <v>5.59</v>
      </c>
      <c r="M635" s="213"/>
    </row>
    <row r="636" spans="1:13">
      <c r="A636" s="132">
        <f t="shared" si="45"/>
        <v>629</v>
      </c>
      <c r="B636" s="142" t="s">
        <v>198</v>
      </c>
      <c r="C636" s="147" t="s">
        <v>51</v>
      </c>
      <c r="D636" s="120">
        <v>1243</v>
      </c>
      <c r="E636" s="144" t="s">
        <v>202</v>
      </c>
      <c r="F636" s="135">
        <f t="shared" si="46"/>
        <v>7.4729999999999999</v>
      </c>
      <c r="G636" s="118">
        <f t="shared" si="44"/>
        <v>38</v>
      </c>
      <c r="H636" s="135"/>
      <c r="I636" s="146">
        <v>38</v>
      </c>
      <c r="J636" s="122">
        <v>141.99</v>
      </c>
      <c r="K636" s="118">
        <f t="shared" si="42"/>
        <v>33.5</v>
      </c>
      <c r="L636" s="118">
        <f t="shared" si="43"/>
        <v>175.49</v>
      </c>
      <c r="M636" s="213"/>
    </row>
    <row r="637" spans="1:13" ht="26.4">
      <c r="A637" s="132">
        <f t="shared" si="45"/>
        <v>630</v>
      </c>
      <c r="B637" s="142" t="s">
        <v>37</v>
      </c>
      <c r="C637" s="147" t="s">
        <v>38</v>
      </c>
      <c r="D637" s="120">
        <v>1377</v>
      </c>
      <c r="E637" s="144" t="s">
        <v>202</v>
      </c>
      <c r="F637" s="135">
        <f t="shared" si="46"/>
        <v>8.2789999999999999</v>
      </c>
      <c r="G637" s="118">
        <f t="shared" si="44"/>
        <v>1.5</v>
      </c>
      <c r="H637" s="135">
        <v>1.5</v>
      </c>
      <c r="I637" s="146"/>
      <c r="J637" s="122">
        <v>6.21</v>
      </c>
      <c r="K637" s="118">
        <f t="shared" si="42"/>
        <v>1.46</v>
      </c>
      <c r="L637" s="118">
        <f t="shared" si="43"/>
        <v>7.67</v>
      </c>
      <c r="M637" s="213"/>
    </row>
    <row r="638" spans="1:13">
      <c r="A638" s="132">
        <f t="shared" si="45"/>
        <v>631</v>
      </c>
      <c r="B638" s="142" t="s">
        <v>198</v>
      </c>
      <c r="C638" s="147" t="s">
        <v>51</v>
      </c>
      <c r="D638" s="120">
        <v>1243</v>
      </c>
      <c r="E638" s="144" t="s">
        <v>202</v>
      </c>
      <c r="F638" s="135">
        <f t="shared" si="46"/>
        <v>7.4729999999999999</v>
      </c>
      <c r="G638" s="118">
        <f t="shared" si="44"/>
        <v>51.5</v>
      </c>
      <c r="H638" s="135"/>
      <c r="I638" s="146">
        <v>51.5</v>
      </c>
      <c r="J638" s="122">
        <v>192.43</v>
      </c>
      <c r="K638" s="118">
        <f t="shared" si="42"/>
        <v>45.39</v>
      </c>
      <c r="L638" s="118">
        <f t="shared" si="43"/>
        <v>237.82</v>
      </c>
      <c r="M638" s="213"/>
    </row>
    <row r="639" spans="1:13">
      <c r="A639" s="132">
        <f t="shared" si="45"/>
        <v>632</v>
      </c>
      <c r="B639" s="142" t="s">
        <v>195</v>
      </c>
      <c r="C639" s="147" t="s">
        <v>51</v>
      </c>
      <c r="D639" s="120">
        <v>1185</v>
      </c>
      <c r="E639" s="144" t="s">
        <v>202</v>
      </c>
      <c r="F639" s="135">
        <f t="shared" si="46"/>
        <v>7.1239999999999997</v>
      </c>
      <c r="G639" s="118">
        <f t="shared" si="44"/>
        <v>9</v>
      </c>
      <c r="H639" s="135"/>
      <c r="I639" s="146">
        <v>9</v>
      </c>
      <c r="J639" s="122">
        <v>32.06</v>
      </c>
      <c r="K639" s="118">
        <f t="shared" si="42"/>
        <v>7.56</v>
      </c>
      <c r="L639" s="118">
        <f t="shared" si="43"/>
        <v>39.620000000000005</v>
      </c>
      <c r="M639" s="213"/>
    </row>
    <row r="640" spans="1:13">
      <c r="A640" s="132">
        <f t="shared" si="45"/>
        <v>633</v>
      </c>
      <c r="B640" s="142" t="s">
        <v>195</v>
      </c>
      <c r="C640" s="147" t="s">
        <v>51</v>
      </c>
      <c r="D640" s="120">
        <v>1185</v>
      </c>
      <c r="E640" s="144" t="s">
        <v>202</v>
      </c>
      <c r="F640" s="135">
        <f t="shared" si="46"/>
        <v>7.1239999999999997</v>
      </c>
      <c r="G640" s="118">
        <f t="shared" si="44"/>
        <v>18.5</v>
      </c>
      <c r="H640" s="135">
        <v>18.5</v>
      </c>
      <c r="I640" s="146"/>
      <c r="J640" s="122">
        <v>65.900000000000006</v>
      </c>
      <c r="K640" s="118">
        <f t="shared" si="42"/>
        <v>15.55</v>
      </c>
      <c r="L640" s="118">
        <f t="shared" si="43"/>
        <v>81.45</v>
      </c>
      <c r="M640" s="213"/>
    </row>
    <row r="641" spans="1:13">
      <c r="A641" s="132">
        <f t="shared" si="45"/>
        <v>634</v>
      </c>
      <c r="B641" s="142" t="s">
        <v>199</v>
      </c>
      <c r="C641" s="147" t="s">
        <v>51</v>
      </c>
      <c r="D641" s="120">
        <v>1185</v>
      </c>
      <c r="E641" s="144" t="s">
        <v>202</v>
      </c>
      <c r="F641" s="135">
        <f t="shared" si="46"/>
        <v>7.1239999999999997</v>
      </c>
      <c r="G641" s="118">
        <f t="shared" si="44"/>
        <v>24</v>
      </c>
      <c r="H641" s="135">
        <v>24</v>
      </c>
      <c r="I641" s="146"/>
      <c r="J641" s="122">
        <v>85.49</v>
      </c>
      <c r="K641" s="118">
        <f t="shared" si="42"/>
        <v>20.170000000000002</v>
      </c>
      <c r="L641" s="118">
        <f t="shared" si="43"/>
        <v>105.66</v>
      </c>
      <c r="M641" s="213"/>
    </row>
    <row r="642" spans="1:13">
      <c r="A642" s="132">
        <f t="shared" si="45"/>
        <v>635</v>
      </c>
      <c r="B642" s="142" t="s">
        <v>198</v>
      </c>
      <c r="C642" s="147" t="s">
        <v>51</v>
      </c>
      <c r="D642" s="120">
        <v>1243</v>
      </c>
      <c r="E642" s="144" t="s">
        <v>202</v>
      </c>
      <c r="F642" s="135">
        <f t="shared" si="46"/>
        <v>7.4729999999999999</v>
      </c>
      <c r="G642" s="118">
        <f t="shared" si="44"/>
        <v>51.5</v>
      </c>
      <c r="H642" s="135"/>
      <c r="I642" s="146">
        <v>51.5</v>
      </c>
      <c r="J642" s="122">
        <v>192.43</v>
      </c>
      <c r="K642" s="118">
        <f t="shared" si="42"/>
        <v>45.39</v>
      </c>
      <c r="L642" s="118">
        <f t="shared" si="43"/>
        <v>237.82</v>
      </c>
      <c r="M642" s="213"/>
    </row>
    <row r="643" spans="1:13">
      <c r="A643" s="132">
        <f t="shared" si="45"/>
        <v>636</v>
      </c>
      <c r="B643" s="142" t="s">
        <v>196</v>
      </c>
      <c r="C643" s="147" t="s">
        <v>51</v>
      </c>
      <c r="D643" s="120">
        <v>1185</v>
      </c>
      <c r="E643" s="144" t="s">
        <v>202</v>
      </c>
      <c r="F643" s="135">
        <f t="shared" si="46"/>
        <v>7.1239999999999997</v>
      </c>
      <c r="G643" s="118">
        <f t="shared" si="44"/>
        <v>25</v>
      </c>
      <c r="H643" s="135"/>
      <c r="I643" s="146">
        <v>25</v>
      </c>
      <c r="J643" s="122">
        <v>89.05</v>
      </c>
      <c r="K643" s="118">
        <f t="shared" si="42"/>
        <v>21.01</v>
      </c>
      <c r="L643" s="118">
        <f t="shared" si="43"/>
        <v>110.06</v>
      </c>
      <c r="M643" s="213"/>
    </row>
    <row r="644" spans="1:13">
      <c r="A644" s="132">
        <f t="shared" si="45"/>
        <v>637</v>
      </c>
      <c r="B644" s="142" t="s">
        <v>196</v>
      </c>
      <c r="C644" s="147" t="s">
        <v>51</v>
      </c>
      <c r="D644" s="120">
        <v>1185</v>
      </c>
      <c r="E644" s="144" t="s">
        <v>202</v>
      </c>
      <c r="F644" s="135">
        <f t="shared" si="46"/>
        <v>7.1239999999999997</v>
      </c>
      <c r="G644" s="118">
        <f t="shared" si="44"/>
        <v>25</v>
      </c>
      <c r="H644" s="135"/>
      <c r="I644" s="146">
        <v>25</v>
      </c>
      <c r="J644" s="122">
        <v>89.05</v>
      </c>
      <c r="K644" s="118">
        <f t="shared" si="42"/>
        <v>21.01</v>
      </c>
      <c r="L644" s="118">
        <f t="shared" si="43"/>
        <v>110.06</v>
      </c>
      <c r="M644" s="213"/>
    </row>
    <row r="645" spans="1:13" ht="26.4">
      <c r="A645" s="132">
        <f t="shared" si="45"/>
        <v>638</v>
      </c>
      <c r="B645" s="142" t="s">
        <v>69</v>
      </c>
      <c r="C645" s="147" t="s">
        <v>40</v>
      </c>
      <c r="D645" s="120">
        <v>1295</v>
      </c>
      <c r="E645" s="144" t="s">
        <v>202</v>
      </c>
      <c r="F645" s="135">
        <f t="shared" si="46"/>
        <v>7.7859999999999996</v>
      </c>
      <c r="G645" s="118">
        <f t="shared" si="44"/>
        <v>1.5</v>
      </c>
      <c r="H645" s="135">
        <v>1.5</v>
      </c>
      <c r="I645" s="146"/>
      <c r="J645" s="122">
        <v>5.84</v>
      </c>
      <c r="K645" s="118">
        <f t="shared" si="42"/>
        <v>1.38</v>
      </c>
      <c r="L645" s="118">
        <f t="shared" si="43"/>
        <v>7.22</v>
      </c>
      <c r="M645" s="213"/>
    </row>
    <row r="646" spans="1:13">
      <c r="A646" s="132">
        <f t="shared" si="45"/>
        <v>639</v>
      </c>
      <c r="B646" s="142" t="s">
        <v>195</v>
      </c>
      <c r="C646" s="147" t="s">
        <v>51</v>
      </c>
      <c r="D646" s="120">
        <v>1185</v>
      </c>
      <c r="E646" s="144" t="s">
        <v>202</v>
      </c>
      <c r="F646" s="135">
        <f t="shared" si="46"/>
        <v>7.1239999999999997</v>
      </c>
      <c r="G646" s="118">
        <f t="shared" si="44"/>
        <v>24</v>
      </c>
      <c r="H646" s="135">
        <v>24</v>
      </c>
      <c r="I646" s="146"/>
      <c r="J646" s="122">
        <v>85.49</v>
      </c>
      <c r="K646" s="118">
        <f t="shared" si="42"/>
        <v>20.170000000000002</v>
      </c>
      <c r="L646" s="118">
        <f t="shared" si="43"/>
        <v>105.66</v>
      </c>
      <c r="M646" s="213"/>
    </row>
    <row r="647" spans="1:13">
      <c r="A647" s="132">
        <f t="shared" si="45"/>
        <v>640</v>
      </c>
      <c r="B647" s="142" t="s">
        <v>195</v>
      </c>
      <c r="C647" s="147" t="s">
        <v>51</v>
      </c>
      <c r="D647" s="120">
        <v>1185</v>
      </c>
      <c r="E647" s="144" t="s">
        <v>202</v>
      </c>
      <c r="F647" s="135">
        <f t="shared" si="46"/>
        <v>7.1239999999999997</v>
      </c>
      <c r="G647" s="118">
        <f t="shared" si="44"/>
        <v>24</v>
      </c>
      <c r="H647" s="135">
        <v>24</v>
      </c>
      <c r="I647" s="146"/>
      <c r="J647" s="122">
        <v>85.49</v>
      </c>
      <c r="K647" s="118">
        <f t="shared" si="42"/>
        <v>20.170000000000002</v>
      </c>
      <c r="L647" s="118">
        <f t="shared" si="43"/>
        <v>105.66</v>
      </c>
      <c r="M647" s="213"/>
    </row>
    <row r="648" spans="1:13">
      <c r="A648" s="132">
        <f t="shared" si="45"/>
        <v>641</v>
      </c>
      <c r="B648" s="142" t="s">
        <v>197</v>
      </c>
      <c r="C648" s="147" t="s">
        <v>51</v>
      </c>
      <c r="D648" s="120">
        <v>1245</v>
      </c>
      <c r="E648" s="144" t="s">
        <v>202</v>
      </c>
      <c r="F648" s="135">
        <f t="shared" si="46"/>
        <v>7.4850000000000003</v>
      </c>
      <c r="G648" s="118">
        <f t="shared" si="44"/>
        <v>38</v>
      </c>
      <c r="H648" s="135"/>
      <c r="I648" s="146">
        <v>38</v>
      </c>
      <c r="J648" s="122">
        <v>142.22</v>
      </c>
      <c r="K648" s="118">
        <f>ROUND(J648*23.59%,2)-2.34</f>
        <v>31.209999999999997</v>
      </c>
      <c r="L648" s="118">
        <f t="shared" ref="L648:L657" si="47">J648+K648</f>
        <v>173.43</v>
      </c>
      <c r="M648" s="213" t="s">
        <v>131</v>
      </c>
    </row>
    <row r="649" spans="1:13">
      <c r="A649" s="132">
        <f t="shared" si="45"/>
        <v>642</v>
      </c>
      <c r="B649" s="142" t="s">
        <v>195</v>
      </c>
      <c r="C649" s="147" t="s">
        <v>51</v>
      </c>
      <c r="D649" s="120">
        <v>1185</v>
      </c>
      <c r="E649" s="144" t="s">
        <v>202</v>
      </c>
      <c r="F649" s="135">
        <f t="shared" si="46"/>
        <v>7.1239999999999997</v>
      </c>
      <c r="G649" s="118">
        <f t="shared" ref="G649:G657" si="48">H649+I649</f>
        <v>31</v>
      </c>
      <c r="H649" s="135">
        <v>31</v>
      </c>
      <c r="I649" s="146"/>
      <c r="J649" s="122">
        <v>110.42</v>
      </c>
      <c r="K649" s="118">
        <f t="shared" ref="K649:K657" si="49">ROUND(J649*23.59%,2)</f>
        <v>26.05</v>
      </c>
      <c r="L649" s="118">
        <f t="shared" si="47"/>
        <v>136.47</v>
      </c>
      <c r="M649" s="213"/>
    </row>
    <row r="650" spans="1:13">
      <c r="A650" s="132">
        <f t="shared" si="45"/>
        <v>643</v>
      </c>
      <c r="B650" s="142" t="s">
        <v>196</v>
      </c>
      <c r="C650" s="147" t="s">
        <v>51</v>
      </c>
      <c r="D650" s="120">
        <v>1185</v>
      </c>
      <c r="E650" s="144" t="s">
        <v>202</v>
      </c>
      <c r="F650" s="135">
        <f t="shared" si="46"/>
        <v>7.1239999999999997</v>
      </c>
      <c r="G650" s="118">
        <f t="shared" si="48"/>
        <v>4</v>
      </c>
      <c r="H650" s="135"/>
      <c r="I650" s="146">
        <v>4</v>
      </c>
      <c r="J650" s="122">
        <v>14.25</v>
      </c>
      <c r="K650" s="118">
        <f t="shared" si="49"/>
        <v>3.36</v>
      </c>
      <c r="L650" s="118">
        <f t="shared" si="47"/>
        <v>17.61</v>
      </c>
      <c r="M650" s="213"/>
    </row>
    <row r="651" spans="1:13">
      <c r="A651" s="132">
        <f t="shared" si="45"/>
        <v>644</v>
      </c>
      <c r="B651" s="142" t="s">
        <v>195</v>
      </c>
      <c r="C651" s="147" t="s">
        <v>51</v>
      </c>
      <c r="D651" s="120">
        <v>1165</v>
      </c>
      <c r="E651" s="144" t="s">
        <v>202</v>
      </c>
      <c r="F651" s="135">
        <f t="shared" si="46"/>
        <v>7.0039999999999996</v>
      </c>
      <c r="G651" s="118">
        <f t="shared" si="48"/>
        <v>9</v>
      </c>
      <c r="H651" s="135"/>
      <c r="I651" s="146">
        <v>9</v>
      </c>
      <c r="J651" s="122">
        <v>31.52</v>
      </c>
      <c r="K651" s="118">
        <f t="shared" si="49"/>
        <v>7.44</v>
      </c>
      <c r="L651" s="118">
        <f t="shared" si="47"/>
        <v>38.96</v>
      </c>
      <c r="M651" s="213"/>
    </row>
    <row r="652" spans="1:13">
      <c r="A652" s="132">
        <f t="shared" si="45"/>
        <v>645</v>
      </c>
      <c r="B652" s="142" t="s">
        <v>195</v>
      </c>
      <c r="C652" s="147" t="s">
        <v>51</v>
      </c>
      <c r="D652" s="120">
        <v>1165</v>
      </c>
      <c r="E652" s="144" t="s">
        <v>202</v>
      </c>
      <c r="F652" s="135">
        <f t="shared" si="46"/>
        <v>7.0039999999999996</v>
      </c>
      <c r="G652" s="118">
        <f t="shared" si="48"/>
        <v>18.5</v>
      </c>
      <c r="H652" s="135">
        <v>18.5</v>
      </c>
      <c r="I652" s="146"/>
      <c r="J652" s="122">
        <v>64.790000000000006</v>
      </c>
      <c r="K652" s="118">
        <f t="shared" si="49"/>
        <v>15.28</v>
      </c>
      <c r="L652" s="118">
        <f t="shared" si="47"/>
        <v>80.070000000000007</v>
      </c>
      <c r="M652" s="213"/>
    </row>
    <row r="653" spans="1:13">
      <c r="A653" s="132">
        <f t="shared" si="45"/>
        <v>646</v>
      </c>
      <c r="B653" s="142" t="s">
        <v>198</v>
      </c>
      <c r="C653" s="147" t="s">
        <v>51</v>
      </c>
      <c r="D653" s="120">
        <v>1223</v>
      </c>
      <c r="E653" s="144" t="s">
        <v>202</v>
      </c>
      <c r="F653" s="135">
        <f t="shared" si="46"/>
        <v>7.3529999999999998</v>
      </c>
      <c r="G653" s="118">
        <f t="shared" si="48"/>
        <v>38</v>
      </c>
      <c r="H653" s="135"/>
      <c r="I653" s="146">
        <v>38</v>
      </c>
      <c r="J653" s="122">
        <v>139.71</v>
      </c>
      <c r="K653" s="118">
        <f t="shared" si="49"/>
        <v>32.96</v>
      </c>
      <c r="L653" s="118">
        <f t="shared" si="47"/>
        <v>172.67000000000002</v>
      </c>
      <c r="M653" s="213"/>
    </row>
    <row r="654" spans="1:13">
      <c r="A654" s="132">
        <f t="shared" si="45"/>
        <v>647</v>
      </c>
      <c r="B654" s="142" t="s">
        <v>199</v>
      </c>
      <c r="C654" s="147" t="s">
        <v>51</v>
      </c>
      <c r="D654" s="120">
        <v>1165</v>
      </c>
      <c r="E654" s="144" t="s">
        <v>202</v>
      </c>
      <c r="F654" s="135">
        <f t="shared" si="46"/>
        <v>7.0039999999999996</v>
      </c>
      <c r="G654" s="118">
        <f t="shared" si="48"/>
        <v>9</v>
      </c>
      <c r="H654" s="135"/>
      <c r="I654" s="146">
        <v>9</v>
      </c>
      <c r="J654" s="122">
        <v>31.52</v>
      </c>
      <c r="K654" s="118">
        <f t="shared" si="49"/>
        <v>7.44</v>
      </c>
      <c r="L654" s="118">
        <f t="shared" si="47"/>
        <v>38.96</v>
      </c>
      <c r="M654" s="213"/>
    </row>
    <row r="655" spans="1:13" ht="28.5" customHeight="1">
      <c r="A655" s="132">
        <f t="shared" si="45"/>
        <v>648</v>
      </c>
      <c r="B655" s="142" t="s">
        <v>199</v>
      </c>
      <c r="C655" s="147" t="s">
        <v>51</v>
      </c>
      <c r="D655" s="120">
        <v>1165</v>
      </c>
      <c r="E655" s="144" t="s">
        <v>202</v>
      </c>
      <c r="F655" s="135">
        <f t="shared" si="46"/>
        <v>7.0039999999999996</v>
      </c>
      <c r="G655" s="118">
        <f t="shared" si="48"/>
        <v>18.5</v>
      </c>
      <c r="H655" s="135">
        <v>18.5</v>
      </c>
      <c r="I655" s="146"/>
      <c r="J655" s="122">
        <v>64.790000000000006</v>
      </c>
      <c r="K655" s="118">
        <f t="shared" si="49"/>
        <v>15.28</v>
      </c>
      <c r="L655" s="118">
        <f t="shared" si="47"/>
        <v>80.070000000000007</v>
      </c>
      <c r="M655" s="213"/>
    </row>
    <row r="656" spans="1:13" ht="26.4">
      <c r="A656" s="132">
        <f t="shared" si="45"/>
        <v>649</v>
      </c>
      <c r="B656" s="142" t="s">
        <v>93</v>
      </c>
      <c r="C656" s="147" t="s">
        <v>38</v>
      </c>
      <c r="D656" s="120">
        <v>1282</v>
      </c>
      <c r="E656" s="144" t="s">
        <v>202</v>
      </c>
      <c r="F656" s="135">
        <f t="shared" si="46"/>
        <v>7.7080000000000002</v>
      </c>
      <c r="G656" s="118">
        <f t="shared" si="48"/>
        <v>1</v>
      </c>
      <c r="H656" s="135"/>
      <c r="I656" s="146">
        <v>1</v>
      </c>
      <c r="J656" s="122">
        <v>3.85</v>
      </c>
      <c r="K656" s="118">
        <f t="shared" si="49"/>
        <v>0.91</v>
      </c>
      <c r="L656" s="118">
        <f t="shared" si="47"/>
        <v>4.76</v>
      </c>
      <c r="M656" s="213"/>
    </row>
    <row r="657" spans="1:13">
      <c r="A657" s="132">
        <f t="shared" si="45"/>
        <v>650</v>
      </c>
      <c r="B657" s="142" t="s">
        <v>195</v>
      </c>
      <c r="C657" s="147" t="s">
        <v>51</v>
      </c>
      <c r="D657" s="120">
        <v>1165</v>
      </c>
      <c r="E657" s="144" t="s">
        <v>202</v>
      </c>
      <c r="F657" s="135">
        <f t="shared" si="46"/>
        <v>7.0039999999999996</v>
      </c>
      <c r="G657" s="118">
        <f t="shared" si="48"/>
        <v>24</v>
      </c>
      <c r="H657" s="135">
        <v>24</v>
      </c>
      <c r="I657" s="146"/>
      <c r="J657" s="122">
        <v>84.05</v>
      </c>
      <c r="K657" s="118">
        <f t="shared" si="49"/>
        <v>19.829999999999998</v>
      </c>
      <c r="L657" s="118">
        <f t="shared" si="47"/>
        <v>103.88</v>
      </c>
      <c r="M657" s="213"/>
    </row>
    <row r="659" spans="1:13">
      <c r="B659" s="47" t="s">
        <v>132</v>
      </c>
    </row>
  </sheetData>
  <mergeCells count="12">
    <mergeCell ref="A3:L3"/>
    <mergeCell ref="A7:F7"/>
    <mergeCell ref="G5:I5"/>
    <mergeCell ref="A5:A6"/>
    <mergeCell ref="B5:B6"/>
    <mergeCell ref="C5:C6"/>
    <mergeCell ref="D5:D6"/>
    <mergeCell ref="E5:E6"/>
    <mergeCell ref="F5:F6"/>
    <mergeCell ref="J5:J6"/>
    <mergeCell ref="K5:K6"/>
    <mergeCell ref="L5:L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45"/>
  <sheetViews>
    <sheetView zoomScaleNormal="100" workbookViewId="0">
      <pane ySplit="6" topLeftCell="A19" activePane="bottomLeft" state="frozen"/>
      <selection pane="bottomLeft" activeCell="F6" sqref="F6"/>
    </sheetView>
  </sheetViews>
  <sheetFormatPr defaultColWidth="12.5546875" defaultRowHeight="13.8"/>
  <cols>
    <col min="1" max="1" width="13.33203125" style="54" customWidth="1"/>
    <col min="2" max="2" width="25.5546875" style="55" customWidth="1"/>
    <col min="3" max="3" width="19.5546875" style="54" customWidth="1"/>
    <col min="4" max="4" width="17.5546875" style="54" customWidth="1"/>
    <col min="5" max="5" width="18.109375" style="55" customWidth="1"/>
    <col min="6" max="6" width="19.109375" style="55" customWidth="1"/>
    <col min="7" max="7" width="27.44140625" style="55" customWidth="1"/>
    <col min="8" max="8" width="18" style="55" customWidth="1"/>
    <col min="9" max="16384" width="12.5546875" style="55"/>
  </cols>
  <sheetData>
    <row r="1" spans="1:6" ht="21" customHeight="1">
      <c r="F1" s="87" t="s">
        <v>220</v>
      </c>
    </row>
    <row r="2" spans="1:6" ht="21" customHeight="1">
      <c r="A2" s="88" t="s">
        <v>121</v>
      </c>
      <c r="F2" s="87"/>
    </row>
    <row r="3" spans="1:6" ht="51.75" customHeight="1">
      <c r="A3" s="305" t="s">
        <v>190</v>
      </c>
      <c r="B3" s="305"/>
      <c r="C3" s="305"/>
      <c r="D3" s="305"/>
      <c r="E3" s="305"/>
      <c r="F3" s="305"/>
    </row>
    <row r="4" spans="1:6" ht="15.75" customHeight="1"/>
    <row r="5" spans="1:6" s="54" customFormat="1" ht="39.75" customHeight="1">
      <c r="A5" s="56" t="s">
        <v>98</v>
      </c>
      <c r="B5" s="56" t="s">
        <v>99</v>
      </c>
      <c r="C5" s="57" t="s">
        <v>100</v>
      </c>
      <c r="D5" s="57" t="s">
        <v>101</v>
      </c>
      <c r="E5" s="58" t="s">
        <v>102</v>
      </c>
      <c r="F5" s="57" t="s">
        <v>103</v>
      </c>
    </row>
    <row r="6" spans="1:6" s="54" customFormat="1" ht="21.75" customHeight="1">
      <c r="A6" s="306" t="s">
        <v>104</v>
      </c>
      <c r="B6" s="307"/>
      <c r="C6" s="84">
        <f>ROUNDUP(SUM(C8:C42),2)</f>
        <v>133</v>
      </c>
      <c r="D6" s="85">
        <f>ROUNDUP(SUM(D8:D42),2)</f>
        <v>137558</v>
      </c>
      <c r="E6" s="86">
        <f>ROUNDUP(SUM(E8:E42),2)</f>
        <v>10940.34</v>
      </c>
      <c r="F6" s="86">
        <f>ROUNDUP(SUM(F8:F42),2)</f>
        <v>15700.21</v>
      </c>
    </row>
    <row r="7" spans="1:6" s="54" customFormat="1" ht="15.75" customHeight="1">
      <c r="A7" s="246" t="s">
        <v>140</v>
      </c>
      <c r="B7" s="245"/>
      <c r="C7" s="245"/>
      <c r="D7" s="59"/>
      <c r="E7" s="59"/>
      <c r="F7" s="60"/>
    </row>
    <row r="8" spans="1:6" s="64" customFormat="1">
      <c r="A8" s="61">
        <v>1</v>
      </c>
      <c r="B8" s="62" t="s">
        <v>114</v>
      </c>
      <c r="C8" s="63">
        <v>1</v>
      </c>
      <c r="D8" s="102">
        <v>313</v>
      </c>
      <c r="E8" s="177">
        <v>27.32</v>
      </c>
      <c r="F8" s="178">
        <v>38.89</v>
      </c>
    </row>
    <row r="9" spans="1:6" s="64" customFormat="1">
      <c r="A9" s="65">
        <v>2</v>
      </c>
      <c r="B9" s="62" t="s">
        <v>124</v>
      </c>
      <c r="C9" s="66">
        <v>2</v>
      </c>
      <c r="D9" s="103">
        <v>1318</v>
      </c>
      <c r="E9" s="179">
        <v>76.489999999999995</v>
      </c>
      <c r="F9" s="180">
        <v>112.65</v>
      </c>
    </row>
    <row r="10" spans="1:6" s="64" customFormat="1">
      <c r="A10" s="65">
        <v>3</v>
      </c>
      <c r="B10" s="62" t="s">
        <v>184</v>
      </c>
      <c r="C10" s="66">
        <v>6</v>
      </c>
      <c r="D10" s="103">
        <v>3091</v>
      </c>
      <c r="E10" s="179">
        <v>275.88</v>
      </c>
      <c r="F10" s="180">
        <v>418.69</v>
      </c>
    </row>
    <row r="11" spans="1:6" s="64" customFormat="1">
      <c r="A11" s="65">
        <v>4</v>
      </c>
      <c r="B11" s="62" t="s">
        <v>116</v>
      </c>
      <c r="C11" s="66">
        <v>19</v>
      </c>
      <c r="D11" s="103">
        <v>9324</v>
      </c>
      <c r="E11" s="179">
        <v>888.63</v>
      </c>
      <c r="F11" s="180">
        <v>1279.05</v>
      </c>
    </row>
    <row r="12" spans="1:6" ht="18" customHeight="1">
      <c r="A12" s="246" t="s">
        <v>106</v>
      </c>
      <c r="B12" s="245"/>
      <c r="C12" s="245"/>
      <c r="D12" s="59"/>
      <c r="E12" s="59"/>
      <c r="F12" s="60"/>
    </row>
    <row r="13" spans="1:6">
      <c r="A13" s="67">
        <v>5</v>
      </c>
      <c r="B13" s="68" t="s">
        <v>107</v>
      </c>
      <c r="C13" s="69">
        <v>1</v>
      </c>
      <c r="D13" s="104">
        <v>145</v>
      </c>
      <c r="E13" s="105">
        <v>19.87</v>
      </c>
      <c r="F13" s="106">
        <v>28.22</v>
      </c>
    </row>
    <row r="14" spans="1:6">
      <c r="A14" s="67">
        <f>A13+1</f>
        <v>6</v>
      </c>
      <c r="B14" s="70" t="s">
        <v>108</v>
      </c>
      <c r="C14" s="69">
        <v>1</v>
      </c>
      <c r="D14" s="104">
        <v>900</v>
      </c>
      <c r="E14" s="105">
        <v>62.1</v>
      </c>
      <c r="F14" s="106">
        <v>94.39</v>
      </c>
    </row>
    <row r="15" spans="1:6">
      <c r="A15" s="67">
        <f t="shared" ref="A15:A32" si="0">A14+1</f>
        <v>7</v>
      </c>
      <c r="B15" s="70" t="s">
        <v>185</v>
      </c>
      <c r="C15" s="69">
        <v>3</v>
      </c>
      <c r="D15" s="104">
        <v>1910</v>
      </c>
      <c r="E15" s="105">
        <v>160.41</v>
      </c>
      <c r="F15" s="106">
        <v>230.04</v>
      </c>
    </row>
    <row r="16" spans="1:6">
      <c r="A16" s="67">
        <f t="shared" si="0"/>
        <v>8</v>
      </c>
      <c r="B16" s="70" t="s">
        <v>109</v>
      </c>
      <c r="C16" s="69">
        <v>7</v>
      </c>
      <c r="D16" s="104">
        <v>3851</v>
      </c>
      <c r="E16" s="105">
        <v>250.95</v>
      </c>
      <c r="F16" s="106">
        <v>371.33</v>
      </c>
    </row>
    <row r="17" spans="1:6">
      <c r="A17" s="67">
        <f t="shared" si="0"/>
        <v>9</v>
      </c>
      <c r="B17" s="70" t="s">
        <v>105</v>
      </c>
      <c r="C17" s="69">
        <v>41</v>
      </c>
      <c r="D17" s="104">
        <v>47636</v>
      </c>
      <c r="E17" s="105">
        <v>3338.94</v>
      </c>
      <c r="F17" s="106">
        <v>4806.05</v>
      </c>
    </row>
    <row r="18" spans="1:6">
      <c r="A18" s="67">
        <f t="shared" si="0"/>
        <v>10</v>
      </c>
      <c r="B18" s="70" t="s">
        <v>110</v>
      </c>
      <c r="C18" s="69">
        <v>1</v>
      </c>
      <c r="D18" s="104">
        <v>430</v>
      </c>
      <c r="E18" s="105">
        <v>26.23</v>
      </c>
      <c r="F18" s="106">
        <v>37.25</v>
      </c>
    </row>
    <row r="19" spans="1:6">
      <c r="A19" s="67">
        <f t="shared" si="0"/>
        <v>11</v>
      </c>
      <c r="B19" s="70" t="s">
        <v>143</v>
      </c>
      <c r="C19" s="69">
        <v>5</v>
      </c>
      <c r="D19" s="104">
        <v>1635</v>
      </c>
      <c r="E19" s="105">
        <v>97.88</v>
      </c>
      <c r="F19" s="106">
        <v>141.66</v>
      </c>
    </row>
    <row r="20" spans="1:6">
      <c r="A20" s="67">
        <f t="shared" si="0"/>
        <v>12</v>
      </c>
      <c r="B20" s="70" t="s">
        <v>111</v>
      </c>
      <c r="C20" s="69">
        <v>1</v>
      </c>
      <c r="D20" s="104">
        <v>2414</v>
      </c>
      <c r="E20" s="105">
        <v>164.15</v>
      </c>
      <c r="F20" s="106">
        <v>233.09</v>
      </c>
    </row>
    <row r="21" spans="1:6" ht="15.75" customHeight="1">
      <c r="A21" s="67">
        <f t="shared" si="0"/>
        <v>13</v>
      </c>
      <c r="B21" s="70" t="s">
        <v>123</v>
      </c>
      <c r="C21" s="69">
        <v>1</v>
      </c>
      <c r="D21" s="104">
        <v>541</v>
      </c>
      <c r="E21" s="105">
        <v>48.69</v>
      </c>
      <c r="F21" s="106">
        <v>66.180000000000007</v>
      </c>
    </row>
    <row r="22" spans="1:6">
      <c r="A22" s="67">
        <f t="shared" si="0"/>
        <v>14</v>
      </c>
      <c r="B22" s="70" t="s">
        <v>112</v>
      </c>
      <c r="C22" s="69">
        <v>6</v>
      </c>
      <c r="D22" s="104">
        <v>14476</v>
      </c>
      <c r="E22" s="105">
        <v>1039.27</v>
      </c>
      <c r="F22" s="106">
        <v>1476.47</v>
      </c>
    </row>
    <row r="23" spans="1:6">
      <c r="A23" s="67">
        <f t="shared" si="0"/>
        <v>15</v>
      </c>
      <c r="B23" s="70" t="s">
        <v>113</v>
      </c>
      <c r="C23" s="69">
        <v>3</v>
      </c>
      <c r="D23" s="104">
        <v>7928</v>
      </c>
      <c r="E23" s="105">
        <v>596.08000000000004</v>
      </c>
      <c r="F23" s="106">
        <v>846.43</v>
      </c>
    </row>
    <row r="24" spans="1:6">
      <c r="A24" s="67">
        <f t="shared" si="0"/>
        <v>16</v>
      </c>
      <c r="B24" s="70" t="s">
        <v>186</v>
      </c>
      <c r="C24" s="69">
        <v>3</v>
      </c>
      <c r="D24" s="104">
        <v>1279</v>
      </c>
      <c r="E24" s="105">
        <v>133.97</v>
      </c>
      <c r="F24" s="106">
        <v>190.23</v>
      </c>
    </row>
    <row r="25" spans="1:6">
      <c r="A25" s="67">
        <f t="shared" si="0"/>
        <v>17</v>
      </c>
      <c r="B25" s="70" t="s">
        <v>114</v>
      </c>
      <c r="C25" s="69">
        <v>4</v>
      </c>
      <c r="D25" s="104">
        <v>7589</v>
      </c>
      <c r="E25" s="105">
        <v>663.21</v>
      </c>
      <c r="F25" s="106">
        <v>948.29</v>
      </c>
    </row>
    <row r="26" spans="1:6">
      <c r="A26" s="67">
        <f t="shared" si="0"/>
        <v>18</v>
      </c>
      <c r="B26" s="70" t="s">
        <v>125</v>
      </c>
      <c r="C26" s="69">
        <v>1</v>
      </c>
      <c r="D26" s="104">
        <v>555</v>
      </c>
      <c r="E26" s="105">
        <v>61.61</v>
      </c>
      <c r="F26" s="106">
        <v>87.49</v>
      </c>
    </row>
    <row r="27" spans="1:6">
      <c r="A27" s="67">
        <f t="shared" si="0"/>
        <v>19</v>
      </c>
      <c r="B27" s="70" t="s">
        <v>187</v>
      </c>
      <c r="C27" s="69">
        <v>1</v>
      </c>
      <c r="D27" s="104">
        <v>65</v>
      </c>
      <c r="E27" s="105">
        <v>3.9</v>
      </c>
      <c r="F27" s="106">
        <v>5.81</v>
      </c>
    </row>
    <row r="28" spans="1:6">
      <c r="A28" s="67">
        <f t="shared" si="0"/>
        <v>20</v>
      </c>
      <c r="B28" s="70" t="s">
        <v>115</v>
      </c>
      <c r="C28" s="69">
        <v>3</v>
      </c>
      <c r="D28" s="104">
        <v>2659</v>
      </c>
      <c r="E28" s="105">
        <v>180.56</v>
      </c>
      <c r="F28" s="106">
        <v>251.05</v>
      </c>
    </row>
    <row r="29" spans="1:6">
      <c r="A29" s="67">
        <f t="shared" si="0"/>
        <v>21</v>
      </c>
      <c r="B29" s="70" t="s">
        <v>118</v>
      </c>
      <c r="C29" s="181">
        <v>1</v>
      </c>
      <c r="D29" s="104">
        <v>899</v>
      </c>
      <c r="E29" s="105">
        <v>88.1</v>
      </c>
      <c r="F29" s="106">
        <v>131.27000000000001</v>
      </c>
    </row>
    <row r="30" spans="1:6">
      <c r="A30" s="67">
        <f t="shared" si="0"/>
        <v>22</v>
      </c>
      <c r="B30" s="70" t="s">
        <v>117</v>
      </c>
      <c r="C30" s="181">
        <v>1</v>
      </c>
      <c r="D30" s="104">
        <v>312</v>
      </c>
      <c r="E30" s="105">
        <v>27.14</v>
      </c>
      <c r="F30" s="106">
        <v>38.54</v>
      </c>
    </row>
    <row r="31" spans="1:6">
      <c r="A31" s="67">
        <f t="shared" si="0"/>
        <v>23</v>
      </c>
      <c r="B31" s="70" t="s">
        <v>116</v>
      </c>
      <c r="C31" s="181">
        <v>8</v>
      </c>
      <c r="D31" s="104">
        <v>9959</v>
      </c>
      <c r="E31" s="105">
        <v>984.39</v>
      </c>
      <c r="F31" s="106">
        <v>1397.84</v>
      </c>
    </row>
    <row r="32" spans="1:6">
      <c r="A32" s="67">
        <f t="shared" si="0"/>
        <v>24</v>
      </c>
      <c r="B32" s="70" t="s">
        <v>141</v>
      </c>
      <c r="C32" s="181">
        <v>1</v>
      </c>
      <c r="D32" s="104">
        <v>626</v>
      </c>
      <c r="E32" s="105">
        <v>53.21</v>
      </c>
      <c r="F32" s="106">
        <v>75.56</v>
      </c>
    </row>
    <row r="33" spans="1:6" ht="15" customHeight="1">
      <c r="A33" s="246" t="s">
        <v>142</v>
      </c>
      <c r="B33" s="247"/>
      <c r="C33" s="247"/>
      <c r="D33" s="59"/>
      <c r="E33" s="59"/>
      <c r="F33" s="60"/>
    </row>
    <row r="34" spans="1:6">
      <c r="A34" s="61">
        <v>25</v>
      </c>
      <c r="B34" s="62" t="s">
        <v>116</v>
      </c>
      <c r="C34" s="63">
        <v>4</v>
      </c>
      <c r="D34" s="102">
        <v>5746</v>
      </c>
      <c r="E34" s="177">
        <v>550.62</v>
      </c>
      <c r="F34" s="178">
        <v>814.01</v>
      </c>
    </row>
    <row r="35" spans="1:6">
      <c r="A35" s="61">
        <v>26</v>
      </c>
      <c r="B35" s="62" t="s">
        <v>125</v>
      </c>
      <c r="C35" s="225">
        <v>1</v>
      </c>
      <c r="D35" s="102">
        <v>1294</v>
      </c>
      <c r="E35" s="177">
        <v>100.04</v>
      </c>
      <c r="F35" s="178">
        <v>139.28</v>
      </c>
    </row>
    <row r="36" spans="1:6">
      <c r="A36" s="61">
        <v>27</v>
      </c>
      <c r="B36" s="62" t="s">
        <v>143</v>
      </c>
      <c r="C36" s="225">
        <v>1</v>
      </c>
      <c r="D36" s="102">
        <v>865</v>
      </c>
      <c r="E36" s="177">
        <v>54</v>
      </c>
      <c r="F36" s="178">
        <v>75.58</v>
      </c>
    </row>
    <row r="37" spans="1:6" ht="15.75" customHeight="1">
      <c r="A37" s="65">
        <v>28</v>
      </c>
      <c r="B37" s="62" t="s">
        <v>123</v>
      </c>
      <c r="C37" s="66">
        <v>1</v>
      </c>
      <c r="D37" s="103">
        <v>1070</v>
      </c>
      <c r="E37" s="179">
        <v>92.02</v>
      </c>
      <c r="F37" s="180">
        <v>128.32</v>
      </c>
    </row>
    <row r="38" spans="1:6" ht="15.75" customHeight="1">
      <c r="A38" s="226">
        <v>29</v>
      </c>
      <c r="B38" s="227" t="s">
        <v>114</v>
      </c>
      <c r="C38" s="228">
        <v>1</v>
      </c>
      <c r="D38" s="229">
        <v>1144</v>
      </c>
      <c r="E38" s="230">
        <v>70</v>
      </c>
      <c r="F38" s="231">
        <v>98.6</v>
      </c>
    </row>
    <row r="39" spans="1:6" ht="15.75" customHeight="1">
      <c r="A39" s="248" t="s">
        <v>97</v>
      </c>
      <c r="B39" s="248"/>
      <c r="C39" s="248"/>
      <c r="D39" s="238"/>
      <c r="E39" s="239"/>
      <c r="F39" s="239"/>
    </row>
    <row r="40" spans="1:6" ht="15.75" customHeight="1">
      <c r="A40" s="232">
        <v>30</v>
      </c>
      <c r="B40" s="233" t="s">
        <v>188</v>
      </c>
      <c r="C40" s="234">
        <v>1</v>
      </c>
      <c r="D40" s="235">
        <v>1811</v>
      </c>
      <c r="E40" s="236">
        <v>186.53</v>
      </c>
      <c r="F40" s="237">
        <v>258.22000000000003</v>
      </c>
    </row>
    <row r="41" spans="1:6" ht="15.75" customHeight="1">
      <c r="A41" s="226">
        <v>31</v>
      </c>
      <c r="B41" s="227" t="s">
        <v>125</v>
      </c>
      <c r="C41" s="228">
        <v>2</v>
      </c>
      <c r="D41" s="229">
        <v>3213</v>
      </c>
      <c r="E41" s="230">
        <v>362.41</v>
      </c>
      <c r="F41" s="231">
        <v>512.08000000000004</v>
      </c>
    </row>
    <row r="42" spans="1:6">
      <c r="A42" s="184">
        <v>32</v>
      </c>
      <c r="B42" s="185" t="s">
        <v>189</v>
      </c>
      <c r="C42" s="186">
        <v>1</v>
      </c>
      <c r="D42" s="187">
        <v>2560</v>
      </c>
      <c r="E42" s="188">
        <v>255.74</v>
      </c>
      <c r="F42" s="189">
        <v>367.65</v>
      </c>
    </row>
    <row r="45" spans="1:6">
      <c r="B45" s="54"/>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33"/>
  <sheetViews>
    <sheetView zoomScaleNormal="100" zoomScaleSheetLayoutView="85" workbookViewId="0">
      <pane ySplit="6" topLeftCell="A7" activePane="bottomLeft" state="frozen"/>
      <selection pane="bottomLeft" activeCell="A3" sqref="A3:G3"/>
    </sheetView>
  </sheetViews>
  <sheetFormatPr defaultColWidth="9.109375" defaultRowHeight="13.2"/>
  <cols>
    <col min="1" max="1" width="5.88671875" style="46" customWidth="1"/>
    <col min="2" max="2" width="60.44140625" style="47" customWidth="1"/>
    <col min="3" max="3" width="18.6640625" style="46" customWidth="1"/>
    <col min="4" max="4" width="11.6640625" style="46" customWidth="1"/>
    <col min="5" max="5" width="9.6640625" style="48" customWidth="1"/>
    <col min="6" max="6" width="11.5546875" style="46" customWidth="1"/>
    <col min="7" max="7" width="13.5546875" style="46" customWidth="1"/>
    <col min="8" max="16384" width="9.109375" style="157"/>
  </cols>
  <sheetData>
    <row r="1" spans="1:7" ht="13.8">
      <c r="G1" s="156" t="s">
        <v>221</v>
      </c>
    </row>
    <row r="2" spans="1:7" ht="17.399999999999999">
      <c r="A2" s="158" t="s">
        <v>121</v>
      </c>
    </row>
    <row r="3" spans="1:7" ht="48" customHeight="1">
      <c r="A3" s="297" t="s">
        <v>191</v>
      </c>
      <c r="B3" s="297"/>
      <c r="C3" s="297"/>
      <c r="D3" s="297"/>
      <c r="E3" s="297"/>
      <c r="F3" s="297"/>
      <c r="G3" s="297"/>
    </row>
    <row r="4" spans="1:7" ht="15.6">
      <c r="A4" s="159"/>
      <c r="B4" s="159"/>
      <c r="C4" s="159"/>
      <c r="D4" s="160"/>
      <c r="E4" s="159"/>
      <c r="F4" s="159"/>
      <c r="G4" s="159"/>
    </row>
    <row r="5" spans="1:7" s="165" customFormat="1" ht="55.5" customHeight="1">
      <c r="A5" s="161" t="s">
        <v>26</v>
      </c>
      <c r="B5" s="162" t="s">
        <v>27</v>
      </c>
      <c r="C5" s="162" t="s">
        <v>28</v>
      </c>
      <c r="D5" s="163" t="s">
        <v>134</v>
      </c>
      <c r="E5" s="163" t="s">
        <v>135</v>
      </c>
      <c r="F5" s="164" t="s">
        <v>136</v>
      </c>
      <c r="G5" s="162" t="s">
        <v>137</v>
      </c>
    </row>
    <row r="6" spans="1:7" s="167" customFormat="1" ht="21.75" customHeight="1">
      <c r="A6" s="308" t="s">
        <v>138</v>
      </c>
      <c r="B6" s="309"/>
      <c r="C6" s="309"/>
      <c r="D6" s="309"/>
      <c r="E6" s="309"/>
      <c r="F6" s="310"/>
      <c r="G6" s="166">
        <f>SUM(G7:G33)</f>
        <v>844</v>
      </c>
    </row>
    <row r="7" spans="1:7" s="53" customFormat="1" ht="17.25" customHeight="1">
      <c r="A7" s="168"/>
      <c r="B7" s="169" t="s">
        <v>97</v>
      </c>
      <c r="C7" s="170"/>
      <c r="D7" s="171"/>
      <c r="E7" s="172"/>
      <c r="F7" s="172"/>
      <c r="G7" s="173"/>
    </row>
    <row r="8" spans="1:7" s="119" customFormat="1" ht="12.9" customHeight="1">
      <c r="A8" s="311">
        <v>1</v>
      </c>
      <c r="B8" s="313" t="s">
        <v>149</v>
      </c>
      <c r="C8" s="315" t="s">
        <v>139</v>
      </c>
      <c r="D8" s="317" t="s">
        <v>148</v>
      </c>
      <c r="E8" s="174">
        <v>2</v>
      </c>
      <c r="F8" s="175">
        <v>8</v>
      </c>
      <c r="G8" s="175">
        <f>ROUND(E8*F8,2)</f>
        <v>16</v>
      </c>
    </row>
    <row r="9" spans="1:7" s="119" customFormat="1" ht="12.9" customHeight="1">
      <c r="A9" s="312"/>
      <c r="B9" s="314"/>
      <c r="C9" s="316"/>
      <c r="D9" s="318"/>
      <c r="E9" s="174">
        <v>21</v>
      </c>
      <c r="F9" s="175">
        <v>2.4</v>
      </c>
      <c r="G9" s="175">
        <f>ROUND(E9*F9,2)</f>
        <v>50.4</v>
      </c>
    </row>
    <row r="10" spans="1:7" s="49" customFormat="1" ht="12.9" customHeight="1">
      <c r="A10" s="311">
        <v>2</v>
      </c>
      <c r="B10" s="313" t="s">
        <v>149</v>
      </c>
      <c r="C10" s="315" t="s">
        <v>51</v>
      </c>
      <c r="D10" s="317" t="s">
        <v>148</v>
      </c>
      <c r="E10" s="174">
        <v>2</v>
      </c>
      <c r="F10" s="175">
        <v>8</v>
      </c>
      <c r="G10" s="175">
        <f t="shared" ref="G10:G33" si="0">ROUND(E10*F10,2)</f>
        <v>16</v>
      </c>
    </row>
    <row r="11" spans="1:7" s="49" customFormat="1">
      <c r="A11" s="312"/>
      <c r="B11" s="314"/>
      <c r="C11" s="316"/>
      <c r="D11" s="318"/>
      <c r="E11" s="174">
        <v>21</v>
      </c>
      <c r="F11" s="175">
        <v>2.4</v>
      </c>
      <c r="G11" s="175">
        <f t="shared" si="0"/>
        <v>50.4</v>
      </c>
    </row>
    <row r="12" spans="1:7" s="119" customFormat="1" ht="12.75" customHeight="1">
      <c r="A12" s="311">
        <v>3</v>
      </c>
      <c r="B12" s="313" t="s">
        <v>149</v>
      </c>
      <c r="C12" s="315" t="s">
        <v>51</v>
      </c>
      <c r="D12" s="317" t="s">
        <v>148</v>
      </c>
      <c r="E12" s="174">
        <v>2</v>
      </c>
      <c r="F12" s="175">
        <v>8</v>
      </c>
      <c r="G12" s="175">
        <f t="shared" si="0"/>
        <v>16</v>
      </c>
    </row>
    <row r="13" spans="1:7" s="119" customFormat="1">
      <c r="A13" s="312"/>
      <c r="B13" s="314"/>
      <c r="C13" s="316"/>
      <c r="D13" s="318"/>
      <c r="E13" s="174">
        <v>21</v>
      </c>
      <c r="F13" s="175">
        <v>2.4</v>
      </c>
      <c r="G13" s="175">
        <f t="shared" si="0"/>
        <v>50.4</v>
      </c>
    </row>
    <row r="14" spans="1:7" s="119" customFormat="1" ht="12.9" customHeight="1">
      <c r="A14" s="311">
        <v>4</v>
      </c>
      <c r="B14" s="313" t="s">
        <v>149</v>
      </c>
      <c r="C14" s="315" t="s">
        <v>51</v>
      </c>
      <c r="D14" s="317" t="s">
        <v>148</v>
      </c>
      <c r="E14" s="174">
        <v>2</v>
      </c>
      <c r="F14" s="175">
        <v>8</v>
      </c>
      <c r="G14" s="175">
        <f t="shared" si="0"/>
        <v>16</v>
      </c>
    </row>
    <row r="15" spans="1:7" s="119" customFormat="1" ht="12.9" customHeight="1">
      <c r="A15" s="312"/>
      <c r="B15" s="314"/>
      <c r="C15" s="316"/>
      <c r="D15" s="318"/>
      <c r="E15" s="174">
        <v>21</v>
      </c>
      <c r="F15" s="175">
        <v>2.4</v>
      </c>
      <c r="G15" s="175">
        <f t="shared" si="0"/>
        <v>50.4</v>
      </c>
    </row>
    <row r="16" spans="1:7" s="119" customFormat="1" ht="12.75" customHeight="1">
      <c r="A16" s="311">
        <v>5</v>
      </c>
      <c r="B16" s="313" t="s">
        <v>149</v>
      </c>
      <c r="C16" s="315" t="s">
        <v>51</v>
      </c>
      <c r="D16" s="317" t="s">
        <v>148</v>
      </c>
      <c r="E16" s="174">
        <v>2</v>
      </c>
      <c r="F16" s="175">
        <v>8</v>
      </c>
      <c r="G16" s="175">
        <f t="shared" si="0"/>
        <v>16</v>
      </c>
    </row>
    <row r="17" spans="1:9" s="119" customFormat="1">
      <c r="A17" s="312"/>
      <c r="B17" s="314"/>
      <c r="C17" s="316"/>
      <c r="D17" s="318"/>
      <c r="E17" s="174">
        <v>21</v>
      </c>
      <c r="F17" s="175">
        <v>2.4</v>
      </c>
      <c r="G17" s="175">
        <f t="shared" si="0"/>
        <v>50.4</v>
      </c>
    </row>
    <row r="18" spans="1:9" s="119" customFormat="1" ht="12.75" customHeight="1">
      <c r="A18" s="311">
        <v>6</v>
      </c>
      <c r="B18" s="313" t="s">
        <v>149</v>
      </c>
      <c r="C18" s="315" t="s">
        <v>96</v>
      </c>
      <c r="D18" s="317" t="s">
        <v>147</v>
      </c>
      <c r="E18" s="174">
        <v>2</v>
      </c>
      <c r="F18" s="175">
        <v>8</v>
      </c>
      <c r="G18" s="175">
        <f t="shared" si="0"/>
        <v>16</v>
      </c>
    </row>
    <row r="19" spans="1:9" s="119" customFormat="1" ht="14.25" customHeight="1">
      <c r="A19" s="312"/>
      <c r="B19" s="314"/>
      <c r="C19" s="316"/>
      <c r="D19" s="318"/>
      <c r="E19" s="174">
        <v>20</v>
      </c>
      <c r="F19" s="175">
        <v>2.4</v>
      </c>
      <c r="G19" s="175">
        <f t="shared" si="0"/>
        <v>48</v>
      </c>
    </row>
    <row r="20" spans="1:9" s="119" customFormat="1" ht="12.75" customHeight="1">
      <c r="A20" s="311">
        <v>7</v>
      </c>
      <c r="B20" s="313" t="s">
        <v>149</v>
      </c>
      <c r="C20" s="315" t="s">
        <v>51</v>
      </c>
      <c r="D20" s="317" t="s">
        <v>147</v>
      </c>
      <c r="E20" s="174">
        <v>2</v>
      </c>
      <c r="F20" s="175">
        <v>8</v>
      </c>
      <c r="G20" s="175">
        <f t="shared" si="0"/>
        <v>16</v>
      </c>
    </row>
    <row r="21" spans="1:9" s="119" customFormat="1">
      <c r="A21" s="312"/>
      <c r="B21" s="314"/>
      <c r="C21" s="316"/>
      <c r="D21" s="318"/>
      <c r="E21" s="174">
        <v>20</v>
      </c>
      <c r="F21" s="175">
        <v>2.4</v>
      </c>
      <c r="G21" s="175">
        <f t="shared" si="0"/>
        <v>48</v>
      </c>
    </row>
    <row r="22" spans="1:9" s="119" customFormat="1" ht="12.75" customHeight="1">
      <c r="A22" s="311">
        <v>8</v>
      </c>
      <c r="B22" s="313" t="s">
        <v>149</v>
      </c>
      <c r="C22" s="315" t="s">
        <v>51</v>
      </c>
      <c r="D22" s="317" t="s">
        <v>147</v>
      </c>
      <c r="E22" s="174">
        <v>2</v>
      </c>
      <c r="F22" s="175">
        <v>8</v>
      </c>
      <c r="G22" s="175">
        <f t="shared" si="0"/>
        <v>16</v>
      </c>
    </row>
    <row r="23" spans="1:9" s="119" customFormat="1">
      <c r="A23" s="312"/>
      <c r="B23" s="314"/>
      <c r="C23" s="316"/>
      <c r="D23" s="318"/>
      <c r="E23" s="174">
        <v>20</v>
      </c>
      <c r="F23" s="175">
        <v>2.4</v>
      </c>
      <c r="G23" s="175">
        <f t="shared" si="0"/>
        <v>48</v>
      </c>
    </row>
    <row r="24" spans="1:9" s="119" customFormat="1" ht="12.75" customHeight="1">
      <c r="A24" s="311">
        <v>9</v>
      </c>
      <c r="B24" s="313" t="s">
        <v>149</v>
      </c>
      <c r="C24" s="315" t="s">
        <v>51</v>
      </c>
      <c r="D24" s="317" t="s">
        <v>147</v>
      </c>
      <c r="E24" s="174">
        <v>2</v>
      </c>
      <c r="F24" s="175">
        <v>8</v>
      </c>
      <c r="G24" s="175">
        <f t="shared" si="0"/>
        <v>16</v>
      </c>
    </row>
    <row r="25" spans="1:9" s="119" customFormat="1">
      <c r="A25" s="312"/>
      <c r="B25" s="314"/>
      <c r="C25" s="316"/>
      <c r="D25" s="318"/>
      <c r="E25" s="174">
        <v>20</v>
      </c>
      <c r="F25" s="175">
        <v>2.4</v>
      </c>
      <c r="G25" s="175">
        <f t="shared" si="0"/>
        <v>48</v>
      </c>
    </row>
    <row r="26" spans="1:9" s="119" customFormat="1" ht="12.75" customHeight="1">
      <c r="A26" s="311">
        <v>10</v>
      </c>
      <c r="B26" s="313" t="s">
        <v>149</v>
      </c>
      <c r="C26" s="315" t="s">
        <v>51</v>
      </c>
      <c r="D26" s="317" t="s">
        <v>147</v>
      </c>
      <c r="E26" s="174">
        <v>2</v>
      </c>
      <c r="F26" s="175">
        <v>8</v>
      </c>
      <c r="G26" s="175">
        <f t="shared" si="0"/>
        <v>16</v>
      </c>
    </row>
    <row r="27" spans="1:9" s="119" customFormat="1">
      <c r="A27" s="312"/>
      <c r="B27" s="314"/>
      <c r="C27" s="316"/>
      <c r="D27" s="318"/>
      <c r="E27" s="174">
        <v>20</v>
      </c>
      <c r="F27" s="175">
        <v>2.4</v>
      </c>
      <c r="G27" s="175">
        <f t="shared" si="0"/>
        <v>48</v>
      </c>
    </row>
    <row r="28" spans="1:9" s="119" customFormat="1" ht="12.75" customHeight="1">
      <c r="A28" s="311">
        <v>11</v>
      </c>
      <c r="B28" s="313" t="s">
        <v>149</v>
      </c>
      <c r="C28" s="315" t="s">
        <v>51</v>
      </c>
      <c r="D28" s="317" t="s">
        <v>147</v>
      </c>
      <c r="E28" s="174">
        <v>2</v>
      </c>
      <c r="F28" s="175">
        <v>8</v>
      </c>
      <c r="G28" s="175">
        <f t="shared" si="0"/>
        <v>16</v>
      </c>
    </row>
    <row r="29" spans="1:9" s="119" customFormat="1">
      <c r="A29" s="312"/>
      <c r="B29" s="314"/>
      <c r="C29" s="316"/>
      <c r="D29" s="318"/>
      <c r="E29" s="174">
        <v>20</v>
      </c>
      <c r="F29" s="175">
        <v>2.4</v>
      </c>
      <c r="G29" s="175">
        <f t="shared" si="0"/>
        <v>48</v>
      </c>
    </row>
    <row r="30" spans="1:9" ht="11.25" customHeight="1">
      <c r="A30" s="311">
        <v>12</v>
      </c>
      <c r="B30" s="313" t="s">
        <v>149</v>
      </c>
      <c r="C30" s="315" t="s">
        <v>51</v>
      </c>
      <c r="D30" s="317" t="s">
        <v>147</v>
      </c>
      <c r="E30" s="174">
        <v>2</v>
      </c>
      <c r="F30" s="175">
        <v>8</v>
      </c>
      <c r="G30" s="175">
        <f t="shared" si="0"/>
        <v>16</v>
      </c>
      <c r="I30" s="119"/>
    </row>
    <row r="31" spans="1:9">
      <c r="A31" s="312"/>
      <c r="B31" s="314"/>
      <c r="C31" s="316"/>
      <c r="D31" s="318"/>
      <c r="E31" s="174">
        <v>20</v>
      </c>
      <c r="F31" s="175">
        <v>2.4</v>
      </c>
      <c r="G31" s="175">
        <f t="shared" si="0"/>
        <v>48</v>
      </c>
      <c r="I31" s="119"/>
    </row>
    <row r="32" spans="1:9" ht="12.9" customHeight="1">
      <c r="A32" s="311">
        <v>13</v>
      </c>
      <c r="B32" s="313" t="s">
        <v>149</v>
      </c>
      <c r="C32" s="315" t="s">
        <v>51</v>
      </c>
      <c r="D32" s="317" t="s">
        <v>147</v>
      </c>
      <c r="E32" s="174">
        <v>2</v>
      </c>
      <c r="F32" s="175">
        <v>8</v>
      </c>
      <c r="G32" s="175">
        <f t="shared" si="0"/>
        <v>16</v>
      </c>
      <c r="I32" s="119"/>
    </row>
    <row r="33" spans="1:9" ht="15" customHeight="1">
      <c r="A33" s="312"/>
      <c r="B33" s="314"/>
      <c r="C33" s="316"/>
      <c r="D33" s="318"/>
      <c r="E33" s="174">
        <v>20</v>
      </c>
      <c r="F33" s="175">
        <v>2.4</v>
      </c>
      <c r="G33" s="175">
        <f t="shared" si="0"/>
        <v>48</v>
      </c>
      <c r="I33" s="119"/>
    </row>
  </sheetData>
  <mergeCells count="54">
    <mergeCell ref="A30:A31"/>
    <mergeCell ref="B30:B31"/>
    <mergeCell ref="C30:C31"/>
    <mergeCell ref="D30:D31"/>
    <mergeCell ref="A32:A33"/>
    <mergeCell ref="B32:B33"/>
    <mergeCell ref="C32:C33"/>
    <mergeCell ref="D32:D33"/>
    <mergeCell ref="A26:A27"/>
    <mergeCell ref="B26:B27"/>
    <mergeCell ref="C26:C27"/>
    <mergeCell ref="D26:D27"/>
    <mergeCell ref="A28:A29"/>
    <mergeCell ref="B28:B29"/>
    <mergeCell ref="C28:C29"/>
    <mergeCell ref="D28:D29"/>
    <mergeCell ref="A22:A23"/>
    <mergeCell ref="B22:B23"/>
    <mergeCell ref="C22:C23"/>
    <mergeCell ref="D22:D23"/>
    <mergeCell ref="A24:A25"/>
    <mergeCell ref="B24:B25"/>
    <mergeCell ref="C24:C25"/>
    <mergeCell ref="D24:D25"/>
    <mergeCell ref="A18:A19"/>
    <mergeCell ref="B18:B19"/>
    <mergeCell ref="C18:C19"/>
    <mergeCell ref="D18:D19"/>
    <mergeCell ref="A20:A21"/>
    <mergeCell ref="B20:B21"/>
    <mergeCell ref="C20:C21"/>
    <mergeCell ref="D20:D21"/>
    <mergeCell ref="A14:A15"/>
    <mergeCell ref="B14:B15"/>
    <mergeCell ref="C14:C15"/>
    <mergeCell ref="D14:D15"/>
    <mergeCell ref="A16:A17"/>
    <mergeCell ref="B16:B17"/>
    <mergeCell ref="C16:C17"/>
    <mergeCell ref="D16:D17"/>
    <mergeCell ref="A10:A11"/>
    <mergeCell ref="B10:B11"/>
    <mergeCell ref="C10:C11"/>
    <mergeCell ref="D10:D11"/>
    <mergeCell ref="A12:A13"/>
    <mergeCell ref="B12:B13"/>
    <mergeCell ref="C12:C13"/>
    <mergeCell ref="D12:D13"/>
    <mergeCell ref="A3:G3"/>
    <mergeCell ref="A6:F6"/>
    <mergeCell ref="A8:A9"/>
    <mergeCell ref="B8:B9"/>
    <mergeCell ref="C8:C9"/>
    <mergeCell ref="D8:D9"/>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VP augusts</vt:lpstr>
      <vt:lpstr>1.tabula</vt:lpstr>
      <vt:lpstr> 2.tabula</vt:lpstr>
      <vt:lpstr>3.tabula</vt:lpstr>
      <vt:lpstr>4.tabula</vt:lpstr>
      <vt:lpstr>5.tabula</vt:lpstr>
      <vt:lpstr>' 2.tabula'!Print_Area</vt:lpstr>
      <vt:lpstr>'1.tabula'!Print_Area</vt:lpstr>
      <vt:lpstr>'3.tabula'!Print_Area</vt:lpstr>
      <vt:lpstr>'5.tabula'!Print_Area</vt:lpstr>
      <vt:lpstr>'VP augusts'!Print_Area</vt:lpstr>
      <vt:lpstr>' 2.tabula'!Print_Titles</vt:lpstr>
      <vt:lpstr>'1.tabula'!Print_Titles</vt:lpstr>
      <vt:lpstr>'3.tabula'!Print_Titles</vt:lpstr>
      <vt:lpstr>'4.tabula'!Print_Titles</vt:lpstr>
      <vt:lpstr>'5.tabula'!Print_Titles</vt:lpstr>
      <vt:lpstr>'VP augusts'!Print_Titles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2023-09-15T07:43:25Z</cp:lastPrinted>
  <dcterms:created xsi:type="dcterms:W3CDTF">2021-01-18T07:02:06Z</dcterms:created>
  <dcterms:modified xsi:type="dcterms:W3CDTF">2023-10-20T08:56:17Z</dcterms:modified>
</cp:coreProperties>
</file>