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itra.pavlovica\Documents\_Initra_\2025\Aprēķini_2025\Aprēķini 2025.sept.-dec\MK_Rīkojumi\25-TA-2212_Sadale\"/>
    </mc:Choice>
  </mc:AlternateContent>
  <xr:revisionPtr revIDLastSave="0" documentId="13_ncr:1_{8CB79B81-E95E-4C51-8A8E-F374D6934EB9}" xr6:coauthVersionLast="47" xr6:coauthVersionMax="47" xr10:uidLastSave="{00000000-0000-0000-0000-000000000000}"/>
  <bookViews>
    <workbookView xWindow="-108" yWindow="-108" windowWidth="23256" windowHeight="12456" activeTab="5" xr2:uid="{00000000-000D-0000-FFFF-FFFF00000000}"/>
  </bookViews>
  <sheets>
    <sheet name="1" sheetId="1" r:id="rId1"/>
    <sheet name="2" sheetId="2" r:id="rId2"/>
    <sheet name="3" sheetId="13" r:id="rId3"/>
    <sheet name="4" sheetId="12" r:id="rId4"/>
    <sheet name="KOPĀ" sheetId="10" r:id="rId5"/>
    <sheet name="Konsolid." sheetId="14" r:id="rId6"/>
  </sheets>
  <definedNames>
    <definedName name="_bkm2" localSheetId="0">'1'!#REF!</definedName>
    <definedName name="_xlnm._FilterDatabase" localSheetId="1" hidden="1">'2'!#REF!</definedName>
    <definedName name="_xlnm._FilterDatabase" localSheetId="2" hidden="1">'3'!$A$4:$L$48</definedName>
    <definedName name="_xlnm._FilterDatabase" localSheetId="3" hidden="1">'4'!#REF!</definedName>
    <definedName name="_xlnm.Print_Area" localSheetId="5">Konsolid.!$A$1:$K$7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7" i="13" l="1"/>
  <c r="K47" i="13"/>
  <c r="L47" i="13"/>
  <c r="F4" i="14"/>
  <c r="F5" i="14"/>
  <c r="F3" i="14"/>
  <c r="E6" i="14"/>
  <c r="H6" i="14" l="1"/>
  <c r="G6" i="14"/>
  <c r="J6" i="14" l="1"/>
  <c r="K4" i="14"/>
  <c r="K5" i="14"/>
  <c r="K3" i="14"/>
  <c r="C6" i="14"/>
  <c r="D6" i="14"/>
  <c r="B6" i="14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5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6" i="10"/>
  <c r="G6" i="10"/>
  <c r="F7" i="10"/>
  <c r="G7" i="10"/>
  <c r="F8" i="10"/>
  <c r="G8" i="10"/>
  <c r="F9" i="10"/>
  <c r="G9" i="10"/>
  <c r="F10" i="10"/>
  <c r="G10" i="10"/>
  <c r="F11" i="10"/>
  <c r="G11" i="10"/>
  <c r="F12" i="10"/>
  <c r="G12" i="10"/>
  <c r="F13" i="10"/>
  <c r="G13" i="10"/>
  <c r="F14" i="10"/>
  <c r="G14" i="10"/>
  <c r="F15" i="10"/>
  <c r="G15" i="10"/>
  <c r="F16" i="10"/>
  <c r="G16" i="10"/>
  <c r="G5" i="10"/>
  <c r="F5" i="10"/>
  <c r="K6" i="14" l="1"/>
  <c r="F6" i="14"/>
  <c r="I6" i="14"/>
  <c r="D52" i="10"/>
  <c r="B52" i="10"/>
  <c r="B6" i="10"/>
  <c r="J6" i="10" s="1"/>
  <c r="C6" i="10"/>
  <c r="K6" i="10" s="1"/>
  <c r="D6" i="10"/>
  <c r="B7" i="10"/>
  <c r="J7" i="10" s="1"/>
  <c r="C7" i="10"/>
  <c r="K7" i="10" s="1"/>
  <c r="D7" i="10"/>
  <c r="L7" i="10" s="1"/>
  <c r="B8" i="10"/>
  <c r="J8" i="10" s="1"/>
  <c r="C8" i="10"/>
  <c r="K8" i="10" s="1"/>
  <c r="D8" i="10"/>
  <c r="L8" i="10" s="1"/>
  <c r="B9" i="10"/>
  <c r="J9" i="10" s="1"/>
  <c r="C9" i="10"/>
  <c r="K9" i="10" s="1"/>
  <c r="D9" i="10"/>
  <c r="L9" i="10" s="1"/>
  <c r="B10" i="10"/>
  <c r="J10" i="10" s="1"/>
  <c r="C10" i="10"/>
  <c r="K10" i="10" s="1"/>
  <c r="D10" i="10"/>
  <c r="B11" i="10"/>
  <c r="J11" i="10" s="1"/>
  <c r="C11" i="10"/>
  <c r="K11" i="10" s="1"/>
  <c r="D11" i="10"/>
  <c r="L11" i="10" s="1"/>
  <c r="B12" i="10"/>
  <c r="J12" i="10" s="1"/>
  <c r="C12" i="10"/>
  <c r="K12" i="10" s="1"/>
  <c r="D12" i="10"/>
  <c r="L12" i="10" s="1"/>
  <c r="B13" i="10"/>
  <c r="J13" i="10" s="1"/>
  <c r="C13" i="10"/>
  <c r="K13" i="10" s="1"/>
  <c r="D13" i="10"/>
  <c r="L13" i="10" s="1"/>
  <c r="B14" i="10"/>
  <c r="J14" i="10" s="1"/>
  <c r="C14" i="10"/>
  <c r="K14" i="10" s="1"/>
  <c r="D14" i="10"/>
  <c r="L14" i="10" s="1"/>
  <c r="B15" i="10"/>
  <c r="J15" i="10" s="1"/>
  <c r="C15" i="10"/>
  <c r="K15" i="10" s="1"/>
  <c r="D15" i="10"/>
  <c r="L15" i="10" s="1"/>
  <c r="B16" i="10"/>
  <c r="J16" i="10" s="1"/>
  <c r="C16" i="10"/>
  <c r="K16" i="10" s="1"/>
  <c r="D16" i="10"/>
  <c r="L16" i="10" s="1"/>
  <c r="B17" i="10"/>
  <c r="J17" i="10" s="1"/>
  <c r="C17" i="10"/>
  <c r="K17" i="10" s="1"/>
  <c r="D17" i="10"/>
  <c r="L17" i="10" s="1"/>
  <c r="B18" i="10"/>
  <c r="C18" i="10"/>
  <c r="K18" i="10" s="1"/>
  <c r="D18" i="10"/>
  <c r="L18" i="10" s="1"/>
  <c r="B19" i="10"/>
  <c r="J19" i="10" s="1"/>
  <c r="C19" i="10"/>
  <c r="K19" i="10" s="1"/>
  <c r="D19" i="10"/>
  <c r="L19" i="10" s="1"/>
  <c r="B20" i="10"/>
  <c r="J20" i="10" s="1"/>
  <c r="C20" i="10"/>
  <c r="K20" i="10" s="1"/>
  <c r="D20" i="10"/>
  <c r="L20" i="10" s="1"/>
  <c r="B21" i="10"/>
  <c r="J21" i="10" s="1"/>
  <c r="C21" i="10"/>
  <c r="K21" i="10" s="1"/>
  <c r="D21" i="10"/>
  <c r="L21" i="10" s="1"/>
  <c r="B22" i="10"/>
  <c r="J22" i="10" s="1"/>
  <c r="C22" i="10"/>
  <c r="K22" i="10" s="1"/>
  <c r="D22" i="10"/>
  <c r="B23" i="10"/>
  <c r="J23" i="10" s="1"/>
  <c r="C23" i="10"/>
  <c r="K23" i="10" s="1"/>
  <c r="D23" i="10"/>
  <c r="L23" i="10" s="1"/>
  <c r="B24" i="10"/>
  <c r="J24" i="10" s="1"/>
  <c r="C24" i="10"/>
  <c r="K24" i="10" s="1"/>
  <c r="D24" i="10"/>
  <c r="L24" i="10" s="1"/>
  <c r="B25" i="10"/>
  <c r="J25" i="10" s="1"/>
  <c r="C25" i="10"/>
  <c r="K25" i="10" s="1"/>
  <c r="D25" i="10"/>
  <c r="L25" i="10" s="1"/>
  <c r="B26" i="10"/>
  <c r="J26" i="10" s="1"/>
  <c r="C26" i="10"/>
  <c r="K26" i="10" s="1"/>
  <c r="D26" i="10"/>
  <c r="B27" i="10"/>
  <c r="J27" i="10" s="1"/>
  <c r="C27" i="10"/>
  <c r="K27" i="10" s="1"/>
  <c r="D27" i="10"/>
  <c r="L27" i="10" s="1"/>
  <c r="B28" i="10"/>
  <c r="J28" i="10" s="1"/>
  <c r="C28" i="10"/>
  <c r="K28" i="10" s="1"/>
  <c r="D28" i="10"/>
  <c r="L28" i="10" s="1"/>
  <c r="B29" i="10"/>
  <c r="J29" i="10" s="1"/>
  <c r="C29" i="10"/>
  <c r="K29" i="10" s="1"/>
  <c r="D29" i="10"/>
  <c r="L29" i="10" s="1"/>
  <c r="B30" i="10"/>
  <c r="J30" i="10" s="1"/>
  <c r="C30" i="10"/>
  <c r="K30" i="10" s="1"/>
  <c r="D30" i="10"/>
  <c r="L30" i="10" s="1"/>
  <c r="B31" i="10"/>
  <c r="J31" i="10" s="1"/>
  <c r="C31" i="10"/>
  <c r="K31" i="10" s="1"/>
  <c r="D31" i="10"/>
  <c r="L31" i="10" s="1"/>
  <c r="B32" i="10"/>
  <c r="J32" i="10" s="1"/>
  <c r="C32" i="10"/>
  <c r="K32" i="10" s="1"/>
  <c r="D32" i="10"/>
  <c r="L32" i="10" s="1"/>
  <c r="B33" i="10"/>
  <c r="J33" i="10" s="1"/>
  <c r="C33" i="10"/>
  <c r="K33" i="10" s="1"/>
  <c r="D33" i="10"/>
  <c r="L33" i="10" s="1"/>
  <c r="B34" i="10"/>
  <c r="J34" i="10" s="1"/>
  <c r="C34" i="10"/>
  <c r="K34" i="10" s="1"/>
  <c r="D34" i="10"/>
  <c r="L34" i="10" s="1"/>
  <c r="B35" i="10"/>
  <c r="J35" i="10" s="1"/>
  <c r="C35" i="10"/>
  <c r="K35" i="10" s="1"/>
  <c r="D35" i="10"/>
  <c r="L35" i="10" s="1"/>
  <c r="B36" i="10"/>
  <c r="J36" i="10" s="1"/>
  <c r="C36" i="10"/>
  <c r="K36" i="10" s="1"/>
  <c r="D36" i="10"/>
  <c r="L36" i="10" s="1"/>
  <c r="B37" i="10"/>
  <c r="J37" i="10" s="1"/>
  <c r="C37" i="10"/>
  <c r="K37" i="10" s="1"/>
  <c r="D37" i="10"/>
  <c r="L37" i="10" s="1"/>
  <c r="B38" i="10"/>
  <c r="J38" i="10" s="1"/>
  <c r="C38" i="10"/>
  <c r="K38" i="10" s="1"/>
  <c r="D38" i="10"/>
  <c r="B39" i="10"/>
  <c r="J39" i="10" s="1"/>
  <c r="C39" i="10"/>
  <c r="K39" i="10" s="1"/>
  <c r="D39" i="10"/>
  <c r="L39" i="10" s="1"/>
  <c r="B40" i="10"/>
  <c r="J40" i="10" s="1"/>
  <c r="C40" i="10"/>
  <c r="K40" i="10" s="1"/>
  <c r="D40" i="10"/>
  <c r="L40" i="10" s="1"/>
  <c r="B41" i="10"/>
  <c r="J41" i="10" s="1"/>
  <c r="C41" i="10"/>
  <c r="K41" i="10" s="1"/>
  <c r="D41" i="10"/>
  <c r="L41" i="10" s="1"/>
  <c r="B42" i="10"/>
  <c r="J42" i="10" s="1"/>
  <c r="C42" i="10"/>
  <c r="K42" i="10" s="1"/>
  <c r="D42" i="10"/>
  <c r="B43" i="10"/>
  <c r="J43" i="10" s="1"/>
  <c r="C43" i="10"/>
  <c r="K43" i="10" s="1"/>
  <c r="D43" i="10"/>
  <c r="L43" i="10" s="1"/>
  <c r="B44" i="10"/>
  <c r="J44" i="10" s="1"/>
  <c r="C44" i="10"/>
  <c r="K44" i="10" s="1"/>
  <c r="D44" i="10"/>
  <c r="B45" i="10"/>
  <c r="J45" i="10" s="1"/>
  <c r="C45" i="10"/>
  <c r="K45" i="10" s="1"/>
  <c r="D45" i="10"/>
  <c r="L45" i="10" s="1"/>
  <c r="B46" i="10"/>
  <c r="J46" i="10" s="1"/>
  <c r="C46" i="10"/>
  <c r="K46" i="10" s="1"/>
  <c r="D46" i="10"/>
  <c r="L46" i="10" s="1"/>
  <c r="B47" i="10"/>
  <c r="J47" i="10" s="1"/>
  <c r="C47" i="10"/>
  <c r="K47" i="10" s="1"/>
  <c r="D47" i="10"/>
  <c r="L47" i="10" s="1"/>
  <c r="D5" i="10"/>
  <c r="C5" i="10"/>
  <c r="K5" i="10" s="1"/>
  <c r="B5" i="10"/>
  <c r="J5" i="10" s="1"/>
  <c r="H48" i="10"/>
  <c r="G48" i="10"/>
  <c r="F48" i="10"/>
  <c r="L44" i="10"/>
  <c r="J18" i="10"/>
  <c r="H48" i="13"/>
  <c r="D48" i="13"/>
  <c r="L6" i="13"/>
  <c r="L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5" i="13"/>
  <c r="G48" i="13"/>
  <c r="F48" i="13"/>
  <c r="C48" i="13"/>
  <c r="B48" i="13"/>
  <c r="K46" i="13"/>
  <c r="J46" i="13"/>
  <c r="K45" i="13"/>
  <c r="J45" i="13"/>
  <c r="K44" i="13"/>
  <c r="J44" i="13"/>
  <c r="K43" i="13"/>
  <c r="J43" i="13"/>
  <c r="K42" i="13"/>
  <c r="J42" i="13"/>
  <c r="K41" i="13"/>
  <c r="J41" i="13"/>
  <c r="K40" i="13"/>
  <c r="J40" i="13"/>
  <c r="K39" i="13"/>
  <c r="J39" i="13"/>
  <c r="K38" i="13"/>
  <c r="J38" i="13"/>
  <c r="K37" i="13"/>
  <c r="J37" i="13"/>
  <c r="K36" i="13"/>
  <c r="J36" i="13"/>
  <c r="K35" i="13"/>
  <c r="J35" i="13"/>
  <c r="K34" i="13"/>
  <c r="J34" i="13"/>
  <c r="K33" i="13"/>
  <c r="J33" i="13"/>
  <c r="K32" i="13"/>
  <c r="J32" i="13"/>
  <c r="K31" i="13"/>
  <c r="J31" i="13"/>
  <c r="K30" i="13"/>
  <c r="J30" i="13"/>
  <c r="K29" i="13"/>
  <c r="J29" i="13"/>
  <c r="K28" i="13"/>
  <c r="J28" i="13"/>
  <c r="K27" i="13"/>
  <c r="J27" i="13"/>
  <c r="K26" i="13"/>
  <c r="J26" i="13"/>
  <c r="K25" i="13"/>
  <c r="J25" i="13"/>
  <c r="K24" i="13"/>
  <c r="J24" i="13"/>
  <c r="K23" i="13"/>
  <c r="J23" i="13"/>
  <c r="K22" i="13"/>
  <c r="J22" i="13"/>
  <c r="K21" i="13"/>
  <c r="J21" i="13"/>
  <c r="K20" i="13"/>
  <c r="J20" i="13"/>
  <c r="K19" i="13"/>
  <c r="J19" i="13"/>
  <c r="K18" i="13"/>
  <c r="J18" i="13"/>
  <c r="K17" i="13"/>
  <c r="J17" i="13"/>
  <c r="K16" i="13"/>
  <c r="J16" i="13"/>
  <c r="K15" i="13"/>
  <c r="J15" i="13"/>
  <c r="K14" i="13"/>
  <c r="J14" i="13"/>
  <c r="K13" i="13"/>
  <c r="J13" i="13"/>
  <c r="K12" i="13"/>
  <c r="J12" i="13"/>
  <c r="K11" i="13"/>
  <c r="J11" i="13"/>
  <c r="K10" i="13"/>
  <c r="J10" i="13"/>
  <c r="K9" i="13"/>
  <c r="J9" i="13"/>
  <c r="K8" i="13"/>
  <c r="J8" i="13"/>
  <c r="K7" i="13"/>
  <c r="J7" i="13"/>
  <c r="K6" i="13"/>
  <c r="J6" i="13"/>
  <c r="K5" i="13"/>
  <c r="J5" i="13"/>
  <c r="F48" i="12"/>
  <c r="E48" i="12"/>
  <c r="C48" i="12"/>
  <c r="B48" i="12"/>
  <c r="B54" i="12" s="1"/>
  <c r="I47" i="12"/>
  <c r="H47" i="12"/>
  <c r="I46" i="12"/>
  <c r="H46" i="12"/>
  <c r="I45" i="12"/>
  <c r="H45" i="12"/>
  <c r="I44" i="12"/>
  <c r="H44" i="12"/>
  <c r="I43" i="12"/>
  <c r="H43" i="12"/>
  <c r="I42" i="12"/>
  <c r="H42" i="12"/>
  <c r="I41" i="12"/>
  <c r="H41" i="12"/>
  <c r="I40" i="12"/>
  <c r="H40" i="12"/>
  <c r="I39" i="12"/>
  <c r="H39" i="12"/>
  <c r="I38" i="12"/>
  <c r="H38" i="12"/>
  <c r="I37" i="12"/>
  <c r="H37" i="12"/>
  <c r="I36" i="12"/>
  <c r="H36" i="12"/>
  <c r="I35" i="12"/>
  <c r="H35" i="12"/>
  <c r="I34" i="12"/>
  <c r="H34" i="12"/>
  <c r="I33" i="12"/>
  <c r="H33" i="12"/>
  <c r="I32" i="12"/>
  <c r="H32" i="12"/>
  <c r="I31" i="12"/>
  <c r="H31" i="12"/>
  <c r="I30" i="12"/>
  <c r="H30" i="12"/>
  <c r="I29" i="12"/>
  <c r="H29" i="12"/>
  <c r="I28" i="12"/>
  <c r="H28" i="12"/>
  <c r="I27" i="12"/>
  <c r="H27" i="12"/>
  <c r="I26" i="12"/>
  <c r="H26" i="12"/>
  <c r="I25" i="12"/>
  <c r="H25" i="12"/>
  <c r="I24" i="12"/>
  <c r="H24" i="12"/>
  <c r="I23" i="12"/>
  <c r="H23" i="12"/>
  <c r="I22" i="12"/>
  <c r="H22" i="12"/>
  <c r="I21" i="12"/>
  <c r="H21" i="12"/>
  <c r="I20" i="12"/>
  <c r="H20" i="12"/>
  <c r="I19" i="12"/>
  <c r="H19" i="12"/>
  <c r="I18" i="12"/>
  <c r="H18" i="12"/>
  <c r="I17" i="12"/>
  <c r="H17" i="12"/>
  <c r="I16" i="12"/>
  <c r="H16" i="12"/>
  <c r="I15" i="12"/>
  <c r="H15" i="12"/>
  <c r="I14" i="12"/>
  <c r="H14" i="12"/>
  <c r="I13" i="12"/>
  <c r="H13" i="12"/>
  <c r="I12" i="12"/>
  <c r="H12" i="12"/>
  <c r="I11" i="12"/>
  <c r="H11" i="12"/>
  <c r="I10" i="12"/>
  <c r="H10" i="12"/>
  <c r="I9" i="12"/>
  <c r="H9" i="12"/>
  <c r="I8" i="12"/>
  <c r="H8" i="12"/>
  <c r="I7" i="12"/>
  <c r="H7" i="12"/>
  <c r="I6" i="12"/>
  <c r="H6" i="12"/>
  <c r="I5" i="12"/>
  <c r="H5" i="12"/>
  <c r="F48" i="2"/>
  <c r="E48" i="2"/>
  <c r="C48" i="2"/>
  <c r="B48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  <c r="I16" i="2"/>
  <c r="H16" i="2"/>
  <c r="I15" i="2"/>
  <c r="H15" i="2"/>
  <c r="I14" i="2"/>
  <c r="H14" i="2"/>
  <c r="I13" i="2"/>
  <c r="H13" i="2"/>
  <c r="I12" i="2"/>
  <c r="H12" i="2"/>
  <c r="I11" i="2"/>
  <c r="H11" i="2"/>
  <c r="I10" i="2"/>
  <c r="H10" i="2"/>
  <c r="I9" i="2"/>
  <c r="H9" i="2"/>
  <c r="I8" i="2"/>
  <c r="H8" i="2"/>
  <c r="I7" i="2"/>
  <c r="H7" i="2"/>
  <c r="I6" i="2"/>
  <c r="H6" i="2"/>
  <c r="I5" i="2"/>
  <c r="H5" i="2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I5" i="1"/>
  <c r="H5" i="1"/>
  <c r="F48" i="1"/>
  <c r="E48" i="1"/>
  <c r="L6" i="10" l="1"/>
  <c r="L22" i="10"/>
  <c r="L38" i="10"/>
  <c r="L10" i="10"/>
  <c r="L26" i="10"/>
  <c r="L42" i="10"/>
  <c r="C48" i="10"/>
  <c r="K48" i="10"/>
  <c r="D48" i="10"/>
  <c r="J48" i="10"/>
  <c r="B48" i="10"/>
  <c r="B54" i="10" s="1"/>
  <c r="L5" i="10"/>
  <c r="I48" i="12"/>
  <c r="D54" i="13"/>
  <c r="B54" i="13"/>
  <c r="L48" i="13"/>
  <c r="B54" i="2"/>
  <c r="H48" i="12"/>
  <c r="L5" i="14" s="1"/>
  <c r="M5" i="14" s="1"/>
  <c r="I48" i="2"/>
  <c r="H48" i="2"/>
  <c r="I48" i="1"/>
  <c r="K48" i="13"/>
  <c r="J48" i="13"/>
  <c r="H48" i="1"/>
  <c r="L4" i="14" l="1"/>
  <c r="M4" i="14"/>
  <c r="L3" i="14"/>
  <c r="M3" i="14" s="1"/>
  <c r="L48" i="10"/>
  <c r="L6" i="14" s="1"/>
  <c r="M6" i="14" s="1"/>
  <c r="D54" i="10"/>
  <c r="C48" i="1" l="1"/>
  <c r="B48" i="1"/>
  <c r="B54" i="1" s="1"/>
</calcChain>
</file>

<file path=xl/sharedStrings.xml><?xml version="1.0" encoding="utf-8"?>
<sst xmlns="http://schemas.openxmlformats.org/spreadsheetml/2006/main" count="342" uniqueCount="90">
  <si>
    <t>KOPĀ</t>
  </si>
  <si>
    <t>Mērķdotācijas pašvaldībām – pašvaldību pamata un vispārējās vidējās izglītības iestāžu, pašvaldību speciālās izglītības iestāžu un pašvaldību profesionālās izglītības iestāžu pedagogu darba samaksai un valsts sociālās apdrošināšanas obligātajām iemaksām</t>
  </si>
  <si>
    <t>Mērķdotācijas pašvaldībām – pašvaldību izglītības iestādēs bērnu no piecu gadu vecuma izglītošanā nodarbināto pedagogu darba samaksai un valsts sociālās apdrošināšanas obligātajām iemaksām</t>
  </si>
  <si>
    <t>Euro</t>
  </si>
  <si>
    <t>Mērķdotācijas pašvaldībām – interešu izglītības programmu pedagogu daļējai darba samaksai un valsts sociālās apdrošināšanas obligātajām iemaksām</t>
  </si>
  <si>
    <t>Mērķdotācijas pašvaldībām – pašvaldību speciālo pirmsskolas izglītības grupu pedagogu darba samaksai un valsts sociālās apdrošināšanas obligātajām iemaksām, speciālajām izglītības iestādēm, kas nodrošina internāta pakalpojumus</t>
  </si>
  <si>
    <t>Aizkraukles novads</t>
  </si>
  <si>
    <t>Alūksnes novads</t>
  </si>
  <si>
    <t>Augšdaugavas novads</t>
  </si>
  <si>
    <t>Ādažu novads</t>
  </si>
  <si>
    <t>Balvu novads</t>
  </si>
  <si>
    <t>Bauskas novads</t>
  </si>
  <si>
    <t>Cēsu novads</t>
  </si>
  <si>
    <t>Dienvidkurzemes novads</t>
  </si>
  <si>
    <t>Dobeles novads</t>
  </si>
  <si>
    <t>Gulbenes novads</t>
  </si>
  <si>
    <t>Jelgavas novads</t>
  </si>
  <si>
    <t>Jēkabpils novads</t>
  </si>
  <si>
    <t>Krāslavas novads</t>
  </si>
  <si>
    <t>Kuldīgas novads</t>
  </si>
  <si>
    <t>Ķekavas novads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</si>
  <si>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</si>
  <si>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</si>
  <si>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</si>
  <si>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</si>
  <si>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</si>
  <si>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</si>
  <si>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</si>
  <si>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Rēzeknes novads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</si>
  <si>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</si>
  <si>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</si>
  <si>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</si>
  <si>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</si>
  <si>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</si>
  <si>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</si>
  <si>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</si>
  <si>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</si>
  <si>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</si>
  <si>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</si>
  <si>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Varakļānu novads</t>
  </si>
  <si>
    <t>Ventspils novads</t>
  </si>
  <si>
    <t>Pašvaldības</t>
  </si>
  <si>
    <t>Nesadalītie līdzekļi</t>
  </si>
  <si>
    <t>PAVISAM KOPĀ</t>
  </si>
  <si>
    <t>Tai skaitā
par izglītības programmu īstenošanu valsts valodā mazākumtautību izglītojamajiem</t>
  </si>
  <si>
    <t>Rīgas valstspilsēta</t>
  </si>
  <si>
    <t>Daugavpils valstspilsēta</t>
  </si>
  <si>
    <t>Jelgavas valstspilsēta</t>
  </si>
  <si>
    <t>Jūrmalas valstspilsēta</t>
  </si>
  <si>
    <t>Liepājas valstspilsēta</t>
  </si>
  <si>
    <t>Rēzeknes valstspilsēta</t>
  </si>
  <si>
    <t>Ventspils valstspilsēta</t>
  </si>
  <si>
    <t>Preiļu novads</t>
  </si>
  <si>
    <t>Pavisam kopā 
(Euro)</t>
  </si>
  <si>
    <r>
      <t>Pavisam kopā 
(</t>
    </r>
    <r>
      <rPr>
        <b/>
        <i/>
        <sz val="11"/>
        <rFont val="Times New Roman"/>
        <family val="1"/>
        <charset val="186"/>
      </rPr>
      <t>Euro</t>
    </r>
    <r>
      <rPr>
        <b/>
        <sz val="11"/>
        <rFont val="Times New Roman"/>
        <family val="1"/>
        <charset val="186"/>
      </rPr>
      <t>)</t>
    </r>
  </si>
  <si>
    <t>Mērķdotācijas pašvaldībām – Kopā</t>
  </si>
  <si>
    <t>01.00.00.</t>
  </si>
  <si>
    <t>05.00.00.</t>
  </si>
  <si>
    <t>10.00.00.</t>
  </si>
  <si>
    <t>Kopā mērķdotācija</t>
  </si>
  <si>
    <t>62. resora
Programmas kods</t>
  </si>
  <si>
    <r>
      <t xml:space="preserve">Pārdale starp 62. resora programmām
</t>
    </r>
    <r>
      <rPr>
        <sz val="10"/>
        <rFont val="Calibri Light"/>
        <family val="2"/>
        <charset val="186"/>
      </rPr>
      <t>(ar FM rīk.)</t>
    </r>
  </si>
  <si>
    <t>Aprēķināts
No 2025.gada 1.septembra līdz
2025.gada 31.decembrim</t>
  </si>
  <si>
    <t>II. No 2025. gada 1. septembra līdz 2025. gada 31. decembrim</t>
  </si>
  <si>
    <t>No 2025.gada 1.janvāra līdz
2025.gada 31.augustam</t>
  </si>
  <si>
    <t>2025. gadam (12 mēn.)</t>
  </si>
  <si>
    <t>MK 07.01.2025. rīk. Nr. 7
KOPĀ</t>
  </si>
  <si>
    <t>MK rīkojums
KOPĀ</t>
  </si>
  <si>
    <t>Apstiprināts
2025. gada budžeta likumā</t>
  </si>
  <si>
    <r>
      <t xml:space="preserve">MK 07.01.2025.
rīkojums Nr.6
(24-TA-2449)
</t>
    </r>
    <r>
      <rPr>
        <sz val="10"/>
        <rFont val="Calibri Light"/>
        <family val="2"/>
        <charset val="186"/>
      </rPr>
      <t>(UA)</t>
    </r>
  </si>
  <si>
    <r>
      <t xml:space="preserve">MK 07.01.2025.
rīkojums Nr.8
(24-TA-2557)
</t>
    </r>
    <r>
      <rPr>
        <sz val="10"/>
        <rFont val="Calibri Light"/>
        <family val="2"/>
        <charset val="186"/>
      </rPr>
      <t>(algas palielin.
līdz 9,79€/h)</t>
    </r>
  </si>
  <si>
    <t>no 23.00.00</t>
  </si>
  <si>
    <t>no 17.00.00</t>
  </si>
  <si>
    <t>Apstiprināts 2025. gadam</t>
  </si>
  <si>
    <t>Kopā
2025. gadam</t>
  </si>
  <si>
    <r>
      <t xml:space="preserve">MK 07.01.2025. rīk. Nr. 7
2. pielikums
</t>
    </r>
    <r>
      <rPr>
        <sz val="11"/>
        <rFont val="Times New Roman"/>
        <family val="1"/>
        <charset val="186"/>
      </rPr>
      <t>(25-TA-63)</t>
    </r>
  </si>
  <si>
    <r>
      <t xml:space="preserve">MK 07.01.2025. rīk. Nr. 7
1. pielikums
</t>
    </r>
    <r>
      <rPr>
        <sz val="11"/>
        <rFont val="Times New Roman"/>
        <family val="1"/>
        <charset val="186"/>
      </rPr>
      <t>(24-TA-2930)</t>
    </r>
  </si>
  <si>
    <r>
      <t xml:space="preserve">MK 07.01.2025. rīk. Nr. 7
3. pielikums
</t>
    </r>
    <r>
      <rPr>
        <sz val="11"/>
        <rFont val="Times New Roman"/>
        <family val="1"/>
        <charset val="186"/>
      </rPr>
      <t>(24-TA-2930)</t>
    </r>
  </si>
  <si>
    <r>
      <t xml:space="preserve">MK 07.01.2025. rīk. Nr. 7
4. pielikums
</t>
    </r>
    <r>
      <rPr>
        <sz val="11"/>
        <rFont val="Times New Roman"/>
        <family val="1"/>
        <charset val="186"/>
      </rPr>
      <t>(24-TA-2930)</t>
    </r>
  </si>
  <si>
    <r>
      <t xml:space="preserve">MK 29.08.2025.
rīkojums Nr.532
(25-TA-1794)
</t>
    </r>
    <r>
      <rPr>
        <sz val="10"/>
        <rFont val="Calibri Light"/>
        <family val="2"/>
        <charset val="186"/>
      </rPr>
      <t>(atbalsta pers.)</t>
    </r>
  </si>
  <si>
    <t>Papildu nepieciešams</t>
  </si>
  <si>
    <t>8M</t>
  </si>
  <si>
    <r>
      <t xml:space="preserve">MK rīk. proj.
25-TA-2216
</t>
    </r>
    <r>
      <rPr>
        <sz val="10"/>
        <rFont val="Calibri Light"/>
        <family val="2"/>
        <charset val="186"/>
      </rPr>
      <t>(LNG)</t>
    </r>
  </si>
  <si>
    <r>
      <t xml:space="preserve">MK rīk. proj.
25-TA-2215
</t>
    </r>
    <r>
      <rPr>
        <sz val="10"/>
        <rFont val="Calibri Light"/>
        <family val="2"/>
        <charset val="186"/>
      </rPr>
      <t>(apro pārdale)</t>
    </r>
  </si>
  <si>
    <r>
      <t xml:space="preserve">MK rīk. proj.
25-TA-2214
</t>
    </r>
    <r>
      <rPr>
        <sz val="10"/>
        <rFont val="Calibri Light"/>
        <family val="2"/>
        <charset val="186"/>
      </rPr>
      <t>(UA)</t>
    </r>
  </si>
  <si>
    <t>Precizēts
2025. gads</t>
  </si>
  <si>
    <r>
      <t xml:space="preserve">MK rīkojuma
1. pielikums
</t>
    </r>
    <r>
      <rPr>
        <sz val="11"/>
        <rFont val="Times New Roman"/>
        <family val="1"/>
        <charset val="186"/>
      </rPr>
      <t>(25-TA-2212)</t>
    </r>
  </si>
  <si>
    <r>
      <t xml:space="preserve">MK rīkojuma
2. pielikums
</t>
    </r>
    <r>
      <rPr>
        <sz val="11"/>
        <rFont val="Times New Roman"/>
        <family val="1"/>
        <charset val="186"/>
      </rPr>
      <t>(25-TA-2212)</t>
    </r>
  </si>
  <si>
    <r>
      <t xml:space="preserve">MK rīkojuma
3. pielikums
</t>
    </r>
    <r>
      <rPr>
        <sz val="11"/>
        <rFont val="Times New Roman"/>
        <family val="1"/>
        <charset val="186"/>
      </rPr>
      <t>(25-TA-2212)</t>
    </r>
  </si>
  <si>
    <r>
      <t>MK rīkojuma
4. pielikums</t>
    </r>
    <r>
      <rPr>
        <sz val="11"/>
        <rFont val="Times New Roman"/>
        <family val="1"/>
        <charset val="186"/>
      </rPr>
      <t xml:space="preserve">
(25-TA-2212)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</si>
</sst>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23">
    <font>
      <sz val="10"/>
      <name val="Arial"/>
      <charset val="186"/>
    </font>
    <font>
      <sz val="10"/>
      <name val="Arial"/>
      <family val="2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</font>
    <font>
      <sz val="10"/>
      <name val="Arial Baltic"/>
      <charset val="186"/>
    </font>
    <font>
      <b/>
      <sz val="12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1"/>
      <name val="Times New Roman"/>
      <family val="1"/>
    </font>
    <font>
      <b/>
      <sz val="11"/>
      <name val="Times New Roman Baltic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name val="Arial"/>
      <family val="2"/>
      <charset val="186"/>
    </font>
    <font>
      <sz val="10"/>
      <name val="Calibri Light"/>
      <family val="2"/>
      <charset val="186"/>
    </font>
    <font>
      <b/>
      <sz val="10"/>
      <name val="Calibri Light"/>
      <family val="2"/>
      <charset val="186"/>
    </font>
    <font>
      <sz val="8"/>
      <name val="Arial"/>
      <family val="2"/>
      <charset val="186"/>
    </font>
    <font>
      <i/>
      <sz val="10"/>
      <name val="Calibri Light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12" fillId="0" borderId="0"/>
  </cellStyleXfs>
  <cellXfs count="94">
    <xf numFmtId="0" fontId="0" fillId="0" borderId="0" xfId="0"/>
    <xf numFmtId="1" fontId="6" fillId="0" borderId="0" xfId="1" applyNumberFormat="1" applyFont="1" applyAlignment="1">
      <alignment wrapText="1"/>
    </xf>
    <xf numFmtId="1" fontId="6" fillId="0" borderId="0" xfId="1" applyNumberFormat="1" applyFont="1"/>
    <xf numFmtId="164" fontId="8" fillId="0" borderId="1" xfId="3" applyNumberFormat="1" applyFont="1" applyBorder="1" applyAlignment="1">
      <alignment horizontal="center" vertical="center"/>
    </xf>
    <xf numFmtId="1" fontId="3" fillId="0" borderId="0" xfId="1" applyNumberFormat="1" applyFont="1"/>
    <xf numFmtId="1" fontId="7" fillId="0" borderId="3" xfId="1" applyNumberFormat="1" applyFont="1" applyBorder="1" applyAlignment="1">
      <alignment horizontal="center" wrapText="1"/>
    </xf>
    <xf numFmtId="1" fontId="10" fillId="0" borderId="0" xfId="1" applyNumberFormat="1" applyFont="1"/>
    <xf numFmtId="3" fontId="7" fillId="0" borderId="8" xfId="1" applyNumberFormat="1" applyFont="1" applyBorder="1" applyAlignment="1">
      <alignment horizontal="right" wrapText="1"/>
    </xf>
    <xf numFmtId="3" fontId="3" fillId="0" borderId="8" xfId="1" applyNumberFormat="1" applyFont="1" applyBorder="1" applyAlignment="1">
      <alignment horizontal="right" wrapText="1"/>
    </xf>
    <xf numFmtId="1" fontId="11" fillId="0" borderId="0" xfId="1" applyNumberFormat="1" applyFont="1" applyAlignment="1">
      <alignment horizontal="center" vertical="center" wrapText="1"/>
    </xf>
    <xf numFmtId="1" fontId="3" fillId="0" borderId="2" xfId="1" applyNumberFormat="1" applyFont="1" applyBorder="1" applyAlignment="1">
      <alignment horizontal="left" wrapText="1"/>
    </xf>
    <xf numFmtId="1" fontId="3" fillId="0" borderId="5" xfId="1" applyNumberFormat="1" applyFont="1" applyBorder="1" applyAlignment="1">
      <alignment horizontal="left" wrapText="1"/>
    </xf>
    <xf numFmtId="1" fontId="3" fillId="0" borderId="0" xfId="1" applyNumberFormat="1" applyFont="1" applyAlignment="1">
      <alignment wrapText="1"/>
    </xf>
    <xf numFmtId="0" fontId="3" fillId="0" borderId="0" xfId="0" applyFont="1" applyAlignment="1">
      <alignment wrapText="1"/>
    </xf>
    <xf numFmtId="3" fontId="7" fillId="0" borderId="4" xfId="1" applyNumberFormat="1" applyFont="1" applyBorder="1" applyAlignment="1">
      <alignment horizontal="right" wrapText="1"/>
    </xf>
    <xf numFmtId="3" fontId="7" fillId="0" borderId="2" xfId="1" applyNumberFormat="1" applyFont="1" applyBorder="1" applyAlignment="1">
      <alignment horizontal="right" wrapText="1"/>
    </xf>
    <xf numFmtId="3" fontId="7" fillId="0" borderId="5" xfId="1" applyNumberFormat="1" applyFont="1" applyBorder="1" applyAlignment="1">
      <alignment horizontal="right" wrapText="1"/>
    </xf>
    <xf numFmtId="1" fontId="9" fillId="0" borderId="3" xfId="1" applyNumberFormat="1" applyFont="1" applyBorder="1" applyAlignment="1">
      <alignment horizontal="center" vertical="center" wrapText="1"/>
    </xf>
    <xf numFmtId="1" fontId="15" fillId="0" borderId="1" xfId="1" applyNumberFormat="1" applyFont="1" applyBorder="1" applyAlignment="1">
      <alignment horizontal="left" wrapText="1"/>
    </xf>
    <xf numFmtId="3" fontId="9" fillId="0" borderId="1" xfId="1" applyNumberFormat="1" applyFont="1" applyBorder="1" applyAlignment="1">
      <alignment horizontal="center" wrapText="1"/>
    </xf>
    <xf numFmtId="164" fontId="16" fillId="0" borderId="1" xfId="3" applyNumberFormat="1" applyFont="1" applyBorder="1" applyAlignment="1">
      <alignment horizontal="center" vertical="center"/>
    </xf>
    <xf numFmtId="0" fontId="15" fillId="0" borderId="0" xfId="0" applyFont="1" applyAlignment="1">
      <alignment wrapText="1"/>
    </xf>
    <xf numFmtId="0" fontId="10" fillId="0" borderId="0" xfId="6" applyFont="1"/>
    <xf numFmtId="0" fontId="17" fillId="0" borderId="1" xfId="0" applyFont="1" applyBorder="1" applyAlignment="1">
      <alignment horizontal="center" vertical="center"/>
    </xf>
    <xf numFmtId="0" fontId="13" fillId="0" borderId="0" xfId="6" applyFont="1" applyAlignment="1">
      <alignment horizontal="center"/>
    </xf>
    <xf numFmtId="1" fontId="3" fillId="0" borderId="8" xfId="1" applyNumberFormat="1" applyFont="1" applyBorder="1" applyAlignment="1">
      <alignment horizontal="left" wrapText="1"/>
    </xf>
    <xf numFmtId="1" fontId="3" fillId="0" borderId="1" xfId="1" applyNumberFormat="1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4" fontId="8" fillId="0" borderId="7" xfId="3" applyNumberFormat="1" applyFont="1" applyBorder="1" applyAlignment="1">
      <alignment horizontal="center" vertical="center"/>
    </xf>
    <xf numFmtId="3" fontId="3" fillId="0" borderId="7" xfId="1" applyNumberFormat="1" applyFont="1" applyBorder="1" applyAlignment="1">
      <alignment horizontal="right" wrapText="1"/>
    </xf>
    <xf numFmtId="1" fontId="13" fillId="0" borderId="0" xfId="1" applyNumberFormat="1" applyFont="1"/>
    <xf numFmtId="1" fontId="7" fillId="0" borderId="0" xfId="1" applyNumberFormat="1" applyFont="1"/>
    <xf numFmtId="0" fontId="18" fillId="0" borderId="0" xfId="0" applyFont="1"/>
    <xf numFmtId="3" fontId="7" fillId="0" borderId="10" xfId="1" applyNumberFormat="1" applyFont="1" applyBorder="1" applyAlignment="1">
      <alignment horizontal="right" wrapText="1"/>
    </xf>
    <xf numFmtId="3" fontId="3" fillId="0" borderId="10" xfId="1" applyNumberFormat="1" applyFont="1" applyBorder="1" applyAlignment="1">
      <alignment horizontal="right" wrapText="1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0" xfId="0" applyFont="1"/>
    <xf numFmtId="3" fontId="19" fillId="0" borderId="0" xfId="0" applyNumberFormat="1" applyFont="1"/>
    <xf numFmtId="0" fontId="20" fillId="2" borderId="13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3" fontId="19" fillId="2" borderId="11" xfId="0" applyNumberFormat="1" applyFont="1" applyFill="1" applyBorder="1" applyAlignment="1">
      <alignment horizontal="right" vertical="center" wrapText="1"/>
    </xf>
    <xf numFmtId="3" fontId="19" fillId="2" borderId="12" xfId="0" applyNumberFormat="1" applyFont="1" applyFill="1" applyBorder="1" applyAlignment="1">
      <alignment horizontal="right" vertical="center" wrapText="1"/>
    </xf>
    <xf numFmtId="3" fontId="20" fillId="2" borderId="1" xfId="0" applyNumberFormat="1" applyFont="1" applyFill="1" applyBorder="1" applyAlignment="1">
      <alignment horizontal="right" vertical="center" wrapText="1"/>
    </xf>
    <xf numFmtId="3" fontId="19" fillId="2" borderId="1" xfId="0" applyNumberFormat="1" applyFont="1" applyFill="1" applyBorder="1" applyAlignment="1">
      <alignment horizontal="right" vertical="center" wrapText="1"/>
    </xf>
    <xf numFmtId="0" fontId="19" fillId="2" borderId="11" xfId="0" applyFont="1" applyFill="1" applyBorder="1" applyAlignment="1">
      <alignment horizontal="right" vertical="center" wrapText="1"/>
    </xf>
    <xf numFmtId="1" fontId="11" fillId="0" borderId="0" xfId="1" applyNumberFormat="1" applyFont="1" applyAlignment="1">
      <alignment horizontal="center" vertical="center" wrapText="1"/>
    </xf>
    <xf numFmtId="1" fontId="15" fillId="0" borderId="0" xfId="1" applyNumberFormat="1" applyFont="1"/>
    <xf numFmtId="0" fontId="20" fillId="3" borderId="11" xfId="0" applyFont="1" applyFill="1" applyBorder="1" applyAlignment="1">
      <alignment horizontal="center" vertical="center" wrapText="1"/>
    </xf>
    <xf numFmtId="3" fontId="20" fillId="3" borderId="1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3" fontId="20" fillId="3" borderId="11" xfId="0" applyNumberFormat="1" applyFont="1" applyFill="1" applyBorder="1" applyAlignment="1">
      <alignment horizontal="right" vertical="center" wrapText="1"/>
    </xf>
    <xf numFmtId="3" fontId="20" fillId="3" borderId="1" xfId="0" applyNumberFormat="1" applyFont="1" applyFill="1" applyBorder="1" applyAlignment="1">
      <alignment horizontal="right" vertical="center" wrapText="1"/>
    </xf>
    <xf numFmtId="3" fontId="7" fillId="4" borderId="2" xfId="1" applyNumberFormat="1" applyFont="1" applyFill="1" applyBorder="1" applyAlignment="1">
      <alignment horizontal="right" wrapText="1"/>
    </xf>
    <xf numFmtId="3" fontId="3" fillId="4" borderId="8" xfId="1" applyNumberFormat="1" applyFont="1" applyFill="1" applyBorder="1" applyAlignment="1">
      <alignment horizontal="right" wrapText="1"/>
    </xf>
    <xf numFmtId="3" fontId="7" fillId="4" borderId="8" xfId="1" applyNumberFormat="1" applyFont="1" applyFill="1" applyBorder="1" applyAlignment="1">
      <alignment horizontal="right" wrapText="1"/>
    </xf>
    <xf numFmtId="3" fontId="0" fillId="0" borderId="0" xfId="0" applyNumberFormat="1"/>
    <xf numFmtId="3" fontId="7" fillId="0" borderId="2" xfId="1" applyNumberFormat="1" applyFont="1" applyFill="1" applyBorder="1" applyAlignment="1">
      <alignment horizontal="right" wrapText="1"/>
    </xf>
    <xf numFmtId="0" fontId="20" fillId="3" borderId="14" xfId="0" applyFont="1" applyFill="1" applyBorder="1" applyAlignment="1">
      <alignment horizontal="center" vertical="center" wrapText="1"/>
    </xf>
    <xf numFmtId="0" fontId="20" fillId="2" borderId="14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3" fontId="22" fillId="0" borderId="0" xfId="0" applyNumberFormat="1" applyFont="1" applyAlignment="1">
      <alignment horizontal="center"/>
    </xf>
    <xf numFmtId="3" fontId="7" fillId="5" borderId="8" xfId="1" applyNumberFormat="1" applyFont="1" applyFill="1" applyBorder="1" applyAlignment="1">
      <alignment horizontal="right" wrapText="1"/>
    </xf>
    <xf numFmtId="3" fontId="3" fillId="5" borderId="8" xfId="1" applyNumberFormat="1" applyFont="1" applyFill="1" applyBorder="1" applyAlignment="1">
      <alignment horizontal="right" wrapText="1"/>
    </xf>
    <xf numFmtId="3" fontId="3" fillId="0" borderId="8" xfId="1" applyNumberFormat="1" applyFont="1" applyFill="1" applyBorder="1" applyAlignment="1">
      <alignment horizontal="right" wrapText="1"/>
    </xf>
    <xf numFmtId="3" fontId="7" fillId="0" borderId="8" xfId="1" applyNumberFormat="1" applyFont="1" applyFill="1" applyBorder="1" applyAlignment="1">
      <alignment horizontal="right" wrapText="1"/>
    </xf>
    <xf numFmtId="1" fontId="3" fillId="0" borderId="0" xfId="1" applyNumberFormat="1" applyFont="1" applyFill="1"/>
    <xf numFmtId="1" fontId="11" fillId="0" borderId="0" xfId="1" applyNumberFormat="1" applyFont="1" applyAlignment="1">
      <alignment horizontal="center" vertical="center" wrapText="1"/>
    </xf>
    <xf numFmtId="1" fontId="9" fillId="0" borderId="1" xfId="1" applyNumberFormat="1" applyFont="1" applyBorder="1" applyAlignment="1">
      <alignment horizontal="center" wrapText="1"/>
    </xf>
    <xf numFmtId="1" fontId="9" fillId="0" borderId="1" xfId="1" applyNumberFormat="1" applyFont="1" applyBorder="1" applyAlignment="1">
      <alignment horizontal="center"/>
    </xf>
    <xf numFmtId="1" fontId="7" fillId="0" borderId="1" xfId="1" applyNumberFormat="1" applyFont="1" applyBorder="1" applyAlignment="1">
      <alignment horizontal="center" vertical="center" wrapText="1"/>
    </xf>
    <xf numFmtId="1" fontId="11" fillId="0" borderId="1" xfId="1" applyNumberFormat="1" applyFont="1" applyBorder="1" applyAlignment="1">
      <alignment horizontal="center" vertical="center" wrapText="1"/>
    </xf>
    <xf numFmtId="3" fontId="9" fillId="0" borderId="1" xfId="1" applyNumberFormat="1" applyFont="1" applyBorder="1" applyAlignment="1">
      <alignment horizontal="center" wrapText="1"/>
    </xf>
    <xf numFmtId="3" fontId="17" fillId="0" borderId="1" xfId="0" applyNumberFormat="1" applyFont="1" applyBorder="1" applyAlignment="1">
      <alignment horizontal="center" vertical="center"/>
    </xf>
    <xf numFmtId="0" fontId="9" fillId="0" borderId="0" xfId="6" applyFont="1" applyAlignment="1">
      <alignment horizontal="center"/>
    </xf>
    <xf numFmtId="0" fontId="14" fillId="0" borderId="3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1" fontId="9" fillId="0" borderId="1" xfId="1" applyNumberFormat="1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/>
    </xf>
    <xf numFmtId="1" fontId="11" fillId="0" borderId="1" xfId="1" applyNumberFormat="1" applyFont="1" applyBorder="1" applyAlignment="1">
      <alignment horizontal="center" wrapText="1"/>
    </xf>
    <xf numFmtId="1" fontId="11" fillId="0" borderId="1" xfId="1" applyNumberFormat="1" applyFont="1" applyBorder="1" applyAlignment="1">
      <alignment horizontal="center"/>
    </xf>
    <xf numFmtId="1" fontId="4" fillId="0" borderId="0" xfId="1" applyNumberFormat="1" applyFont="1" applyAlignment="1">
      <alignment horizontal="center" vertical="center" wrapText="1"/>
    </xf>
    <xf numFmtId="0" fontId="20" fillId="0" borderId="16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2" borderId="13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</cellXfs>
  <cellStyles count="7">
    <cellStyle name="Normal" xfId="0" builtinId="0"/>
    <cellStyle name="Normal 2 2" xfId="5" xr:uid="{C2A85CB1-8824-416F-B2CD-B286AC16B07A}"/>
    <cellStyle name="Normal 4" xfId="6" xr:uid="{92F386A9-31C6-48D1-B839-6F8D57DC229C}"/>
    <cellStyle name="Normal_11-1-Piel" xfId="1" xr:uid="{00000000-0005-0000-0000-000001000000}"/>
    <cellStyle name="Normal_MD_Pielikumi_2000" xfId="2" xr:uid="{00000000-0005-0000-0000-000002000000}"/>
    <cellStyle name="Normal_Sheet12_iesniegts FM 2003." xfId="3" xr:uid="{00000000-0005-0000-0000-000003000000}"/>
    <cellStyle name="Parastais_FMLikp13_270905" xfId="4" xr:uid="{00000000-0005-0000-0000-000004000000}"/>
  </cellStyles>
  <dxfs count="0"/>
  <tableStyles count="0" defaultTableStyle="TableStyleMedium9" defaultPivotStyle="PivotStyleLight16"/>
  <colors>
    <mruColors>
      <color rgb="FFF8FAF4"/>
      <color rgb="FFF2F6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7"/>
  <sheetViews>
    <sheetView zoomScale="90" zoomScaleNormal="90" workbookViewId="0">
      <pane xSplit="1" ySplit="4" topLeftCell="B35" activePane="bottomRight" state="frozen"/>
      <selection pane="topRight" activeCell="B1" sqref="B1"/>
      <selection pane="bottomLeft" activeCell="A5" sqref="A5"/>
      <selection pane="bottomRight" activeCell="L41" sqref="L41"/>
    </sheetView>
  </sheetViews>
  <sheetFormatPr defaultColWidth="9.109375" defaultRowHeight="15.6"/>
  <cols>
    <col min="1" max="1" width="20.77734375" style="1" customWidth="1"/>
    <col min="2" max="2" width="16.77734375" style="2" customWidth="1"/>
    <col min="3" max="3" width="20.77734375" style="2" customWidth="1"/>
    <col min="4" max="4" width="1" style="2" customWidth="1"/>
    <col min="5" max="5" width="16.77734375" style="2" customWidth="1"/>
    <col min="6" max="6" width="20.77734375" style="2" customWidth="1"/>
    <col min="7" max="7" width="1" style="2" customWidth="1"/>
    <col min="8" max="8" width="16.77734375" style="2" customWidth="1"/>
    <col min="9" max="9" width="20.77734375" style="2" customWidth="1"/>
    <col min="10" max="10" width="9.109375" style="2"/>
    <col min="11" max="11" width="12.5546875" style="2" customWidth="1"/>
    <col min="12" max="12" width="11.6640625" style="2" customWidth="1"/>
    <col min="13" max="16384" width="9.109375" style="2"/>
  </cols>
  <sheetData>
    <row r="1" spans="1:12" ht="48.6" customHeight="1">
      <c r="A1" s="74" t="s">
        <v>1</v>
      </c>
      <c r="B1" s="74"/>
      <c r="C1" s="74"/>
      <c r="D1" s="74"/>
      <c r="E1" s="74"/>
      <c r="F1" s="74"/>
      <c r="G1" s="74"/>
      <c r="H1" s="74"/>
      <c r="I1" s="74"/>
    </row>
    <row r="2" spans="1:12" ht="48.6" customHeight="1">
      <c r="A2" s="77" t="s">
        <v>41</v>
      </c>
      <c r="B2" s="75" t="s">
        <v>76</v>
      </c>
      <c r="C2" s="76"/>
      <c r="D2" s="9"/>
      <c r="E2" s="78" t="s">
        <v>62</v>
      </c>
      <c r="F2" s="78"/>
      <c r="G2" s="9"/>
      <c r="H2" s="75" t="s">
        <v>86</v>
      </c>
      <c r="I2" s="76"/>
    </row>
    <row r="3" spans="1:12" ht="30" customHeight="1">
      <c r="A3" s="77"/>
      <c r="B3" s="84" t="s">
        <v>64</v>
      </c>
      <c r="C3" s="84"/>
      <c r="E3" s="78"/>
      <c r="F3" s="78"/>
      <c r="H3" s="78" t="s">
        <v>65</v>
      </c>
      <c r="I3" s="78"/>
      <c r="L3" s="1"/>
    </row>
    <row r="4" spans="1:12" s="4" customFormat="1" ht="70.8" customHeight="1">
      <c r="A4" s="77"/>
      <c r="B4" s="27" t="s">
        <v>3</v>
      </c>
      <c r="C4" s="26" t="s">
        <v>44</v>
      </c>
      <c r="E4" s="27" t="s">
        <v>3</v>
      </c>
      <c r="F4" s="26" t="s">
        <v>44</v>
      </c>
      <c r="H4" s="27" t="s">
        <v>3</v>
      </c>
      <c r="I4" s="26" t="s">
        <v>44</v>
      </c>
    </row>
    <row r="5" spans="1:12" s="4" customFormat="1" ht="13.2">
      <c r="A5" s="25" t="s">
        <v>45</v>
      </c>
      <c r="B5" s="7">
        <v>85735459</v>
      </c>
      <c r="C5" s="8">
        <v>764002</v>
      </c>
      <c r="E5" s="7">
        <v>44124751</v>
      </c>
      <c r="F5" s="8">
        <v>353214</v>
      </c>
      <c r="H5" s="7">
        <f>+B5+E5</f>
        <v>129860210</v>
      </c>
      <c r="I5" s="8">
        <f>+C5+F5</f>
        <v>1117216</v>
      </c>
    </row>
    <row r="6" spans="1:12" s="4" customFormat="1" ht="15.6" customHeight="1">
      <c r="A6" s="10" t="s">
        <v>46</v>
      </c>
      <c r="B6" s="15">
        <v>11983560</v>
      </c>
      <c r="C6" s="8">
        <v>187444</v>
      </c>
      <c r="E6" s="15">
        <v>6102866</v>
      </c>
      <c r="F6" s="8">
        <v>99347</v>
      </c>
      <c r="H6" s="7">
        <f t="shared" ref="H6:H47" si="0">+B6+E6</f>
        <v>18086426</v>
      </c>
      <c r="I6" s="8">
        <f t="shared" ref="I6:I47" si="1">+C6+F6</f>
        <v>286791</v>
      </c>
    </row>
    <row r="7" spans="1:12" s="4" customFormat="1" ht="13.2">
      <c r="A7" s="10" t="s">
        <v>47</v>
      </c>
      <c r="B7" s="15">
        <v>10824065</v>
      </c>
      <c r="C7" s="8">
        <v>38548</v>
      </c>
      <c r="E7" s="15">
        <v>5780021</v>
      </c>
      <c r="F7" s="8">
        <v>9844</v>
      </c>
      <c r="H7" s="7">
        <f t="shared" si="0"/>
        <v>16604086</v>
      </c>
      <c r="I7" s="8">
        <f t="shared" si="1"/>
        <v>48392</v>
      </c>
    </row>
    <row r="8" spans="1:12" s="4" customFormat="1" ht="13.2">
      <c r="A8" s="10" t="s">
        <v>48</v>
      </c>
      <c r="B8" s="15">
        <v>5852358</v>
      </c>
      <c r="C8" s="8">
        <v>39871</v>
      </c>
      <c r="E8" s="15">
        <v>3191109</v>
      </c>
      <c r="F8" s="8">
        <v>20680</v>
      </c>
      <c r="H8" s="7">
        <f t="shared" si="0"/>
        <v>9043467</v>
      </c>
      <c r="I8" s="8">
        <f t="shared" si="1"/>
        <v>60551</v>
      </c>
    </row>
    <row r="9" spans="1:12" s="4" customFormat="1" ht="13.2">
      <c r="A9" s="10" t="s">
        <v>49</v>
      </c>
      <c r="B9" s="15">
        <v>10347871</v>
      </c>
      <c r="C9" s="8">
        <v>54761</v>
      </c>
      <c r="E9" s="15">
        <v>5379807</v>
      </c>
      <c r="F9" s="8">
        <v>26222</v>
      </c>
      <c r="H9" s="7">
        <f t="shared" si="0"/>
        <v>15727678</v>
      </c>
      <c r="I9" s="8">
        <f t="shared" si="1"/>
        <v>80983</v>
      </c>
    </row>
    <row r="10" spans="1:12" s="4" customFormat="1" ht="13.2">
      <c r="A10" s="10" t="s">
        <v>50</v>
      </c>
      <c r="B10" s="15">
        <v>4984581</v>
      </c>
      <c r="C10" s="8">
        <v>52444</v>
      </c>
      <c r="E10" s="15">
        <v>2516587</v>
      </c>
      <c r="F10" s="8">
        <v>29779</v>
      </c>
      <c r="H10" s="7">
        <f t="shared" si="0"/>
        <v>7501168</v>
      </c>
      <c r="I10" s="8">
        <f t="shared" si="1"/>
        <v>82223</v>
      </c>
    </row>
    <row r="11" spans="1:12" s="4" customFormat="1" ht="13.2">
      <c r="A11" s="10" t="s">
        <v>51</v>
      </c>
      <c r="B11" s="15">
        <v>5653336</v>
      </c>
      <c r="C11" s="8">
        <v>25312</v>
      </c>
      <c r="E11" s="15">
        <v>3030934</v>
      </c>
      <c r="F11" s="8">
        <v>11498</v>
      </c>
      <c r="H11" s="7">
        <f t="shared" si="0"/>
        <v>8684270</v>
      </c>
      <c r="I11" s="8">
        <f t="shared" si="1"/>
        <v>36810</v>
      </c>
    </row>
    <row r="12" spans="1:12" s="4" customFormat="1" ht="13.2">
      <c r="A12" s="10" t="s">
        <v>6</v>
      </c>
      <c r="B12" s="15">
        <v>4941935</v>
      </c>
      <c r="C12" s="8">
        <v>0</v>
      </c>
      <c r="E12" s="15">
        <v>2587429</v>
      </c>
      <c r="F12" s="8">
        <v>0</v>
      </c>
      <c r="H12" s="7">
        <f t="shared" si="0"/>
        <v>7529364</v>
      </c>
      <c r="I12" s="8">
        <f t="shared" si="1"/>
        <v>0</v>
      </c>
    </row>
    <row r="13" spans="1:12" s="4" customFormat="1" ht="13.2">
      <c r="A13" s="10" t="s">
        <v>7</v>
      </c>
      <c r="B13" s="15">
        <v>2335010</v>
      </c>
      <c r="C13" s="8">
        <v>0</v>
      </c>
      <c r="E13" s="15">
        <v>1242934</v>
      </c>
      <c r="F13" s="8">
        <v>0</v>
      </c>
      <c r="H13" s="7">
        <f t="shared" si="0"/>
        <v>3577944</v>
      </c>
      <c r="I13" s="8">
        <f t="shared" si="1"/>
        <v>0</v>
      </c>
    </row>
    <row r="14" spans="1:12" s="4" customFormat="1" ht="13.2">
      <c r="A14" s="10" t="s">
        <v>8</v>
      </c>
      <c r="B14" s="15">
        <v>3560646</v>
      </c>
      <c r="C14" s="8">
        <v>20349</v>
      </c>
      <c r="E14" s="15">
        <v>1922782</v>
      </c>
      <c r="F14" s="8">
        <v>10423</v>
      </c>
      <c r="H14" s="7">
        <f t="shared" si="0"/>
        <v>5483428</v>
      </c>
      <c r="I14" s="8">
        <f t="shared" si="1"/>
        <v>30772</v>
      </c>
    </row>
    <row r="15" spans="1:12" s="4" customFormat="1" ht="13.2">
      <c r="A15" s="10" t="s">
        <v>9</v>
      </c>
      <c r="B15" s="15">
        <v>3695097</v>
      </c>
      <c r="C15" s="8">
        <v>7279</v>
      </c>
      <c r="E15" s="15">
        <v>2056410</v>
      </c>
      <c r="F15" s="8">
        <v>3971</v>
      </c>
      <c r="H15" s="7">
        <f t="shared" si="0"/>
        <v>5751507</v>
      </c>
      <c r="I15" s="8">
        <f t="shared" si="1"/>
        <v>11250</v>
      </c>
    </row>
    <row r="16" spans="1:12" s="4" customFormat="1" ht="13.2">
      <c r="A16" s="10" t="s">
        <v>10</v>
      </c>
      <c r="B16" s="15">
        <v>3537241</v>
      </c>
      <c r="C16" s="8">
        <v>0</v>
      </c>
      <c r="E16" s="15">
        <v>1890677</v>
      </c>
      <c r="F16" s="8">
        <v>83</v>
      </c>
      <c r="H16" s="7">
        <f t="shared" si="0"/>
        <v>5427918</v>
      </c>
      <c r="I16" s="8">
        <f t="shared" si="1"/>
        <v>83</v>
      </c>
    </row>
    <row r="17" spans="1:9" s="4" customFormat="1" ht="13.2">
      <c r="A17" s="10" t="s">
        <v>11</v>
      </c>
      <c r="B17" s="15">
        <v>7544133</v>
      </c>
      <c r="C17" s="8">
        <v>0</v>
      </c>
      <c r="E17" s="15">
        <v>3941714</v>
      </c>
      <c r="F17" s="8">
        <v>165</v>
      </c>
      <c r="H17" s="7">
        <f t="shared" si="0"/>
        <v>11485847</v>
      </c>
      <c r="I17" s="8">
        <f t="shared" si="1"/>
        <v>165</v>
      </c>
    </row>
    <row r="18" spans="1:9" s="4" customFormat="1" ht="13.2">
      <c r="A18" s="10" t="s">
        <v>12</v>
      </c>
      <c r="B18" s="15">
        <v>7980462</v>
      </c>
      <c r="C18" s="8">
        <v>0</v>
      </c>
      <c r="E18" s="15">
        <v>4165123</v>
      </c>
      <c r="F18" s="8">
        <v>248</v>
      </c>
      <c r="H18" s="7">
        <f t="shared" si="0"/>
        <v>12145585</v>
      </c>
      <c r="I18" s="8">
        <f t="shared" si="1"/>
        <v>248</v>
      </c>
    </row>
    <row r="19" spans="1:9" s="4" customFormat="1" ht="13.2">
      <c r="A19" s="10" t="s">
        <v>13</v>
      </c>
      <c r="B19" s="15">
        <v>6005054</v>
      </c>
      <c r="C19" s="8">
        <v>165</v>
      </c>
      <c r="E19" s="15">
        <v>3063781</v>
      </c>
      <c r="F19" s="8">
        <v>0</v>
      </c>
      <c r="H19" s="7">
        <f t="shared" si="0"/>
        <v>9068835</v>
      </c>
      <c r="I19" s="8">
        <f t="shared" si="1"/>
        <v>165</v>
      </c>
    </row>
    <row r="20" spans="1:9" s="4" customFormat="1" ht="13.2">
      <c r="A20" s="10" t="s">
        <v>14</v>
      </c>
      <c r="B20" s="15">
        <v>5334971</v>
      </c>
      <c r="C20" s="8">
        <v>0</v>
      </c>
      <c r="E20" s="15">
        <v>2716449</v>
      </c>
      <c r="F20" s="8">
        <v>83</v>
      </c>
      <c r="H20" s="7">
        <f t="shared" si="0"/>
        <v>8051420</v>
      </c>
      <c r="I20" s="8">
        <f t="shared" si="1"/>
        <v>83</v>
      </c>
    </row>
    <row r="21" spans="1:9" s="4" customFormat="1" ht="13.2">
      <c r="A21" s="10" t="s">
        <v>15</v>
      </c>
      <c r="B21" s="15">
        <v>2939105</v>
      </c>
      <c r="C21" s="8">
        <v>0</v>
      </c>
      <c r="E21" s="15">
        <v>1500351</v>
      </c>
      <c r="F21" s="8">
        <v>0</v>
      </c>
      <c r="H21" s="7">
        <f t="shared" si="0"/>
        <v>4439456</v>
      </c>
      <c r="I21" s="8">
        <f t="shared" si="1"/>
        <v>0</v>
      </c>
    </row>
    <row r="22" spans="1:9" s="4" customFormat="1" ht="13.2">
      <c r="A22" s="10" t="s">
        <v>16</v>
      </c>
      <c r="B22" s="15">
        <v>6141865</v>
      </c>
      <c r="C22" s="8">
        <v>1985</v>
      </c>
      <c r="E22" s="15">
        <v>3324323</v>
      </c>
      <c r="F22" s="8">
        <v>2647</v>
      </c>
      <c r="H22" s="7">
        <f t="shared" si="0"/>
        <v>9466188</v>
      </c>
      <c r="I22" s="8">
        <f t="shared" si="1"/>
        <v>4632</v>
      </c>
    </row>
    <row r="23" spans="1:9" s="4" customFormat="1" ht="13.2">
      <c r="A23" s="10" t="s">
        <v>17</v>
      </c>
      <c r="B23" s="15">
        <v>6902888</v>
      </c>
      <c r="C23" s="8">
        <v>10919</v>
      </c>
      <c r="E23" s="15">
        <v>3680898</v>
      </c>
      <c r="F23" s="8">
        <v>4632</v>
      </c>
      <c r="H23" s="7">
        <f t="shared" si="0"/>
        <v>10583786</v>
      </c>
      <c r="I23" s="8">
        <f t="shared" si="1"/>
        <v>15551</v>
      </c>
    </row>
    <row r="24" spans="1:9" s="4" customFormat="1" ht="13.2">
      <c r="A24" s="10" t="s">
        <v>18</v>
      </c>
      <c r="B24" s="15">
        <v>2615673</v>
      </c>
      <c r="C24" s="8">
        <v>10092</v>
      </c>
      <c r="E24" s="15">
        <v>1282232</v>
      </c>
      <c r="F24" s="8">
        <v>2564</v>
      </c>
      <c r="H24" s="7">
        <f t="shared" si="0"/>
        <v>3897905</v>
      </c>
      <c r="I24" s="8">
        <f t="shared" si="1"/>
        <v>12656</v>
      </c>
    </row>
    <row r="25" spans="1:9" s="4" customFormat="1" ht="13.2">
      <c r="A25" s="10" t="s">
        <v>19</v>
      </c>
      <c r="B25" s="15">
        <v>4597282</v>
      </c>
      <c r="C25" s="8">
        <v>0</v>
      </c>
      <c r="E25" s="15">
        <v>2428884</v>
      </c>
      <c r="F25" s="8">
        <v>0</v>
      </c>
      <c r="H25" s="7">
        <f t="shared" si="0"/>
        <v>7026166</v>
      </c>
      <c r="I25" s="8">
        <f t="shared" si="1"/>
        <v>0</v>
      </c>
    </row>
    <row r="26" spans="1:9" s="4" customFormat="1" ht="13.2">
      <c r="A26" s="10" t="s">
        <v>20</v>
      </c>
      <c r="B26" s="15">
        <v>5020314</v>
      </c>
      <c r="C26" s="8">
        <v>3805</v>
      </c>
      <c r="E26" s="15">
        <v>2727488</v>
      </c>
      <c r="F26" s="8">
        <v>248</v>
      </c>
      <c r="H26" s="7">
        <f t="shared" si="0"/>
        <v>7747802</v>
      </c>
      <c r="I26" s="8">
        <f t="shared" si="1"/>
        <v>4053</v>
      </c>
    </row>
    <row r="27" spans="1:9" s="4" customFormat="1" ht="13.2">
      <c r="A27" s="10" t="s">
        <v>21</v>
      </c>
      <c r="B27" s="15">
        <v>4048950</v>
      </c>
      <c r="C27" s="8">
        <v>0</v>
      </c>
      <c r="E27" s="15">
        <v>2048957</v>
      </c>
      <c r="F27" s="8">
        <v>0</v>
      </c>
      <c r="H27" s="7">
        <f t="shared" si="0"/>
        <v>6097907</v>
      </c>
      <c r="I27" s="8">
        <f t="shared" si="1"/>
        <v>0</v>
      </c>
    </row>
    <row r="28" spans="1:9" s="4" customFormat="1" ht="13.2">
      <c r="A28" s="10" t="s">
        <v>22</v>
      </c>
      <c r="B28" s="15">
        <v>1604226</v>
      </c>
      <c r="C28" s="8">
        <v>3309</v>
      </c>
      <c r="E28" s="15">
        <v>824928</v>
      </c>
      <c r="F28" s="8">
        <v>0</v>
      </c>
      <c r="H28" s="7">
        <f t="shared" si="0"/>
        <v>2429154</v>
      </c>
      <c r="I28" s="8">
        <f t="shared" si="1"/>
        <v>3309</v>
      </c>
    </row>
    <row r="29" spans="1:9" s="4" customFormat="1" ht="13.2">
      <c r="A29" s="10" t="s">
        <v>23</v>
      </c>
      <c r="B29" s="15">
        <v>2888240</v>
      </c>
      <c r="C29" s="8">
        <v>5129</v>
      </c>
      <c r="E29" s="15">
        <v>1465876</v>
      </c>
      <c r="F29" s="8">
        <v>4880</v>
      </c>
      <c r="H29" s="7">
        <f t="shared" si="0"/>
        <v>4354116</v>
      </c>
      <c r="I29" s="8">
        <f t="shared" si="1"/>
        <v>10009</v>
      </c>
    </row>
    <row r="30" spans="1:9" s="4" customFormat="1" ht="13.2">
      <c r="A30" s="10" t="s">
        <v>24</v>
      </c>
      <c r="B30" s="15">
        <v>4818251</v>
      </c>
      <c r="C30" s="8">
        <v>0</v>
      </c>
      <c r="E30" s="15">
        <v>2751946</v>
      </c>
      <c r="F30" s="8">
        <v>0</v>
      </c>
      <c r="H30" s="7">
        <f t="shared" si="0"/>
        <v>7570197</v>
      </c>
      <c r="I30" s="8">
        <f t="shared" si="1"/>
        <v>0</v>
      </c>
    </row>
    <row r="31" spans="1:9" s="4" customFormat="1" ht="13.2">
      <c r="A31" s="10" t="s">
        <v>25</v>
      </c>
      <c r="B31" s="15">
        <v>7242761</v>
      </c>
      <c r="C31" s="8">
        <v>496</v>
      </c>
      <c r="E31" s="15">
        <v>3964172</v>
      </c>
      <c r="F31" s="8">
        <v>579</v>
      </c>
      <c r="H31" s="7">
        <f t="shared" si="0"/>
        <v>11206933</v>
      </c>
      <c r="I31" s="8">
        <f t="shared" si="1"/>
        <v>1075</v>
      </c>
    </row>
    <row r="32" spans="1:9" s="4" customFormat="1" ht="13.2">
      <c r="A32" s="10" t="s">
        <v>26</v>
      </c>
      <c r="B32" s="15">
        <v>11956494</v>
      </c>
      <c r="C32" s="8">
        <v>16379</v>
      </c>
      <c r="E32" s="15">
        <v>6349734</v>
      </c>
      <c r="F32" s="8">
        <v>7114</v>
      </c>
      <c r="H32" s="7">
        <f t="shared" si="0"/>
        <v>18306228</v>
      </c>
      <c r="I32" s="8">
        <f t="shared" si="1"/>
        <v>23493</v>
      </c>
    </row>
    <row r="33" spans="1:10" s="4" customFormat="1" ht="13.2">
      <c r="A33" s="10" t="s">
        <v>27</v>
      </c>
      <c r="B33" s="15">
        <v>2716157</v>
      </c>
      <c r="C33" s="8">
        <v>14393</v>
      </c>
      <c r="E33" s="15">
        <v>1443275</v>
      </c>
      <c r="F33" s="8">
        <v>8355</v>
      </c>
      <c r="H33" s="7">
        <f t="shared" si="0"/>
        <v>4159432</v>
      </c>
      <c r="I33" s="8">
        <f t="shared" si="1"/>
        <v>22748</v>
      </c>
    </row>
    <row r="34" spans="1:10" s="4" customFormat="1" ht="13.2">
      <c r="A34" s="10" t="s">
        <v>52</v>
      </c>
      <c r="B34" s="15">
        <v>2454313</v>
      </c>
      <c r="C34" s="8">
        <v>3474</v>
      </c>
      <c r="E34" s="15">
        <v>1280803</v>
      </c>
      <c r="F34" s="8">
        <v>2399</v>
      </c>
      <c r="H34" s="7">
        <f t="shared" si="0"/>
        <v>3735116</v>
      </c>
      <c r="I34" s="8">
        <f t="shared" si="1"/>
        <v>5873</v>
      </c>
    </row>
    <row r="35" spans="1:10" s="4" customFormat="1" ht="13.2">
      <c r="A35" s="10" t="s">
        <v>28</v>
      </c>
      <c r="B35" s="15">
        <v>3507090</v>
      </c>
      <c r="C35" s="8">
        <v>4963</v>
      </c>
      <c r="E35" s="15">
        <v>1873585</v>
      </c>
      <c r="F35" s="8">
        <v>2812</v>
      </c>
      <c r="H35" s="7">
        <f t="shared" si="0"/>
        <v>5380675</v>
      </c>
      <c r="I35" s="8">
        <f t="shared" si="1"/>
        <v>7775</v>
      </c>
    </row>
    <row r="36" spans="1:10" s="4" customFormat="1" ht="13.2">
      <c r="A36" s="10" t="s">
        <v>29</v>
      </c>
      <c r="B36" s="15">
        <v>4861970</v>
      </c>
      <c r="C36" s="8">
        <v>12243</v>
      </c>
      <c r="E36" s="15">
        <v>2728950</v>
      </c>
      <c r="F36" s="8">
        <v>6618</v>
      </c>
      <c r="H36" s="7">
        <f t="shared" si="0"/>
        <v>7590920</v>
      </c>
      <c r="I36" s="8">
        <f t="shared" si="1"/>
        <v>18861</v>
      </c>
    </row>
    <row r="37" spans="1:10" s="4" customFormat="1" ht="13.2">
      <c r="A37" s="10" t="s">
        <v>30</v>
      </c>
      <c r="B37" s="15">
        <v>3082783</v>
      </c>
      <c r="C37" s="8">
        <v>15055</v>
      </c>
      <c r="E37" s="15">
        <v>1650872</v>
      </c>
      <c r="F37" s="8">
        <v>7941</v>
      </c>
      <c r="H37" s="7">
        <f t="shared" si="0"/>
        <v>4733655</v>
      </c>
      <c r="I37" s="8">
        <f t="shared" si="1"/>
        <v>22996</v>
      </c>
    </row>
    <row r="38" spans="1:10" s="4" customFormat="1" ht="13.2">
      <c r="A38" s="10" t="s">
        <v>31</v>
      </c>
      <c r="B38" s="15">
        <v>4935014</v>
      </c>
      <c r="C38" s="8">
        <v>993</v>
      </c>
      <c r="E38" s="15">
        <v>2620738</v>
      </c>
      <c r="F38" s="8">
        <v>0</v>
      </c>
      <c r="H38" s="7">
        <f t="shared" si="0"/>
        <v>7555752</v>
      </c>
      <c r="I38" s="8">
        <f t="shared" si="1"/>
        <v>993</v>
      </c>
    </row>
    <row r="39" spans="1:10" s="4" customFormat="1" ht="13.2">
      <c r="A39" s="10" t="s">
        <v>32</v>
      </c>
      <c r="B39" s="15">
        <v>1268303</v>
      </c>
      <c r="C39" s="8">
        <v>0</v>
      </c>
      <c r="E39" s="15">
        <v>663185</v>
      </c>
      <c r="F39" s="8">
        <v>0</v>
      </c>
      <c r="H39" s="7">
        <f t="shared" si="0"/>
        <v>1931488</v>
      </c>
      <c r="I39" s="8">
        <f t="shared" si="1"/>
        <v>0</v>
      </c>
    </row>
    <row r="40" spans="1:10" s="4" customFormat="1" ht="13.2">
      <c r="A40" s="10" t="s">
        <v>33</v>
      </c>
      <c r="B40" s="15">
        <v>6926972</v>
      </c>
      <c r="C40" s="8">
        <v>0</v>
      </c>
      <c r="E40" s="15">
        <v>3763304</v>
      </c>
      <c r="F40" s="8">
        <v>83</v>
      </c>
      <c r="H40" s="7">
        <f t="shared" si="0"/>
        <v>10690276</v>
      </c>
      <c r="I40" s="8">
        <f t="shared" si="1"/>
        <v>83</v>
      </c>
    </row>
    <row r="41" spans="1:10" s="4" customFormat="1" ht="13.2">
      <c r="A41" s="10" t="s">
        <v>34</v>
      </c>
      <c r="B41" s="15">
        <v>3072011</v>
      </c>
      <c r="C41" s="8">
        <v>0</v>
      </c>
      <c r="E41" s="15">
        <v>1589926</v>
      </c>
      <c r="F41" s="8">
        <v>0</v>
      </c>
      <c r="H41" s="7">
        <f t="shared" si="0"/>
        <v>4661937</v>
      </c>
      <c r="I41" s="8">
        <f t="shared" si="1"/>
        <v>0</v>
      </c>
    </row>
    <row r="42" spans="1:10" s="4" customFormat="1" ht="13.2">
      <c r="A42" s="10" t="s">
        <v>35</v>
      </c>
      <c r="B42" s="15">
        <v>6061716</v>
      </c>
      <c r="C42" s="8">
        <v>0</v>
      </c>
      <c r="E42" s="15">
        <v>3239930</v>
      </c>
      <c r="F42" s="8">
        <v>0</v>
      </c>
      <c r="H42" s="7">
        <f t="shared" si="0"/>
        <v>9301646</v>
      </c>
      <c r="I42" s="8">
        <f t="shared" si="1"/>
        <v>0</v>
      </c>
    </row>
    <row r="43" spans="1:10" s="4" customFormat="1" ht="13.2">
      <c r="A43" s="10" t="s">
        <v>36</v>
      </c>
      <c r="B43" s="15">
        <v>8449313</v>
      </c>
      <c r="C43" s="8">
        <v>0</v>
      </c>
      <c r="E43" s="15">
        <v>4449289</v>
      </c>
      <c r="F43" s="8">
        <v>0</v>
      </c>
      <c r="H43" s="7">
        <f t="shared" si="0"/>
        <v>12898602</v>
      </c>
      <c r="I43" s="8">
        <f t="shared" si="1"/>
        <v>0</v>
      </c>
    </row>
    <row r="44" spans="1:10" s="4" customFormat="1" ht="13.2">
      <c r="A44" s="10" t="s">
        <v>37</v>
      </c>
      <c r="B44" s="15">
        <v>1290839</v>
      </c>
      <c r="C44" s="8">
        <v>0</v>
      </c>
      <c r="E44" s="15">
        <v>690792</v>
      </c>
      <c r="F44" s="8">
        <v>0</v>
      </c>
      <c r="H44" s="7">
        <f t="shared" si="0"/>
        <v>1981631</v>
      </c>
      <c r="I44" s="8">
        <f t="shared" si="1"/>
        <v>0</v>
      </c>
    </row>
    <row r="45" spans="1:10" s="4" customFormat="1" ht="13.2">
      <c r="A45" s="10" t="s">
        <v>38</v>
      </c>
      <c r="B45" s="15">
        <v>9809831</v>
      </c>
      <c r="C45" s="8">
        <v>6783</v>
      </c>
      <c r="E45" s="15">
        <v>5259451</v>
      </c>
      <c r="F45" s="8">
        <v>1820</v>
      </c>
      <c r="H45" s="7">
        <f t="shared" si="0"/>
        <v>15069282</v>
      </c>
      <c r="I45" s="8">
        <f t="shared" si="1"/>
        <v>8603</v>
      </c>
    </row>
    <row r="46" spans="1:10" s="4" customFormat="1" ht="13.2">
      <c r="A46" s="10" t="s">
        <v>39</v>
      </c>
      <c r="B46" s="15">
        <v>481981</v>
      </c>
      <c r="C46" s="8">
        <v>0</v>
      </c>
      <c r="E46" s="55"/>
      <c r="F46" s="56"/>
      <c r="H46" s="69">
        <f t="shared" si="0"/>
        <v>481981</v>
      </c>
      <c r="I46" s="70">
        <f t="shared" si="1"/>
        <v>0</v>
      </c>
      <c r="J46" s="4" t="s">
        <v>81</v>
      </c>
    </row>
    <row r="47" spans="1:10" s="4" customFormat="1" ht="13.2">
      <c r="A47" s="11" t="s">
        <v>40</v>
      </c>
      <c r="B47" s="16">
        <v>1670845</v>
      </c>
      <c r="C47" s="8">
        <v>0</v>
      </c>
      <c r="E47" s="59">
        <v>926268</v>
      </c>
      <c r="F47" s="8">
        <v>83</v>
      </c>
      <c r="H47" s="7">
        <f t="shared" si="0"/>
        <v>2597113</v>
      </c>
      <c r="I47" s="8">
        <f t="shared" si="1"/>
        <v>83</v>
      </c>
    </row>
    <row r="48" spans="1:10" s="4" customFormat="1" ht="13.2">
      <c r="A48" s="5" t="s">
        <v>0</v>
      </c>
      <c r="B48" s="3">
        <f>SUM(B5:B47)</f>
        <v>301680966</v>
      </c>
      <c r="C48" s="3">
        <f t="shared" ref="C48" si="2">SUM(C5:C47)</f>
        <v>1300193</v>
      </c>
      <c r="E48" s="3">
        <f>SUM(E5:E47)</f>
        <v>158243531</v>
      </c>
      <c r="F48" s="3">
        <f t="shared" ref="F48" si="3">SUM(F5:F47)</f>
        <v>618332</v>
      </c>
      <c r="H48" s="3">
        <f>SUM(H5:H47)</f>
        <v>459924497</v>
      </c>
      <c r="I48" s="3">
        <f t="shared" ref="I48" si="4">SUM(I5:I47)</f>
        <v>1918525</v>
      </c>
    </row>
    <row r="49" spans="1:12" s="4" customFormat="1" ht="13.2"/>
    <row r="50" spans="1:12" customFormat="1">
      <c r="A50" s="81" t="s">
        <v>63</v>
      </c>
      <c r="B50" s="81"/>
      <c r="C50" s="81"/>
      <c r="K50" s="2"/>
      <c r="L50" s="4"/>
    </row>
    <row r="51" spans="1:12" customFormat="1">
      <c r="A51" s="17" t="s">
        <v>41</v>
      </c>
      <c r="B51" s="82" t="s">
        <v>3</v>
      </c>
      <c r="C51" s="83"/>
      <c r="E51" s="4"/>
      <c r="F51" s="4"/>
      <c r="G51" s="4"/>
      <c r="H51" s="4"/>
      <c r="I51" s="4"/>
      <c r="K51" s="2"/>
      <c r="L51" s="4"/>
    </row>
    <row r="52" spans="1:12" customFormat="1" ht="13.8">
      <c r="A52" s="18" t="s">
        <v>42</v>
      </c>
      <c r="B52" s="79">
        <v>149104115</v>
      </c>
      <c r="C52" s="79"/>
      <c r="E52" s="4"/>
      <c r="F52" s="4"/>
      <c r="G52" s="4"/>
      <c r="H52" s="4"/>
      <c r="I52" s="4"/>
      <c r="L52" s="4"/>
    </row>
    <row r="53" spans="1:12" customFormat="1" ht="13.8">
      <c r="A53" s="21"/>
      <c r="B53" s="6"/>
      <c r="C53" s="22"/>
      <c r="E53" s="4"/>
      <c r="F53" s="4"/>
      <c r="G53" s="4"/>
      <c r="H53" s="4"/>
      <c r="I53" s="4"/>
      <c r="L53" s="4"/>
    </row>
    <row r="54" spans="1:12" customFormat="1">
      <c r="A54" s="23" t="s">
        <v>43</v>
      </c>
      <c r="B54" s="80">
        <f>+B48+B52</f>
        <v>450785081</v>
      </c>
      <c r="C54" s="80"/>
      <c r="E54" s="4"/>
      <c r="F54" s="4"/>
      <c r="G54" s="4"/>
      <c r="H54" s="4"/>
      <c r="I54" s="4"/>
      <c r="L54" s="4"/>
    </row>
    <row r="55" spans="1:12" s="4" customFormat="1" ht="13.2">
      <c r="A55" s="13"/>
    </row>
    <row r="56" spans="1:12" s="4" customFormat="1" ht="13.2">
      <c r="A56" s="13"/>
    </row>
    <row r="57" spans="1:12" s="4" customFormat="1" ht="13.2">
      <c r="A57" s="12"/>
    </row>
  </sheetData>
  <mergeCells count="11">
    <mergeCell ref="B52:C52"/>
    <mergeCell ref="B54:C54"/>
    <mergeCell ref="A50:C50"/>
    <mergeCell ref="B51:C51"/>
    <mergeCell ref="B3:C3"/>
    <mergeCell ref="A1:I1"/>
    <mergeCell ref="B2:C2"/>
    <mergeCell ref="A2:A4"/>
    <mergeCell ref="H3:I3"/>
    <mergeCell ref="E2:F3"/>
    <mergeCell ref="H2:I2"/>
  </mergeCells>
  <phoneticPr fontId="0" type="noConversion"/>
  <printOptions horizontalCentered="1"/>
  <pageMargins left="0.23622047244094491" right="0.27559055118110237" top="0.62992125984251968" bottom="0.47244094488188981" header="0.43307086614173229" footer="0.23622047244094491"/>
  <pageSetup paperSize="9" scale="74" firstPageNumber="160" orientation="portrait" r:id="rId1"/>
  <headerFooter alignWithMargins="0">
    <oddFooter>&amp;L&amp;F&amp;C&amp;P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7"/>
  <sheetViews>
    <sheetView zoomScale="90" zoomScaleNormal="90" workbookViewId="0">
      <pane xSplit="1" ySplit="4" topLeftCell="B32" activePane="bottomRight" state="frozen"/>
      <selection pane="topRight" activeCell="B1" sqref="B1"/>
      <selection pane="bottomLeft" activeCell="A6" sqref="A6"/>
      <selection pane="bottomRight" activeCell="H2" sqref="H2:I2"/>
    </sheetView>
  </sheetViews>
  <sheetFormatPr defaultColWidth="9.109375" defaultRowHeight="15.6"/>
  <cols>
    <col min="1" max="1" width="20.77734375" style="1" customWidth="1"/>
    <col min="2" max="2" width="16.77734375" style="2" customWidth="1"/>
    <col min="3" max="3" width="20.77734375" style="2" customWidth="1"/>
    <col min="4" max="4" width="1" style="2" customWidth="1"/>
    <col min="5" max="5" width="16.77734375" style="2" customWidth="1"/>
    <col min="6" max="6" width="20.77734375" style="2" customWidth="1"/>
    <col min="7" max="7" width="1" style="2" customWidth="1"/>
    <col min="8" max="8" width="16.77734375" style="2" customWidth="1"/>
    <col min="9" max="9" width="20.77734375" style="2" customWidth="1"/>
    <col min="10" max="16384" width="9.109375" style="2"/>
  </cols>
  <sheetData>
    <row r="1" spans="1:9" ht="41.4" customHeight="1">
      <c r="A1" s="74" t="s">
        <v>4</v>
      </c>
      <c r="B1" s="74"/>
      <c r="C1" s="74"/>
      <c r="D1" s="74"/>
      <c r="E1" s="74"/>
      <c r="F1" s="74"/>
      <c r="G1" s="74"/>
      <c r="H1" s="74"/>
      <c r="I1" s="74"/>
    </row>
    <row r="2" spans="1:9" ht="45" customHeight="1">
      <c r="A2" s="77" t="s">
        <v>41</v>
      </c>
      <c r="B2" s="75" t="s">
        <v>75</v>
      </c>
      <c r="C2" s="76"/>
      <c r="D2" s="9"/>
      <c r="E2" s="78" t="s">
        <v>62</v>
      </c>
      <c r="F2" s="78"/>
      <c r="G2" s="9"/>
      <c r="H2" s="75" t="s">
        <v>87</v>
      </c>
      <c r="I2" s="76"/>
    </row>
    <row r="3" spans="1:9" ht="37.799999999999997" customHeight="1">
      <c r="A3" s="77"/>
      <c r="B3" s="84" t="s">
        <v>64</v>
      </c>
      <c r="C3" s="84"/>
      <c r="E3" s="78"/>
      <c r="F3" s="78"/>
      <c r="H3" s="78" t="s">
        <v>65</v>
      </c>
      <c r="I3" s="78"/>
    </row>
    <row r="4" spans="1:9" s="4" customFormat="1" ht="72" customHeight="1">
      <c r="A4" s="77"/>
      <c r="B4" s="27" t="s">
        <v>3</v>
      </c>
      <c r="C4" s="26" t="s">
        <v>44</v>
      </c>
      <c r="E4" s="27" t="s">
        <v>3</v>
      </c>
      <c r="F4" s="26" t="s">
        <v>44</v>
      </c>
      <c r="H4" s="27" t="s">
        <v>3</v>
      </c>
      <c r="I4" s="26" t="s">
        <v>44</v>
      </c>
    </row>
    <row r="5" spans="1:9" s="4" customFormat="1" ht="13.2">
      <c r="A5" s="25" t="s">
        <v>45</v>
      </c>
      <c r="B5" s="7">
        <v>8579768</v>
      </c>
      <c r="C5" s="8">
        <v>491136</v>
      </c>
      <c r="E5" s="7">
        <v>4351337</v>
      </c>
      <c r="F5" s="8">
        <v>245450</v>
      </c>
      <c r="H5" s="7">
        <f>+B5+E5</f>
        <v>12931105</v>
      </c>
      <c r="I5" s="8">
        <f>+C5+F5</f>
        <v>736586</v>
      </c>
    </row>
    <row r="6" spans="1:9" s="4" customFormat="1" ht="15.6" customHeight="1">
      <c r="A6" s="10" t="s">
        <v>46</v>
      </c>
      <c r="B6" s="15">
        <v>1060516</v>
      </c>
      <c r="C6" s="8">
        <v>64550</v>
      </c>
      <c r="E6" s="15">
        <v>533036</v>
      </c>
      <c r="F6" s="8">
        <v>32460</v>
      </c>
      <c r="H6" s="7">
        <f t="shared" ref="H6:I47" si="0">+B6+E6</f>
        <v>1593552</v>
      </c>
      <c r="I6" s="8">
        <f t="shared" si="0"/>
        <v>97010</v>
      </c>
    </row>
    <row r="7" spans="1:9" s="4" customFormat="1" ht="13.2">
      <c r="A7" s="10" t="s">
        <v>47</v>
      </c>
      <c r="B7" s="15">
        <v>874678</v>
      </c>
      <c r="C7" s="8">
        <v>45268</v>
      </c>
      <c r="E7" s="15">
        <v>435829</v>
      </c>
      <c r="F7" s="8">
        <v>22078</v>
      </c>
      <c r="H7" s="7">
        <f t="shared" si="0"/>
        <v>1310507</v>
      </c>
      <c r="I7" s="8">
        <f t="shared" si="0"/>
        <v>67346</v>
      </c>
    </row>
    <row r="8" spans="1:9" s="4" customFormat="1" ht="13.2">
      <c r="A8" s="10" t="s">
        <v>48</v>
      </c>
      <c r="B8" s="15">
        <v>494547</v>
      </c>
      <c r="C8" s="8">
        <v>28170</v>
      </c>
      <c r="E8" s="15">
        <v>255925</v>
      </c>
      <c r="F8" s="8">
        <v>14315</v>
      </c>
      <c r="H8" s="7">
        <f t="shared" si="0"/>
        <v>750472</v>
      </c>
      <c r="I8" s="8">
        <f t="shared" si="0"/>
        <v>42485</v>
      </c>
    </row>
    <row r="9" spans="1:9" s="4" customFormat="1" ht="13.2">
      <c r="A9" s="10" t="s">
        <v>49</v>
      </c>
      <c r="B9" s="15">
        <v>945728</v>
      </c>
      <c r="C9" s="8">
        <v>49944</v>
      </c>
      <c r="E9" s="15">
        <v>489385</v>
      </c>
      <c r="F9" s="8">
        <v>24939</v>
      </c>
      <c r="H9" s="7">
        <f t="shared" si="0"/>
        <v>1435113</v>
      </c>
      <c r="I9" s="8">
        <f t="shared" si="0"/>
        <v>74883</v>
      </c>
    </row>
    <row r="10" spans="1:9" s="4" customFormat="1" ht="13.2">
      <c r="A10" s="10" t="s">
        <v>50</v>
      </c>
      <c r="B10" s="15">
        <v>448883</v>
      </c>
      <c r="C10" s="8">
        <v>26582</v>
      </c>
      <c r="E10" s="15">
        <v>226754</v>
      </c>
      <c r="F10" s="8">
        <v>13345</v>
      </c>
      <c r="H10" s="7">
        <f t="shared" si="0"/>
        <v>675637</v>
      </c>
      <c r="I10" s="8">
        <f t="shared" si="0"/>
        <v>39927</v>
      </c>
    </row>
    <row r="11" spans="1:9" s="4" customFormat="1" ht="13.2">
      <c r="A11" s="10" t="s">
        <v>51</v>
      </c>
      <c r="B11" s="15">
        <v>436107</v>
      </c>
      <c r="C11" s="8">
        <v>24178</v>
      </c>
      <c r="E11" s="15">
        <v>220812</v>
      </c>
      <c r="F11" s="8">
        <v>11770</v>
      </c>
      <c r="H11" s="7">
        <f t="shared" si="0"/>
        <v>656919</v>
      </c>
      <c r="I11" s="8">
        <f t="shared" si="0"/>
        <v>35948</v>
      </c>
    </row>
    <row r="12" spans="1:9" s="4" customFormat="1" ht="13.2">
      <c r="A12" s="10" t="s">
        <v>6</v>
      </c>
      <c r="B12" s="15">
        <v>315326</v>
      </c>
      <c r="C12" s="8">
        <v>16335</v>
      </c>
      <c r="E12" s="15">
        <v>150012</v>
      </c>
      <c r="F12" s="8">
        <v>7956</v>
      </c>
      <c r="H12" s="7">
        <f t="shared" si="0"/>
        <v>465338</v>
      </c>
      <c r="I12" s="8">
        <f t="shared" si="0"/>
        <v>24291</v>
      </c>
    </row>
    <row r="13" spans="1:9" s="4" customFormat="1" ht="13.2">
      <c r="A13" s="10" t="s">
        <v>7</v>
      </c>
      <c r="B13" s="15">
        <v>135077</v>
      </c>
      <c r="C13" s="8">
        <v>6997</v>
      </c>
      <c r="E13" s="15">
        <v>69179</v>
      </c>
      <c r="F13" s="8">
        <v>3453</v>
      </c>
      <c r="H13" s="7">
        <f t="shared" si="0"/>
        <v>204256</v>
      </c>
      <c r="I13" s="8">
        <f t="shared" si="0"/>
        <v>10450</v>
      </c>
    </row>
    <row r="14" spans="1:9" s="4" customFormat="1" ht="13.2">
      <c r="A14" s="10" t="s">
        <v>8</v>
      </c>
      <c r="B14" s="15">
        <v>208774</v>
      </c>
      <c r="C14" s="8">
        <v>12142</v>
      </c>
      <c r="E14" s="15">
        <v>110545</v>
      </c>
      <c r="F14" s="8">
        <v>6267</v>
      </c>
      <c r="H14" s="7">
        <f t="shared" si="0"/>
        <v>319319</v>
      </c>
      <c r="I14" s="8">
        <f t="shared" si="0"/>
        <v>18409</v>
      </c>
    </row>
    <row r="15" spans="1:9" s="4" customFormat="1" ht="13.2">
      <c r="A15" s="10" t="s">
        <v>9</v>
      </c>
      <c r="B15" s="15">
        <v>352775</v>
      </c>
      <c r="C15" s="8">
        <v>18731</v>
      </c>
      <c r="E15" s="15">
        <v>190955</v>
      </c>
      <c r="F15" s="8">
        <v>9788</v>
      </c>
      <c r="H15" s="7">
        <f t="shared" si="0"/>
        <v>543730</v>
      </c>
      <c r="I15" s="8">
        <f t="shared" si="0"/>
        <v>28519</v>
      </c>
    </row>
    <row r="16" spans="1:9" s="4" customFormat="1" ht="13.2">
      <c r="A16" s="10" t="s">
        <v>10</v>
      </c>
      <c r="B16" s="15">
        <v>185389</v>
      </c>
      <c r="C16" s="8">
        <v>9604</v>
      </c>
      <c r="E16" s="15">
        <v>94893</v>
      </c>
      <c r="F16" s="8">
        <v>4742</v>
      </c>
      <c r="H16" s="7">
        <f t="shared" si="0"/>
        <v>280282</v>
      </c>
      <c r="I16" s="8">
        <f t="shared" si="0"/>
        <v>14346</v>
      </c>
    </row>
    <row r="17" spans="1:9" s="4" customFormat="1" ht="13.2">
      <c r="A17" s="10" t="s">
        <v>11</v>
      </c>
      <c r="B17" s="15">
        <v>804754</v>
      </c>
      <c r="C17" s="8">
        <v>41772</v>
      </c>
      <c r="E17" s="15">
        <v>411121</v>
      </c>
      <c r="F17" s="8">
        <v>20809</v>
      </c>
      <c r="H17" s="7">
        <f t="shared" si="0"/>
        <v>1215875</v>
      </c>
      <c r="I17" s="8">
        <f t="shared" si="0"/>
        <v>62581</v>
      </c>
    </row>
    <row r="18" spans="1:9" s="4" customFormat="1" ht="13.2">
      <c r="A18" s="10" t="s">
        <v>12</v>
      </c>
      <c r="B18" s="15">
        <v>572106</v>
      </c>
      <c r="C18" s="8">
        <v>27167</v>
      </c>
      <c r="E18" s="15">
        <v>295331</v>
      </c>
      <c r="F18" s="8">
        <v>13562</v>
      </c>
      <c r="H18" s="7">
        <f t="shared" si="0"/>
        <v>867437</v>
      </c>
      <c r="I18" s="8">
        <f t="shared" si="0"/>
        <v>40729</v>
      </c>
    </row>
    <row r="19" spans="1:9" s="4" customFormat="1" ht="13.2">
      <c r="A19" s="10" t="s">
        <v>13</v>
      </c>
      <c r="B19" s="15">
        <v>391680</v>
      </c>
      <c r="C19" s="8">
        <v>20300</v>
      </c>
      <c r="E19" s="15">
        <v>203122</v>
      </c>
      <c r="F19" s="8">
        <v>10148</v>
      </c>
      <c r="H19" s="7">
        <f t="shared" si="0"/>
        <v>594802</v>
      </c>
      <c r="I19" s="8">
        <f t="shared" si="0"/>
        <v>30448</v>
      </c>
    </row>
    <row r="20" spans="1:9" s="4" customFormat="1" ht="13.2">
      <c r="A20" s="10" t="s">
        <v>14</v>
      </c>
      <c r="B20" s="15">
        <v>320248</v>
      </c>
      <c r="C20" s="8">
        <v>16590</v>
      </c>
      <c r="E20" s="15">
        <v>162030</v>
      </c>
      <c r="F20" s="8">
        <v>8093</v>
      </c>
      <c r="H20" s="7">
        <f t="shared" si="0"/>
        <v>482278</v>
      </c>
      <c r="I20" s="8">
        <f t="shared" si="0"/>
        <v>24683</v>
      </c>
    </row>
    <row r="21" spans="1:9" s="4" customFormat="1" ht="13.2">
      <c r="A21" s="10" t="s">
        <v>15</v>
      </c>
      <c r="B21" s="15">
        <v>205842</v>
      </c>
      <c r="C21" s="8">
        <v>10663</v>
      </c>
      <c r="E21" s="15">
        <v>105103</v>
      </c>
      <c r="F21" s="8">
        <v>5246</v>
      </c>
      <c r="H21" s="7">
        <f t="shared" si="0"/>
        <v>310945</v>
      </c>
      <c r="I21" s="8">
        <f t="shared" si="0"/>
        <v>15909</v>
      </c>
    </row>
    <row r="22" spans="1:9" s="4" customFormat="1" ht="13.2">
      <c r="A22" s="10" t="s">
        <v>16</v>
      </c>
      <c r="B22" s="15">
        <v>403066</v>
      </c>
      <c r="C22" s="8">
        <v>21004</v>
      </c>
      <c r="E22" s="15">
        <v>212317</v>
      </c>
      <c r="F22" s="8">
        <v>10769</v>
      </c>
      <c r="H22" s="7">
        <f t="shared" si="0"/>
        <v>615383</v>
      </c>
      <c r="I22" s="8">
        <f t="shared" si="0"/>
        <v>31773</v>
      </c>
    </row>
    <row r="23" spans="1:9" s="4" customFormat="1" ht="13.2">
      <c r="A23" s="10" t="s">
        <v>17</v>
      </c>
      <c r="B23" s="15">
        <v>458234</v>
      </c>
      <c r="C23" s="8">
        <v>24422</v>
      </c>
      <c r="E23" s="15">
        <v>237253</v>
      </c>
      <c r="F23" s="8">
        <v>12142</v>
      </c>
      <c r="H23" s="7">
        <f t="shared" si="0"/>
        <v>695487</v>
      </c>
      <c r="I23" s="8">
        <f t="shared" si="0"/>
        <v>36564</v>
      </c>
    </row>
    <row r="24" spans="1:9" s="4" customFormat="1" ht="13.2">
      <c r="A24" s="10" t="s">
        <v>18</v>
      </c>
      <c r="B24" s="15">
        <v>164838</v>
      </c>
      <c r="C24" s="8">
        <v>9171</v>
      </c>
      <c r="E24" s="15">
        <v>79538</v>
      </c>
      <c r="F24" s="8">
        <v>4195</v>
      </c>
      <c r="H24" s="7">
        <f t="shared" si="0"/>
        <v>244376</v>
      </c>
      <c r="I24" s="8">
        <f t="shared" si="0"/>
        <v>13366</v>
      </c>
    </row>
    <row r="25" spans="1:9" s="4" customFormat="1" ht="13.2">
      <c r="A25" s="10" t="s">
        <v>19</v>
      </c>
      <c r="B25" s="15">
        <v>368549</v>
      </c>
      <c r="C25" s="8">
        <v>16612</v>
      </c>
      <c r="E25" s="15">
        <v>187885</v>
      </c>
      <c r="F25" s="8">
        <v>8182</v>
      </c>
      <c r="H25" s="7">
        <f t="shared" si="0"/>
        <v>556434</v>
      </c>
      <c r="I25" s="8">
        <f t="shared" si="0"/>
        <v>24794</v>
      </c>
    </row>
    <row r="26" spans="1:9" s="4" customFormat="1" ht="13.2">
      <c r="A26" s="10" t="s">
        <v>20</v>
      </c>
      <c r="B26" s="15">
        <v>428343</v>
      </c>
      <c r="C26" s="8">
        <v>22428</v>
      </c>
      <c r="E26" s="15">
        <v>193834</v>
      </c>
      <c r="F26" s="8">
        <v>11542</v>
      </c>
      <c r="H26" s="7">
        <f t="shared" si="0"/>
        <v>622177</v>
      </c>
      <c r="I26" s="8">
        <f t="shared" si="0"/>
        <v>33970</v>
      </c>
    </row>
    <row r="27" spans="1:9" s="4" customFormat="1" ht="13.2">
      <c r="A27" s="10" t="s">
        <v>21</v>
      </c>
      <c r="B27" s="15">
        <v>260311</v>
      </c>
      <c r="C27" s="8">
        <v>13485</v>
      </c>
      <c r="E27" s="15">
        <v>131441</v>
      </c>
      <c r="F27" s="8">
        <v>6648</v>
      </c>
      <c r="H27" s="7">
        <f t="shared" si="0"/>
        <v>391752</v>
      </c>
      <c r="I27" s="8">
        <f t="shared" si="0"/>
        <v>20133</v>
      </c>
    </row>
    <row r="28" spans="1:9" s="4" customFormat="1" ht="13.2">
      <c r="A28" s="10" t="s">
        <v>22</v>
      </c>
      <c r="B28" s="15">
        <v>115937</v>
      </c>
      <c r="C28" s="8">
        <v>6213</v>
      </c>
      <c r="E28" s="15">
        <v>59248</v>
      </c>
      <c r="F28" s="8">
        <v>2957</v>
      </c>
      <c r="H28" s="7">
        <f t="shared" si="0"/>
        <v>175185</v>
      </c>
      <c r="I28" s="8">
        <f t="shared" si="0"/>
        <v>9170</v>
      </c>
    </row>
    <row r="29" spans="1:9" s="4" customFormat="1" ht="13.2">
      <c r="A29" s="10" t="s">
        <v>23</v>
      </c>
      <c r="B29" s="15">
        <v>184963</v>
      </c>
      <c r="C29" s="8">
        <v>9903</v>
      </c>
      <c r="E29" s="15">
        <v>93406</v>
      </c>
      <c r="F29" s="8">
        <v>4980</v>
      </c>
      <c r="H29" s="7">
        <f t="shared" si="0"/>
        <v>278369</v>
      </c>
      <c r="I29" s="8">
        <f t="shared" si="0"/>
        <v>14883</v>
      </c>
    </row>
    <row r="30" spans="1:9" s="4" customFormat="1" ht="13.2">
      <c r="A30" s="10" t="s">
        <v>24</v>
      </c>
      <c r="B30" s="15">
        <v>312701</v>
      </c>
      <c r="C30" s="8">
        <v>16199</v>
      </c>
      <c r="E30" s="15">
        <v>175474</v>
      </c>
      <c r="F30" s="8">
        <v>8757</v>
      </c>
      <c r="H30" s="7">
        <f t="shared" si="0"/>
        <v>488175</v>
      </c>
      <c r="I30" s="8">
        <f t="shared" si="0"/>
        <v>24956</v>
      </c>
    </row>
    <row r="31" spans="1:9" s="4" customFormat="1" ht="13.2">
      <c r="A31" s="10" t="s">
        <v>25</v>
      </c>
      <c r="B31" s="15">
        <v>688084</v>
      </c>
      <c r="C31" s="8">
        <v>35758</v>
      </c>
      <c r="E31" s="15">
        <v>336754</v>
      </c>
      <c r="F31" s="8">
        <v>18444</v>
      </c>
      <c r="H31" s="7">
        <f t="shared" si="0"/>
        <v>1024838</v>
      </c>
      <c r="I31" s="8">
        <f t="shared" si="0"/>
        <v>54202</v>
      </c>
    </row>
    <row r="32" spans="1:9" s="4" customFormat="1" ht="13.2">
      <c r="A32" s="10" t="s">
        <v>26</v>
      </c>
      <c r="B32" s="15">
        <v>805859</v>
      </c>
      <c r="C32" s="8">
        <v>42772</v>
      </c>
      <c r="E32" s="15">
        <v>407656</v>
      </c>
      <c r="F32" s="8">
        <v>21413</v>
      </c>
      <c r="H32" s="7">
        <f t="shared" si="0"/>
        <v>1213515</v>
      </c>
      <c r="I32" s="8">
        <f t="shared" si="0"/>
        <v>64185</v>
      </c>
    </row>
    <row r="33" spans="1:10" s="4" customFormat="1" ht="13.2">
      <c r="A33" s="10" t="s">
        <v>27</v>
      </c>
      <c r="B33" s="15">
        <v>210841</v>
      </c>
      <c r="C33" s="8">
        <v>11825</v>
      </c>
      <c r="E33" s="15">
        <v>108910</v>
      </c>
      <c r="F33" s="8">
        <v>5979</v>
      </c>
      <c r="H33" s="7">
        <f t="shared" si="0"/>
        <v>319751</v>
      </c>
      <c r="I33" s="8">
        <f t="shared" si="0"/>
        <v>17804</v>
      </c>
    </row>
    <row r="34" spans="1:10" s="4" customFormat="1" ht="13.2">
      <c r="A34" s="10" t="s">
        <v>52</v>
      </c>
      <c r="B34" s="15">
        <v>160354</v>
      </c>
      <c r="C34" s="8">
        <v>8525</v>
      </c>
      <c r="E34" s="15">
        <v>73567</v>
      </c>
      <c r="F34" s="8">
        <v>4176</v>
      </c>
      <c r="H34" s="7">
        <f t="shared" si="0"/>
        <v>233921</v>
      </c>
      <c r="I34" s="8">
        <f t="shared" si="0"/>
        <v>12701</v>
      </c>
    </row>
    <row r="35" spans="1:10" s="4" customFormat="1" ht="13.2">
      <c r="A35" s="10" t="s">
        <v>28</v>
      </c>
      <c r="B35" s="15">
        <v>222795</v>
      </c>
      <c r="C35" s="8">
        <v>11852</v>
      </c>
      <c r="E35" s="15">
        <v>116532</v>
      </c>
      <c r="F35" s="8">
        <v>5999</v>
      </c>
      <c r="H35" s="7">
        <f t="shared" si="0"/>
        <v>339327</v>
      </c>
      <c r="I35" s="8">
        <f t="shared" si="0"/>
        <v>17851</v>
      </c>
    </row>
    <row r="36" spans="1:10" s="4" customFormat="1" ht="13.2">
      <c r="A36" s="10" t="s">
        <v>29</v>
      </c>
      <c r="B36" s="15">
        <v>381978</v>
      </c>
      <c r="C36" s="8">
        <v>20555</v>
      </c>
      <c r="E36" s="15">
        <v>190749</v>
      </c>
      <c r="F36" s="8">
        <v>10823</v>
      </c>
      <c r="H36" s="7">
        <f t="shared" si="0"/>
        <v>572727</v>
      </c>
      <c r="I36" s="8">
        <f t="shared" si="0"/>
        <v>31378</v>
      </c>
    </row>
    <row r="37" spans="1:10" s="4" customFormat="1" ht="13.2">
      <c r="A37" s="10" t="s">
        <v>30</v>
      </c>
      <c r="B37" s="15">
        <v>250259</v>
      </c>
      <c r="C37" s="8">
        <v>13908</v>
      </c>
      <c r="E37" s="15">
        <v>105811</v>
      </c>
      <c r="F37" s="8">
        <v>7048</v>
      </c>
      <c r="H37" s="7">
        <f t="shared" si="0"/>
        <v>356070</v>
      </c>
      <c r="I37" s="8">
        <f t="shared" si="0"/>
        <v>20956</v>
      </c>
    </row>
    <row r="38" spans="1:10" s="4" customFormat="1" ht="13.2">
      <c r="A38" s="10" t="s">
        <v>31</v>
      </c>
      <c r="B38" s="15">
        <v>328298</v>
      </c>
      <c r="C38" s="8">
        <v>17069</v>
      </c>
      <c r="E38" s="15">
        <v>169969</v>
      </c>
      <c r="F38" s="8">
        <v>8483</v>
      </c>
      <c r="H38" s="7">
        <f t="shared" si="0"/>
        <v>498267</v>
      </c>
      <c r="I38" s="8">
        <f t="shared" si="0"/>
        <v>25552</v>
      </c>
    </row>
    <row r="39" spans="1:10" s="4" customFormat="1" ht="13.2">
      <c r="A39" s="10" t="s">
        <v>32</v>
      </c>
      <c r="B39" s="15">
        <v>96796</v>
      </c>
      <c r="C39" s="8">
        <v>5014</v>
      </c>
      <c r="E39" s="15">
        <v>49373</v>
      </c>
      <c r="F39" s="8">
        <v>2464</v>
      </c>
      <c r="H39" s="7">
        <f t="shared" si="0"/>
        <v>146169</v>
      </c>
      <c r="I39" s="8">
        <f t="shared" si="0"/>
        <v>7478</v>
      </c>
    </row>
    <row r="40" spans="1:10" s="4" customFormat="1" ht="13.2">
      <c r="A40" s="10" t="s">
        <v>33</v>
      </c>
      <c r="B40" s="15">
        <v>464403</v>
      </c>
      <c r="C40" s="8">
        <v>24057</v>
      </c>
      <c r="E40" s="15">
        <v>247237</v>
      </c>
      <c r="F40" s="8">
        <v>12454</v>
      </c>
      <c r="H40" s="7">
        <f t="shared" si="0"/>
        <v>711640</v>
      </c>
      <c r="I40" s="8">
        <f t="shared" si="0"/>
        <v>36511</v>
      </c>
    </row>
    <row r="41" spans="1:10" s="4" customFormat="1" ht="13.2">
      <c r="A41" s="10" t="s">
        <v>34</v>
      </c>
      <c r="B41" s="15">
        <v>327029</v>
      </c>
      <c r="C41" s="8">
        <v>16941</v>
      </c>
      <c r="E41" s="15">
        <v>154770</v>
      </c>
      <c r="F41" s="8">
        <v>7735</v>
      </c>
      <c r="H41" s="7">
        <f t="shared" si="0"/>
        <v>481799</v>
      </c>
      <c r="I41" s="8">
        <f t="shared" si="0"/>
        <v>24676</v>
      </c>
    </row>
    <row r="42" spans="1:10" s="4" customFormat="1" ht="13.2">
      <c r="A42" s="10" t="s">
        <v>35</v>
      </c>
      <c r="B42" s="15">
        <v>405778</v>
      </c>
      <c r="C42" s="8">
        <v>21020</v>
      </c>
      <c r="E42" s="15">
        <v>212280</v>
      </c>
      <c r="F42" s="8">
        <v>10610</v>
      </c>
      <c r="H42" s="7">
        <f t="shared" si="0"/>
        <v>618058</v>
      </c>
      <c r="I42" s="8">
        <f t="shared" si="0"/>
        <v>31630</v>
      </c>
    </row>
    <row r="43" spans="1:10" s="4" customFormat="1" ht="13.2">
      <c r="A43" s="10" t="s">
        <v>36</v>
      </c>
      <c r="B43" s="15">
        <v>553434</v>
      </c>
      <c r="C43" s="8">
        <v>28669</v>
      </c>
      <c r="E43" s="15">
        <v>285400</v>
      </c>
      <c r="F43" s="8">
        <v>14244</v>
      </c>
      <c r="H43" s="7">
        <f t="shared" si="0"/>
        <v>838834</v>
      </c>
      <c r="I43" s="8">
        <f t="shared" si="0"/>
        <v>42913</v>
      </c>
    </row>
    <row r="44" spans="1:10" s="4" customFormat="1" ht="13.2">
      <c r="A44" s="10" t="s">
        <v>37</v>
      </c>
      <c r="B44" s="15">
        <v>81484</v>
      </c>
      <c r="C44" s="8">
        <v>4221</v>
      </c>
      <c r="E44" s="15">
        <v>41046</v>
      </c>
      <c r="F44" s="8">
        <v>2051</v>
      </c>
      <c r="H44" s="7">
        <f t="shared" si="0"/>
        <v>122530</v>
      </c>
      <c r="I44" s="8">
        <f t="shared" si="0"/>
        <v>6272</v>
      </c>
    </row>
    <row r="45" spans="1:10" s="4" customFormat="1" ht="13.2">
      <c r="A45" s="10" t="s">
        <v>38</v>
      </c>
      <c r="B45" s="15">
        <v>750133</v>
      </c>
      <c r="C45" s="8">
        <v>39419</v>
      </c>
      <c r="E45" s="15">
        <v>364036</v>
      </c>
      <c r="F45" s="8">
        <v>19772</v>
      </c>
      <c r="H45" s="7">
        <f t="shared" si="0"/>
        <v>1114169</v>
      </c>
      <c r="I45" s="8">
        <f t="shared" si="0"/>
        <v>59191</v>
      </c>
    </row>
    <row r="46" spans="1:10" s="4" customFormat="1" ht="13.2">
      <c r="A46" s="10" t="s">
        <v>39</v>
      </c>
      <c r="B46" s="15">
        <v>30187</v>
      </c>
      <c r="C46" s="8">
        <v>1564</v>
      </c>
      <c r="E46" s="55"/>
      <c r="F46" s="56"/>
      <c r="H46" s="69">
        <f t="shared" si="0"/>
        <v>30187</v>
      </c>
      <c r="I46" s="70">
        <f t="shared" si="0"/>
        <v>1564</v>
      </c>
      <c r="J46" s="4" t="s">
        <v>81</v>
      </c>
    </row>
    <row r="47" spans="1:10" s="4" customFormat="1" ht="13.2">
      <c r="A47" s="11" t="s">
        <v>40</v>
      </c>
      <c r="B47" s="16">
        <v>86843</v>
      </c>
      <c r="C47" s="8">
        <v>4499</v>
      </c>
      <c r="E47" s="16">
        <v>44117</v>
      </c>
      <c r="F47" s="71">
        <v>2329</v>
      </c>
      <c r="H47" s="7">
        <f t="shared" si="0"/>
        <v>130960</v>
      </c>
      <c r="I47" s="8">
        <f t="shared" si="0"/>
        <v>6828</v>
      </c>
    </row>
    <row r="48" spans="1:10" s="4" customFormat="1" ht="13.2">
      <c r="A48" s="5" t="s">
        <v>0</v>
      </c>
      <c r="B48" s="3">
        <f>SUM(B5:B47)</f>
        <v>24873695</v>
      </c>
      <c r="C48" s="3">
        <f t="shared" ref="C48" si="1">SUM(C5:C47)</f>
        <v>1357234</v>
      </c>
      <c r="E48" s="3">
        <f>SUM(E5:E47)</f>
        <v>12583972</v>
      </c>
      <c r="F48" s="3">
        <f t="shared" ref="F48" si="2">SUM(F5:F47)</f>
        <v>678617</v>
      </c>
      <c r="H48" s="3">
        <f>SUM(H5:H47)</f>
        <v>37457667</v>
      </c>
      <c r="I48" s="3">
        <f t="shared" ref="I48" si="3">SUM(I5:I47)</f>
        <v>2035851</v>
      </c>
    </row>
    <row r="49" spans="1:12" s="4" customFormat="1" ht="13.2"/>
    <row r="50" spans="1:12" customFormat="1">
      <c r="A50" s="81" t="s">
        <v>63</v>
      </c>
      <c r="B50" s="81"/>
      <c r="C50" s="81"/>
      <c r="K50" s="2"/>
      <c r="L50" s="4"/>
    </row>
    <row r="51" spans="1:12" customFormat="1">
      <c r="A51" s="17" t="s">
        <v>41</v>
      </c>
      <c r="B51" s="82" t="s">
        <v>3</v>
      </c>
      <c r="C51" s="83"/>
      <c r="K51" s="2"/>
      <c r="L51" s="4"/>
    </row>
    <row r="52" spans="1:12" customFormat="1" ht="13.8">
      <c r="A52" s="18" t="s">
        <v>42</v>
      </c>
      <c r="B52" s="79">
        <v>12571683</v>
      </c>
      <c r="C52" s="79"/>
      <c r="L52" s="4"/>
    </row>
    <row r="53" spans="1:12" customFormat="1" ht="13.8">
      <c r="A53" s="21"/>
      <c r="B53" s="6"/>
      <c r="C53" s="22"/>
      <c r="L53" s="4"/>
    </row>
    <row r="54" spans="1:12" customFormat="1">
      <c r="A54" s="23" t="s">
        <v>43</v>
      </c>
      <c r="B54" s="80">
        <f>+B48+B52</f>
        <v>37445378</v>
      </c>
      <c r="C54" s="80"/>
      <c r="I54" s="58"/>
      <c r="L54" s="4"/>
    </row>
    <row r="55" spans="1:12" s="4" customFormat="1" ht="13.2">
      <c r="A55" s="13"/>
    </row>
    <row r="56" spans="1:12" s="4" customFormat="1" ht="13.2">
      <c r="A56" s="13"/>
    </row>
    <row r="57" spans="1:12" s="4" customFormat="1" ht="13.2">
      <c r="A57" s="12"/>
    </row>
  </sheetData>
  <mergeCells count="11">
    <mergeCell ref="A1:I1"/>
    <mergeCell ref="B3:C3"/>
    <mergeCell ref="H3:I3"/>
    <mergeCell ref="A2:A4"/>
    <mergeCell ref="B54:C54"/>
    <mergeCell ref="B2:C2"/>
    <mergeCell ref="H2:I2"/>
    <mergeCell ref="E2:F3"/>
    <mergeCell ref="A50:C50"/>
    <mergeCell ref="B51:C51"/>
    <mergeCell ref="B52:C52"/>
  </mergeCells>
  <phoneticPr fontId="0" type="noConversion"/>
  <printOptions horizontalCentered="1"/>
  <pageMargins left="0.35433070866141736" right="0.27559055118110237" top="0.6692913385826772" bottom="0.51181102362204722" header="0.35433070866141736" footer="0.27559055118110237"/>
  <pageSetup paperSize="9" scale="93" orientation="portrait" r:id="rId1"/>
  <headerFooter alignWithMargins="0">
    <oddFooter>&amp;L&amp;F&amp;C&amp;P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BBAD9-BF1D-4738-9724-362DA4C55582}">
  <sheetPr>
    <pageSetUpPr fitToPage="1"/>
  </sheetPr>
  <dimension ref="A1:O57"/>
  <sheetViews>
    <sheetView zoomScale="90" zoomScaleNormal="90" workbookViewId="0">
      <pane xSplit="1" ySplit="4" topLeftCell="B42" activePane="bottomRight" state="frozen"/>
      <selection pane="topRight" activeCell="B1" sqref="B1"/>
      <selection pane="bottomLeft" activeCell="A6" sqref="A6"/>
      <selection pane="bottomRight" activeCell="J55" sqref="J55"/>
    </sheetView>
  </sheetViews>
  <sheetFormatPr defaultColWidth="9.109375" defaultRowHeight="15.6"/>
  <cols>
    <col min="1" max="1" width="20.77734375" style="1" customWidth="1"/>
    <col min="2" max="2" width="16.77734375" style="2" customWidth="1"/>
    <col min="3" max="3" width="20.77734375" style="2" customWidth="1"/>
    <col min="4" max="4" width="20.77734375" style="31" customWidth="1"/>
    <col min="5" max="5" width="1" style="2" customWidth="1"/>
    <col min="6" max="6" width="16.77734375" style="2" customWidth="1"/>
    <col min="7" max="7" width="20.77734375" style="2" customWidth="1"/>
    <col min="8" max="8" width="20.77734375" style="31" customWidth="1"/>
    <col min="9" max="9" width="1" style="2" customWidth="1"/>
    <col min="10" max="10" width="16.77734375" style="2" customWidth="1"/>
    <col min="11" max="11" width="20.77734375" style="2" customWidth="1"/>
    <col min="12" max="12" width="20.77734375" style="31" customWidth="1"/>
    <col min="13" max="16384" width="9.109375" style="2"/>
  </cols>
  <sheetData>
    <row r="1" spans="1:12" ht="38.4" customHeight="1">
      <c r="A1" s="74" t="s">
        <v>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2" ht="52.2" customHeight="1">
      <c r="A2" s="77" t="s">
        <v>41</v>
      </c>
      <c r="B2" s="75" t="s">
        <v>77</v>
      </c>
      <c r="C2" s="76"/>
      <c r="D2" s="76"/>
      <c r="E2" s="9"/>
      <c r="F2" s="78" t="s">
        <v>62</v>
      </c>
      <c r="G2" s="78"/>
      <c r="H2" s="78"/>
      <c r="I2" s="9"/>
      <c r="J2" s="75" t="s">
        <v>88</v>
      </c>
      <c r="K2" s="76"/>
      <c r="L2" s="76"/>
    </row>
    <row r="3" spans="1:12" ht="33.6" customHeight="1">
      <c r="A3" s="77"/>
      <c r="B3" s="78" t="s">
        <v>64</v>
      </c>
      <c r="C3" s="78"/>
      <c r="D3" s="78"/>
      <c r="F3" s="78"/>
      <c r="G3" s="78"/>
      <c r="H3" s="78"/>
      <c r="J3" s="78" t="s">
        <v>65</v>
      </c>
      <c r="K3" s="78"/>
      <c r="L3" s="78"/>
    </row>
    <row r="4" spans="1:12" s="4" customFormat="1" ht="72" customHeight="1">
      <c r="A4" s="77"/>
      <c r="B4" s="27" t="s">
        <v>3</v>
      </c>
      <c r="C4" s="26" t="s">
        <v>44</v>
      </c>
      <c r="D4" s="28" t="s">
        <v>54</v>
      </c>
      <c r="F4" s="27" t="s">
        <v>3</v>
      </c>
      <c r="G4" s="26" t="s">
        <v>44</v>
      </c>
      <c r="H4" s="28" t="s">
        <v>54</v>
      </c>
      <c r="J4" s="27" t="s">
        <v>3</v>
      </c>
      <c r="K4" s="26" t="s">
        <v>44</v>
      </c>
      <c r="L4" s="28" t="s">
        <v>54</v>
      </c>
    </row>
    <row r="5" spans="1:12" s="4" customFormat="1" ht="13.2">
      <c r="A5" s="25" t="s">
        <v>45</v>
      </c>
      <c r="B5" s="7">
        <v>10677723</v>
      </c>
      <c r="C5" s="8">
        <v>16379</v>
      </c>
      <c r="D5" s="14">
        <v>14787096</v>
      </c>
      <c r="F5" s="7">
        <v>5135543</v>
      </c>
      <c r="G5" s="8">
        <v>5542</v>
      </c>
      <c r="H5" s="7">
        <v>7333777</v>
      </c>
      <c r="J5" s="7">
        <f>+B5+F5</f>
        <v>15813266</v>
      </c>
      <c r="K5" s="8">
        <f>+C5+G5</f>
        <v>21921</v>
      </c>
      <c r="L5" s="7">
        <f>+D5+H5</f>
        <v>22120873</v>
      </c>
    </row>
    <row r="6" spans="1:12" s="4" customFormat="1" ht="15.6" customHeight="1">
      <c r="A6" s="10" t="s">
        <v>46</v>
      </c>
      <c r="B6" s="15">
        <v>1893151</v>
      </c>
      <c r="C6" s="8">
        <v>5460</v>
      </c>
      <c r="D6" s="15">
        <v>2659537</v>
      </c>
      <c r="F6" s="15">
        <v>921992</v>
      </c>
      <c r="G6" s="8">
        <v>3061</v>
      </c>
      <c r="H6" s="7">
        <v>1340756</v>
      </c>
      <c r="J6" s="7">
        <f t="shared" ref="J6:J46" si="0">+B6+F6</f>
        <v>2815143</v>
      </c>
      <c r="K6" s="8">
        <f t="shared" ref="K6:K46" si="1">+C6+G6</f>
        <v>8521</v>
      </c>
      <c r="L6" s="7">
        <f t="shared" ref="L6:L46" si="2">+D6+H6</f>
        <v>4000293</v>
      </c>
    </row>
    <row r="7" spans="1:12" s="4" customFormat="1" ht="13.2">
      <c r="A7" s="10" t="s">
        <v>47</v>
      </c>
      <c r="B7" s="15">
        <v>1000378</v>
      </c>
      <c r="C7" s="8">
        <v>331</v>
      </c>
      <c r="D7" s="15">
        <v>1417436</v>
      </c>
      <c r="F7" s="15">
        <v>516856</v>
      </c>
      <c r="G7" s="8">
        <v>0</v>
      </c>
      <c r="H7" s="7">
        <v>746256</v>
      </c>
      <c r="J7" s="7">
        <f t="shared" si="0"/>
        <v>1517234</v>
      </c>
      <c r="K7" s="8">
        <f t="shared" si="1"/>
        <v>331</v>
      </c>
      <c r="L7" s="7">
        <f t="shared" si="2"/>
        <v>2163692</v>
      </c>
    </row>
    <row r="8" spans="1:12" s="4" customFormat="1" ht="13.2">
      <c r="A8" s="10" t="s">
        <v>48</v>
      </c>
      <c r="B8" s="15">
        <v>589408</v>
      </c>
      <c r="C8" s="8">
        <v>827</v>
      </c>
      <c r="D8" s="15">
        <v>834328</v>
      </c>
      <c r="F8" s="15">
        <v>306882</v>
      </c>
      <c r="G8" s="8">
        <v>0</v>
      </c>
      <c r="H8" s="7">
        <v>435154</v>
      </c>
      <c r="J8" s="7">
        <f t="shared" si="0"/>
        <v>896290</v>
      </c>
      <c r="K8" s="8">
        <f t="shared" si="1"/>
        <v>827</v>
      </c>
      <c r="L8" s="7">
        <f t="shared" si="2"/>
        <v>1269482</v>
      </c>
    </row>
    <row r="9" spans="1:12" s="4" customFormat="1" ht="13.2">
      <c r="A9" s="10" t="s">
        <v>49</v>
      </c>
      <c r="B9" s="15">
        <v>1664848</v>
      </c>
      <c r="C9" s="8">
        <v>0</v>
      </c>
      <c r="D9" s="15">
        <v>2322904</v>
      </c>
      <c r="F9" s="15">
        <v>808641</v>
      </c>
      <c r="G9" s="8">
        <v>0</v>
      </c>
      <c r="H9" s="7">
        <v>1143950</v>
      </c>
      <c r="J9" s="7">
        <f t="shared" si="0"/>
        <v>2473489</v>
      </c>
      <c r="K9" s="8">
        <f t="shared" si="1"/>
        <v>0</v>
      </c>
      <c r="L9" s="7">
        <f t="shared" si="2"/>
        <v>3466854</v>
      </c>
    </row>
    <row r="10" spans="1:12" s="4" customFormat="1" ht="13.2">
      <c r="A10" s="10" t="s">
        <v>50</v>
      </c>
      <c r="B10" s="15">
        <v>796697</v>
      </c>
      <c r="C10" s="8">
        <v>662</v>
      </c>
      <c r="D10" s="15">
        <v>1148377</v>
      </c>
      <c r="F10" s="15">
        <v>430797</v>
      </c>
      <c r="G10" s="8">
        <v>1324</v>
      </c>
      <c r="H10" s="7">
        <v>636562</v>
      </c>
      <c r="J10" s="7">
        <f t="shared" si="0"/>
        <v>1227494</v>
      </c>
      <c r="K10" s="8">
        <f t="shared" si="1"/>
        <v>1986</v>
      </c>
      <c r="L10" s="7">
        <f t="shared" si="2"/>
        <v>1784939</v>
      </c>
    </row>
    <row r="11" spans="1:12" s="4" customFormat="1" ht="13.2">
      <c r="A11" s="10" t="s">
        <v>51</v>
      </c>
      <c r="B11" s="15">
        <v>13865</v>
      </c>
      <c r="C11" s="8">
        <v>0</v>
      </c>
      <c r="D11" s="15">
        <v>13865</v>
      </c>
      <c r="F11" s="15">
        <v>8347</v>
      </c>
      <c r="G11" s="8">
        <v>0</v>
      </c>
      <c r="H11" s="7">
        <v>8347</v>
      </c>
      <c r="J11" s="7">
        <f t="shared" si="0"/>
        <v>22212</v>
      </c>
      <c r="K11" s="8">
        <f t="shared" si="1"/>
        <v>0</v>
      </c>
      <c r="L11" s="7">
        <f t="shared" si="2"/>
        <v>22212</v>
      </c>
    </row>
    <row r="12" spans="1:12" s="4" customFormat="1" ht="13.2">
      <c r="A12" s="10" t="s">
        <v>6</v>
      </c>
      <c r="B12" s="15">
        <v>1104134</v>
      </c>
      <c r="C12" s="8">
        <v>0</v>
      </c>
      <c r="D12" s="15">
        <v>1485982</v>
      </c>
      <c r="F12" s="15">
        <v>501238</v>
      </c>
      <c r="G12" s="8">
        <v>0</v>
      </c>
      <c r="H12" s="7">
        <v>678263</v>
      </c>
      <c r="J12" s="7">
        <f t="shared" si="0"/>
        <v>1605372</v>
      </c>
      <c r="K12" s="8">
        <f t="shared" si="1"/>
        <v>0</v>
      </c>
      <c r="L12" s="7">
        <f t="shared" si="2"/>
        <v>2164245</v>
      </c>
    </row>
    <row r="13" spans="1:12" s="4" customFormat="1" ht="13.2">
      <c r="A13" s="10" t="s">
        <v>7</v>
      </c>
      <c r="B13" s="15">
        <v>48817</v>
      </c>
      <c r="C13" s="8">
        <v>0</v>
      </c>
      <c r="D13" s="15">
        <v>48817</v>
      </c>
      <c r="F13" s="15">
        <v>10253</v>
      </c>
      <c r="G13" s="8">
        <v>0</v>
      </c>
      <c r="H13" s="7">
        <v>10253</v>
      </c>
      <c r="J13" s="7">
        <f t="shared" si="0"/>
        <v>59070</v>
      </c>
      <c r="K13" s="8">
        <f t="shared" si="1"/>
        <v>0</v>
      </c>
      <c r="L13" s="7">
        <f t="shared" si="2"/>
        <v>59070</v>
      </c>
    </row>
    <row r="14" spans="1:12" s="4" customFormat="1" ht="13.2">
      <c r="A14" s="10" t="s">
        <v>8</v>
      </c>
      <c r="B14" s="15">
        <v>738265</v>
      </c>
      <c r="C14" s="8">
        <v>827</v>
      </c>
      <c r="D14" s="15">
        <v>1075367</v>
      </c>
      <c r="F14" s="15">
        <v>359095</v>
      </c>
      <c r="G14" s="8">
        <v>1075</v>
      </c>
      <c r="H14" s="7">
        <v>541108</v>
      </c>
      <c r="J14" s="7">
        <f t="shared" si="0"/>
        <v>1097360</v>
      </c>
      <c r="K14" s="8">
        <f t="shared" si="1"/>
        <v>1902</v>
      </c>
      <c r="L14" s="7">
        <f t="shared" si="2"/>
        <v>1616475</v>
      </c>
    </row>
    <row r="15" spans="1:12" s="4" customFormat="1" ht="13.2">
      <c r="A15" s="10" t="s">
        <v>9</v>
      </c>
      <c r="B15" s="15">
        <v>0</v>
      </c>
      <c r="C15" s="8">
        <v>0</v>
      </c>
      <c r="D15" s="15">
        <v>0</v>
      </c>
      <c r="F15" s="15">
        <v>0</v>
      </c>
      <c r="G15" s="8">
        <v>0</v>
      </c>
      <c r="H15" s="7">
        <v>0</v>
      </c>
      <c r="J15" s="7">
        <f t="shared" si="0"/>
        <v>0</v>
      </c>
      <c r="K15" s="8">
        <f t="shared" si="1"/>
        <v>0</v>
      </c>
      <c r="L15" s="7">
        <f t="shared" si="2"/>
        <v>0</v>
      </c>
    </row>
    <row r="16" spans="1:12" s="4" customFormat="1" ht="13.2">
      <c r="A16" s="10" t="s">
        <v>10</v>
      </c>
      <c r="B16" s="15">
        <v>0</v>
      </c>
      <c r="C16" s="8">
        <v>0</v>
      </c>
      <c r="D16" s="15">
        <v>0</v>
      </c>
      <c r="F16" s="15">
        <v>0</v>
      </c>
      <c r="G16" s="8">
        <v>0</v>
      </c>
      <c r="H16" s="7">
        <v>0</v>
      </c>
      <c r="J16" s="7">
        <f t="shared" si="0"/>
        <v>0</v>
      </c>
      <c r="K16" s="8">
        <f t="shared" si="1"/>
        <v>0</v>
      </c>
      <c r="L16" s="7">
        <f t="shared" si="2"/>
        <v>0</v>
      </c>
    </row>
    <row r="17" spans="1:12" s="4" customFormat="1" ht="13.2">
      <c r="A17" s="10" t="s">
        <v>11</v>
      </c>
      <c r="B17" s="15">
        <v>975724</v>
      </c>
      <c r="C17" s="8">
        <v>0</v>
      </c>
      <c r="D17" s="15">
        <v>1350842</v>
      </c>
      <c r="F17" s="15">
        <v>527464</v>
      </c>
      <c r="G17" s="8">
        <v>0</v>
      </c>
      <c r="H17" s="7">
        <v>743949</v>
      </c>
      <c r="J17" s="7">
        <f t="shared" si="0"/>
        <v>1503188</v>
      </c>
      <c r="K17" s="8">
        <f t="shared" si="1"/>
        <v>0</v>
      </c>
      <c r="L17" s="7">
        <f t="shared" si="2"/>
        <v>2094791</v>
      </c>
    </row>
    <row r="18" spans="1:12" s="4" customFormat="1" ht="13.2">
      <c r="A18" s="10" t="s">
        <v>12</v>
      </c>
      <c r="B18" s="15">
        <v>846112</v>
      </c>
      <c r="C18" s="8">
        <v>165</v>
      </c>
      <c r="D18" s="15">
        <v>1187474</v>
      </c>
      <c r="F18" s="15">
        <v>374625</v>
      </c>
      <c r="G18" s="8">
        <v>0</v>
      </c>
      <c r="H18" s="7">
        <v>537946</v>
      </c>
      <c r="J18" s="7">
        <f t="shared" si="0"/>
        <v>1220737</v>
      </c>
      <c r="K18" s="8">
        <f t="shared" si="1"/>
        <v>165</v>
      </c>
      <c r="L18" s="7">
        <f t="shared" si="2"/>
        <v>1725420</v>
      </c>
    </row>
    <row r="19" spans="1:12" s="4" customFormat="1" ht="13.2">
      <c r="A19" s="10" t="s">
        <v>13</v>
      </c>
      <c r="B19" s="15">
        <v>896668</v>
      </c>
      <c r="C19" s="8">
        <v>0</v>
      </c>
      <c r="D19" s="15">
        <v>1240948</v>
      </c>
      <c r="F19" s="15">
        <v>481843</v>
      </c>
      <c r="G19" s="8">
        <v>165</v>
      </c>
      <c r="H19" s="7">
        <v>678236</v>
      </c>
      <c r="J19" s="7">
        <f t="shared" si="0"/>
        <v>1378511</v>
      </c>
      <c r="K19" s="8">
        <f t="shared" si="1"/>
        <v>165</v>
      </c>
      <c r="L19" s="7">
        <f t="shared" si="2"/>
        <v>1919184</v>
      </c>
    </row>
    <row r="20" spans="1:12" s="4" customFormat="1" ht="13.2">
      <c r="A20" s="10" t="s">
        <v>14</v>
      </c>
      <c r="B20" s="15">
        <v>445120</v>
      </c>
      <c r="C20" s="8">
        <v>0</v>
      </c>
      <c r="D20" s="15">
        <v>625670</v>
      </c>
      <c r="F20" s="15">
        <v>216066</v>
      </c>
      <c r="G20" s="8">
        <v>0</v>
      </c>
      <c r="H20" s="7">
        <v>310139</v>
      </c>
      <c r="J20" s="7">
        <f t="shared" si="0"/>
        <v>661186</v>
      </c>
      <c r="K20" s="8">
        <f t="shared" si="1"/>
        <v>0</v>
      </c>
      <c r="L20" s="7">
        <f t="shared" si="2"/>
        <v>935809</v>
      </c>
    </row>
    <row r="21" spans="1:12" s="4" customFormat="1" ht="13.2">
      <c r="A21" s="10" t="s">
        <v>15</v>
      </c>
      <c r="B21" s="15">
        <v>939952</v>
      </c>
      <c r="C21" s="8">
        <v>0</v>
      </c>
      <c r="D21" s="15">
        <v>1391552</v>
      </c>
      <c r="F21" s="15">
        <v>501343</v>
      </c>
      <c r="G21" s="8">
        <v>0</v>
      </c>
      <c r="H21" s="7">
        <v>756970</v>
      </c>
      <c r="J21" s="7">
        <f t="shared" si="0"/>
        <v>1441295</v>
      </c>
      <c r="K21" s="8">
        <f t="shared" si="1"/>
        <v>0</v>
      </c>
      <c r="L21" s="7">
        <f t="shared" si="2"/>
        <v>2148522</v>
      </c>
    </row>
    <row r="22" spans="1:12" s="4" customFormat="1" ht="13.2">
      <c r="A22" s="10" t="s">
        <v>16</v>
      </c>
      <c r="B22" s="15">
        <v>498527</v>
      </c>
      <c r="C22" s="8">
        <v>0</v>
      </c>
      <c r="D22" s="15">
        <v>723263</v>
      </c>
      <c r="F22" s="15">
        <v>244379</v>
      </c>
      <c r="G22" s="8">
        <v>0</v>
      </c>
      <c r="H22" s="7">
        <v>369703</v>
      </c>
      <c r="J22" s="7">
        <f t="shared" si="0"/>
        <v>742906</v>
      </c>
      <c r="K22" s="8">
        <f t="shared" si="1"/>
        <v>0</v>
      </c>
      <c r="L22" s="7">
        <f t="shared" si="2"/>
        <v>1092966</v>
      </c>
    </row>
    <row r="23" spans="1:12" s="4" customFormat="1" ht="13.2">
      <c r="A23" s="10" t="s">
        <v>17</v>
      </c>
      <c r="B23" s="15">
        <v>628911</v>
      </c>
      <c r="C23" s="8">
        <v>0</v>
      </c>
      <c r="D23" s="15">
        <v>859029</v>
      </c>
      <c r="F23" s="15">
        <v>319988</v>
      </c>
      <c r="G23" s="8">
        <v>0</v>
      </c>
      <c r="H23" s="7">
        <v>439472</v>
      </c>
      <c r="J23" s="7">
        <f t="shared" si="0"/>
        <v>948899</v>
      </c>
      <c r="K23" s="8">
        <f t="shared" si="1"/>
        <v>0</v>
      </c>
      <c r="L23" s="7">
        <f t="shared" si="2"/>
        <v>1298501</v>
      </c>
    </row>
    <row r="24" spans="1:12" s="4" customFormat="1" ht="13.2">
      <c r="A24" s="10" t="s">
        <v>18</v>
      </c>
      <c r="B24" s="15">
        <v>659404</v>
      </c>
      <c r="C24" s="8">
        <v>0</v>
      </c>
      <c r="D24" s="15">
        <v>928436</v>
      </c>
      <c r="F24" s="15">
        <v>333461</v>
      </c>
      <c r="G24" s="8">
        <v>165</v>
      </c>
      <c r="H24" s="7">
        <v>471802</v>
      </c>
      <c r="J24" s="7">
        <f t="shared" si="0"/>
        <v>992865</v>
      </c>
      <c r="K24" s="8">
        <f t="shared" si="1"/>
        <v>165</v>
      </c>
      <c r="L24" s="7">
        <f t="shared" si="2"/>
        <v>1400238</v>
      </c>
    </row>
    <row r="25" spans="1:12" s="4" customFormat="1" ht="13.2">
      <c r="A25" s="10" t="s">
        <v>19</v>
      </c>
      <c r="B25" s="15">
        <v>1488816</v>
      </c>
      <c r="C25" s="8">
        <v>0</v>
      </c>
      <c r="D25" s="15">
        <v>2046616</v>
      </c>
      <c r="F25" s="15">
        <v>660802</v>
      </c>
      <c r="G25" s="8">
        <v>0</v>
      </c>
      <c r="H25" s="7">
        <v>931389</v>
      </c>
      <c r="J25" s="7">
        <f t="shared" si="0"/>
        <v>2149618</v>
      </c>
      <c r="K25" s="8">
        <f t="shared" si="1"/>
        <v>0</v>
      </c>
      <c r="L25" s="7">
        <f t="shared" si="2"/>
        <v>2978005</v>
      </c>
    </row>
    <row r="26" spans="1:12" s="4" customFormat="1" ht="13.2">
      <c r="A26" s="10" t="s">
        <v>20</v>
      </c>
      <c r="B26" s="15">
        <v>0</v>
      </c>
      <c r="C26" s="8">
        <v>0</v>
      </c>
      <c r="D26" s="15">
        <v>0</v>
      </c>
      <c r="F26" s="15">
        <v>0</v>
      </c>
      <c r="G26" s="8">
        <v>0</v>
      </c>
      <c r="H26" s="7">
        <v>0</v>
      </c>
      <c r="J26" s="7">
        <f t="shared" si="0"/>
        <v>0</v>
      </c>
      <c r="K26" s="8">
        <f t="shared" si="1"/>
        <v>0</v>
      </c>
      <c r="L26" s="7">
        <f t="shared" si="2"/>
        <v>0</v>
      </c>
    </row>
    <row r="27" spans="1:12" s="4" customFormat="1" ht="13.2">
      <c r="A27" s="10" t="s">
        <v>21</v>
      </c>
      <c r="B27" s="15">
        <v>544975</v>
      </c>
      <c r="C27" s="8">
        <v>0</v>
      </c>
      <c r="D27" s="15">
        <v>802007</v>
      </c>
      <c r="F27" s="15">
        <v>276573</v>
      </c>
      <c r="G27" s="8">
        <v>0</v>
      </c>
      <c r="H27" s="7">
        <v>409787</v>
      </c>
      <c r="J27" s="7">
        <f t="shared" si="0"/>
        <v>821548</v>
      </c>
      <c r="K27" s="8">
        <f t="shared" si="1"/>
        <v>0</v>
      </c>
      <c r="L27" s="7">
        <f t="shared" si="2"/>
        <v>1211794</v>
      </c>
    </row>
    <row r="28" spans="1:12" s="4" customFormat="1" ht="13.2">
      <c r="A28" s="10" t="s">
        <v>22</v>
      </c>
      <c r="B28" s="15">
        <v>404004</v>
      </c>
      <c r="C28" s="8">
        <v>0</v>
      </c>
      <c r="D28" s="15">
        <v>564816</v>
      </c>
      <c r="F28" s="15">
        <v>192239</v>
      </c>
      <c r="G28" s="8">
        <v>0</v>
      </c>
      <c r="H28" s="7">
        <v>269634</v>
      </c>
      <c r="J28" s="7">
        <f t="shared" si="0"/>
        <v>596243</v>
      </c>
      <c r="K28" s="8">
        <f t="shared" si="1"/>
        <v>0</v>
      </c>
      <c r="L28" s="7">
        <f t="shared" si="2"/>
        <v>834450</v>
      </c>
    </row>
    <row r="29" spans="1:12" s="4" customFormat="1" ht="13.2">
      <c r="A29" s="10" t="s">
        <v>23</v>
      </c>
      <c r="B29" s="15">
        <v>51889</v>
      </c>
      <c r="C29" s="8">
        <v>0</v>
      </c>
      <c r="D29" s="15">
        <v>51889</v>
      </c>
      <c r="F29" s="15">
        <v>30382</v>
      </c>
      <c r="G29" s="8">
        <v>0</v>
      </c>
      <c r="H29" s="7">
        <v>30382</v>
      </c>
      <c r="J29" s="7">
        <f t="shared" si="0"/>
        <v>82271</v>
      </c>
      <c r="K29" s="8">
        <f t="shared" si="1"/>
        <v>0</v>
      </c>
      <c r="L29" s="7">
        <f t="shared" si="2"/>
        <v>82271</v>
      </c>
    </row>
    <row r="30" spans="1:12" s="4" customFormat="1" ht="13.2">
      <c r="A30" s="10" t="s">
        <v>24</v>
      </c>
      <c r="B30" s="15">
        <v>657976</v>
      </c>
      <c r="C30" s="8">
        <v>0</v>
      </c>
      <c r="D30" s="15">
        <v>910860</v>
      </c>
      <c r="F30" s="15">
        <v>319597</v>
      </c>
      <c r="G30" s="8">
        <v>0</v>
      </c>
      <c r="H30" s="7">
        <v>452318</v>
      </c>
      <c r="J30" s="7">
        <f t="shared" si="0"/>
        <v>977573</v>
      </c>
      <c r="K30" s="8">
        <f t="shared" si="1"/>
        <v>0</v>
      </c>
      <c r="L30" s="7">
        <f t="shared" si="2"/>
        <v>1363178</v>
      </c>
    </row>
    <row r="31" spans="1:12" s="4" customFormat="1" ht="13.2">
      <c r="A31" s="10" t="s">
        <v>25</v>
      </c>
      <c r="B31" s="15">
        <v>0</v>
      </c>
      <c r="C31" s="8">
        <v>0</v>
      </c>
      <c r="D31" s="15">
        <v>0</v>
      </c>
      <c r="F31" s="15">
        <v>0</v>
      </c>
      <c r="G31" s="8">
        <v>0</v>
      </c>
      <c r="H31" s="7">
        <v>0</v>
      </c>
      <c r="J31" s="7">
        <f t="shared" si="0"/>
        <v>0</v>
      </c>
      <c r="K31" s="8">
        <f t="shared" si="1"/>
        <v>0</v>
      </c>
      <c r="L31" s="7">
        <f t="shared" si="2"/>
        <v>0</v>
      </c>
    </row>
    <row r="32" spans="1:12" s="4" customFormat="1" ht="13.2">
      <c r="A32" s="10" t="s">
        <v>26</v>
      </c>
      <c r="B32" s="15">
        <v>398566</v>
      </c>
      <c r="C32" s="8">
        <v>0</v>
      </c>
      <c r="D32" s="15">
        <v>571714</v>
      </c>
      <c r="F32" s="15">
        <v>189948</v>
      </c>
      <c r="G32" s="8">
        <v>0</v>
      </c>
      <c r="H32" s="7">
        <v>274767</v>
      </c>
      <c r="J32" s="7">
        <f t="shared" si="0"/>
        <v>588514</v>
      </c>
      <c r="K32" s="8">
        <f t="shared" si="1"/>
        <v>0</v>
      </c>
      <c r="L32" s="7">
        <f t="shared" si="2"/>
        <v>846481</v>
      </c>
    </row>
    <row r="33" spans="1:13" s="4" customFormat="1" ht="13.2">
      <c r="A33" s="10" t="s">
        <v>27</v>
      </c>
      <c r="B33" s="15">
        <v>77610</v>
      </c>
      <c r="C33" s="8">
        <v>0</v>
      </c>
      <c r="D33" s="15">
        <v>77610</v>
      </c>
      <c r="F33" s="15">
        <v>21139</v>
      </c>
      <c r="G33" s="8">
        <v>0</v>
      </c>
      <c r="H33" s="7">
        <v>21139</v>
      </c>
      <c r="J33" s="7">
        <f t="shared" si="0"/>
        <v>98749</v>
      </c>
      <c r="K33" s="8">
        <f t="shared" si="1"/>
        <v>0</v>
      </c>
      <c r="L33" s="7">
        <f t="shared" si="2"/>
        <v>98749</v>
      </c>
    </row>
    <row r="34" spans="1:13" s="4" customFormat="1" ht="13.2">
      <c r="A34" s="10" t="s">
        <v>52</v>
      </c>
      <c r="B34" s="15">
        <v>0</v>
      </c>
      <c r="C34" s="8">
        <v>0</v>
      </c>
      <c r="D34" s="15">
        <v>0</v>
      </c>
      <c r="F34" s="15">
        <v>0</v>
      </c>
      <c r="G34" s="8">
        <v>0</v>
      </c>
      <c r="H34" s="7">
        <v>0</v>
      </c>
      <c r="J34" s="7">
        <f t="shared" si="0"/>
        <v>0</v>
      </c>
      <c r="K34" s="8">
        <f t="shared" si="1"/>
        <v>0</v>
      </c>
      <c r="L34" s="7">
        <f t="shared" si="2"/>
        <v>0</v>
      </c>
    </row>
    <row r="35" spans="1:13" s="4" customFormat="1" ht="13.2">
      <c r="A35" s="10" t="s">
        <v>28</v>
      </c>
      <c r="B35" s="15">
        <v>872034</v>
      </c>
      <c r="C35" s="8">
        <v>0</v>
      </c>
      <c r="D35" s="15">
        <v>1220798</v>
      </c>
      <c r="F35" s="15">
        <v>408628</v>
      </c>
      <c r="G35" s="8">
        <v>0</v>
      </c>
      <c r="H35" s="7">
        <v>587528</v>
      </c>
      <c r="J35" s="7">
        <f t="shared" si="0"/>
        <v>1280662</v>
      </c>
      <c r="K35" s="8">
        <f t="shared" si="1"/>
        <v>0</v>
      </c>
      <c r="L35" s="7">
        <f t="shared" si="2"/>
        <v>1808326</v>
      </c>
    </row>
    <row r="36" spans="1:13" s="4" customFormat="1" ht="13.2">
      <c r="A36" s="10" t="s">
        <v>29</v>
      </c>
      <c r="B36" s="15">
        <v>825170</v>
      </c>
      <c r="C36" s="8">
        <v>0</v>
      </c>
      <c r="D36" s="15">
        <v>1147694</v>
      </c>
      <c r="F36" s="15">
        <v>435280</v>
      </c>
      <c r="G36" s="8">
        <v>0</v>
      </c>
      <c r="H36" s="7">
        <v>616351</v>
      </c>
      <c r="J36" s="7">
        <f t="shared" si="0"/>
        <v>1260450</v>
      </c>
      <c r="K36" s="8">
        <f t="shared" si="1"/>
        <v>0</v>
      </c>
      <c r="L36" s="7">
        <f t="shared" si="2"/>
        <v>1764045</v>
      </c>
    </row>
    <row r="37" spans="1:13" s="4" customFormat="1" ht="13.2">
      <c r="A37" s="10" t="s">
        <v>30</v>
      </c>
      <c r="B37" s="15">
        <v>0</v>
      </c>
      <c r="C37" s="8">
        <v>0</v>
      </c>
      <c r="D37" s="15">
        <v>0</v>
      </c>
      <c r="F37" s="15">
        <v>0</v>
      </c>
      <c r="G37" s="8">
        <v>0</v>
      </c>
      <c r="H37" s="7">
        <v>0</v>
      </c>
      <c r="J37" s="7">
        <f t="shared" si="0"/>
        <v>0</v>
      </c>
      <c r="K37" s="8">
        <f t="shared" si="1"/>
        <v>0</v>
      </c>
      <c r="L37" s="7">
        <f t="shared" si="2"/>
        <v>0</v>
      </c>
    </row>
    <row r="38" spans="1:13" s="4" customFormat="1" ht="13.2">
      <c r="A38" s="10" t="s">
        <v>31</v>
      </c>
      <c r="B38" s="15">
        <v>1003881</v>
      </c>
      <c r="C38" s="8">
        <v>0</v>
      </c>
      <c r="D38" s="15">
        <v>1572783</v>
      </c>
      <c r="F38" s="15">
        <v>449469</v>
      </c>
      <c r="G38" s="8">
        <v>0</v>
      </c>
      <c r="H38" s="7">
        <v>722136</v>
      </c>
      <c r="J38" s="7">
        <f t="shared" si="0"/>
        <v>1453350</v>
      </c>
      <c r="K38" s="8">
        <f t="shared" si="1"/>
        <v>0</v>
      </c>
      <c r="L38" s="7">
        <f t="shared" si="2"/>
        <v>2294919</v>
      </c>
    </row>
    <row r="39" spans="1:13" s="4" customFormat="1" ht="13.2">
      <c r="A39" s="10" t="s">
        <v>32</v>
      </c>
      <c r="B39" s="15">
        <v>0</v>
      </c>
      <c r="C39" s="8">
        <v>0</v>
      </c>
      <c r="D39" s="15">
        <v>0</v>
      </c>
      <c r="F39" s="15">
        <v>0</v>
      </c>
      <c r="G39" s="8">
        <v>0</v>
      </c>
      <c r="H39" s="7">
        <v>0</v>
      </c>
      <c r="J39" s="7">
        <f t="shared" si="0"/>
        <v>0</v>
      </c>
      <c r="K39" s="8">
        <f t="shared" si="1"/>
        <v>0</v>
      </c>
      <c r="L39" s="7">
        <f t="shared" si="2"/>
        <v>0</v>
      </c>
    </row>
    <row r="40" spans="1:13" s="4" customFormat="1" ht="13.2">
      <c r="A40" s="10" t="s">
        <v>33</v>
      </c>
      <c r="B40" s="15">
        <v>19324</v>
      </c>
      <c r="C40" s="8">
        <v>0</v>
      </c>
      <c r="D40" s="15">
        <v>19324</v>
      </c>
      <c r="F40" s="15">
        <v>5442</v>
      </c>
      <c r="G40" s="8">
        <v>0</v>
      </c>
      <c r="H40" s="7">
        <v>5442</v>
      </c>
      <c r="J40" s="7">
        <f t="shared" si="0"/>
        <v>24766</v>
      </c>
      <c r="K40" s="8">
        <f t="shared" si="1"/>
        <v>0</v>
      </c>
      <c r="L40" s="7">
        <f t="shared" si="2"/>
        <v>24766</v>
      </c>
    </row>
    <row r="41" spans="1:13" s="4" customFormat="1" ht="13.2">
      <c r="A41" s="10" t="s">
        <v>34</v>
      </c>
      <c r="B41" s="15">
        <v>937160</v>
      </c>
      <c r="C41" s="8">
        <v>0</v>
      </c>
      <c r="D41" s="15">
        <v>1350518</v>
      </c>
      <c r="F41" s="15">
        <v>466145</v>
      </c>
      <c r="G41" s="8">
        <v>0</v>
      </c>
      <c r="H41" s="7">
        <v>678476</v>
      </c>
      <c r="J41" s="7">
        <f t="shared" si="0"/>
        <v>1403305</v>
      </c>
      <c r="K41" s="8">
        <f t="shared" si="1"/>
        <v>0</v>
      </c>
      <c r="L41" s="7">
        <f t="shared" si="2"/>
        <v>2028994</v>
      </c>
    </row>
    <row r="42" spans="1:13" s="4" customFormat="1" ht="13.2">
      <c r="A42" s="10" t="s">
        <v>35</v>
      </c>
      <c r="B42" s="15">
        <v>463811</v>
      </c>
      <c r="C42" s="8">
        <v>0</v>
      </c>
      <c r="D42" s="15">
        <v>640211</v>
      </c>
      <c r="F42" s="15">
        <v>209908</v>
      </c>
      <c r="G42" s="8">
        <v>0</v>
      </c>
      <c r="H42" s="7">
        <v>297199</v>
      </c>
      <c r="J42" s="7">
        <f t="shared" si="0"/>
        <v>673719</v>
      </c>
      <c r="K42" s="8">
        <f t="shared" si="1"/>
        <v>0</v>
      </c>
      <c r="L42" s="7">
        <f t="shared" si="2"/>
        <v>937410</v>
      </c>
    </row>
    <row r="43" spans="1:13" s="4" customFormat="1" ht="13.2">
      <c r="A43" s="10" t="s">
        <v>36</v>
      </c>
      <c r="B43" s="15">
        <v>1032102</v>
      </c>
      <c r="C43" s="8">
        <v>0</v>
      </c>
      <c r="D43" s="15">
        <v>1582836</v>
      </c>
      <c r="F43" s="15">
        <v>438069</v>
      </c>
      <c r="G43" s="8">
        <v>0</v>
      </c>
      <c r="H43" s="7">
        <v>685721</v>
      </c>
      <c r="J43" s="7">
        <f t="shared" si="0"/>
        <v>1470171</v>
      </c>
      <c r="K43" s="8">
        <f t="shared" si="1"/>
        <v>0</v>
      </c>
      <c r="L43" s="7">
        <f t="shared" si="2"/>
        <v>2268557</v>
      </c>
    </row>
    <row r="44" spans="1:13" s="4" customFormat="1" ht="13.2">
      <c r="A44" s="10" t="s">
        <v>37</v>
      </c>
      <c r="B44" s="15">
        <v>15629</v>
      </c>
      <c r="C44" s="8">
        <v>0</v>
      </c>
      <c r="D44" s="15">
        <v>15629</v>
      </c>
      <c r="F44" s="15">
        <v>14326</v>
      </c>
      <c r="G44" s="8">
        <v>0</v>
      </c>
      <c r="H44" s="7">
        <v>14326</v>
      </c>
      <c r="J44" s="7">
        <f t="shared" si="0"/>
        <v>29955</v>
      </c>
      <c r="K44" s="8">
        <f t="shared" si="1"/>
        <v>0</v>
      </c>
      <c r="L44" s="7">
        <f t="shared" si="2"/>
        <v>29955</v>
      </c>
    </row>
    <row r="45" spans="1:13" s="4" customFormat="1" ht="13.2">
      <c r="A45" s="10" t="s">
        <v>38</v>
      </c>
      <c r="B45" s="15">
        <v>2166443</v>
      </c>
      <c r="C45" s="8">
        <v>331</v>
      </c>
      <c r="D45" s="15">
        <v>3112033</v>
      </c>
      <c r="F45" s="15">
        <v>984134</v>
      </c>
      <c r="G45" s="8">
        <v>0</v>
      </c>
      <c r="H45" s="7">
        <v>1460952</v>
      </c>
      <c r="J45" s="7">
        <f t="shared" si="0"/>
        <v>3150577</v>
      </c>
      <c r="K45" s="8">
        <f t="shared" si="1"/>
        <v>331</v>
      </c>
      <c r="L45" s="7">
        <f t="shared" si="2"/>
        <v>4572985</v>
      </c>
    </row>
    <row r="46" spans="1:13" s="4" customFormat="1" ht="13.2">
      <c r="A46" s="10" t="s">
        <v>39</v>
      </c>
      <c r="B46" s="15">
        <v>0</v>
      </c>
      <c r="C46" s="8">
        <v>0</v>
      </c>
      <c r="D46" s="15">
        <v>0</v>
      </c>
      <c r="F46" s="59">
        <v>0</v>
      </c>
      <c r="G46" s="71">
        <v>0</v>
      </c>
      <c r="H46" s="72">
        <v>0</v>
      </c>
      <c r="I46" s="73"/>
      <c r="J46" s="72">
        <f t="shared" si="0"/>
        <v>0</v>
      </c>
      <c r="K46" s="71">
        <f t="shared" si="1"/>
        <v>0</v>
      </c>
      <c r="L46" s="72">
        <f t="shared" si="2"/>
        <v>0</v>
      </c>
      <c r="M46" s="73"/>
    </row>
    <row r="47" spans="1:13" s="4" customFormat="1" ht="13.2">
      <c r="A47" s="11" t="s">
        <v>40</v>
      </c>
      <c r="B47" s="16">
        <v>0</v>
      </c>
      <c r="C47" s="30">
        <v>0</v>
      </c>
      <c r="D47" s="16">
        <v>0</v>
      </c>
      <c r="F47" s="59">
        <v>0</v>
      </c>
      <c r="G47" s="71">
        <v>0</v>
      </c>
      <c r="H47" s="72">
        <v>0</v>
      </c>
      <c r="J47" s="72">
        <f t="shared" ref="J47" si="3">+B47+F47</f>
        <v>0</v>
      </c>
      <c r="K47" s="71">
        <f t="shared" ref="K47" si="4">+C47+G47</f>
        <v>0</v>
      </c>
      <c r="L47" s="72">
        <f t="shared" ref="L47" si="5">+D47+H47</f>
        <v>0</v>
      </c>
    </row>
    <row r="48" spans="1:13" s="4" customFormat="1" ht="13.2">
      <c r="A48" s="5" t="s">
        <v>0</v>
      </c>
      <c r="B48" s="29">
        <f>SUM(B5:B47)</f>
        <v>35377094</v>
      </c>
      <c r="C48" s="29">
        <f t="shared" ref="C48:D48" si="6">SUM(C5:C47)</f>
        <v>24982</v>
      </c>
      <c r="D48" s="29">
        <f t="shared" si="6"/>
        <v>49788261</v>
      </c>
      <c r="F48" s="3">
        <f>SUM(F5:F47)</f>
        <v>17100894</v>
      </c>
      <c r="G48" s="3">
        <f t="shared" ref="G48:H48" si="7">SUM(G5:G47)</f>
        <v>11332</v>
      </c>
      <c r="H48" s="3">
        <f t="shared" si="7"/>
        <v>24640190</v>
      </c>
      <c r="J48" s="3">
        <f>SUM(J5:J47)</f>
        <v>52477988</v>
      </c>
      <c r="K48" s="3">
        <f t="shared" ref="K48:L48" si="8">SUM(K5:K47)</f>
        <v>36314</v>
      </c>
      <c r="L48" s="3">
        <f t="shared" si="8"/>
        <v>74428451</v>
      </c>
    </row>
    <row r="49" spans="1:15" s="4" customFormat="1" ht="13.2">
      <c r="D49" s="32"/>
      <c r="H49" s="32"/>
      <c r="L49" s="32"/>
    </row>
    <row r="50" spans="1:15" customFormat="1">
      <c r="A50" s="85" t="s">
        <v>63</v>
      </c>
      <c r="B50" s="85"/>
      <c r="C50" s="85"/>
      <c r="D50" s="85"/>
      <c r="H50" s="33"/>
      <c r="L50" s="24"/>
      <c r="N50" s="2"/>
      <c r="O50" s="4"/>
    </row>
    <row r="51" spans="1:15" customFormat="1" ht="27.6">
      <c r="A51" s="17" t="s">
        <v>41</v>
      </c>
      <c r="B51" s="82" t="s">
        <v>3</v>
      </c>
      <c r="C51" s="83"/>
      <c r="D51" s="28" t="s">
        <v>53</v>
      </c>
      <c r="F51" s="4"/>
      <c r="G51" s="4"/>
      <c r="H51" s="32"/>
      <c r="I51" s="4"/>
      <c r="J51" s="4"/>
      <c r="K51" s="4"/>
      <c r="L51" s="32"/>
      <c r="N51" s="2"/>
      <c r="O51" s="4"/>
    </row>
    <row r="52" spans="1:15" customFormat="1" ht="13.8">
      <c r="A52" s="18" t="s">
        <v>42</v>
      </c>
      <c r="B52" s="79">
        <v>17521191</v>
      </c>
      <c r="C52" s="79"/>
      <c r="D52" s="19">
        <v>24658385</v>
      </c>
      <c r="F52" s="4"/>
      <c r="G52" s="4"/>
      <c r="H52" s="32"/>
      <c r="I52" s="4"/>
      <c r="J52" s="4"/>
      <c r="K52" s="4"/>
      <c r="L52" s="32"/>
      <c r="O52" s="4"/>
    </row>
    <row r="53" spans="1:15" customFormat="1" ht="13.8">
      <c r="A53" s="21"/>
      <c r="B53" s="6"/>
      <c r="C53" s="22"/>
      <c r="D53" s="6"/>
      <c r="F53" s="4"/>
      <c r="G53" s="4"/>
      <c r="H53" s="32"/>
      <c r="I53" s="4"/>
      <c r="J53" s="4"/>
      <c r="K53" s="4"/>
      <c r="L53" s="32"/>
      <c r="O53" s="4"/>
    </row>
    <row r="54" spans="1:15" customFormat="1">
      <c r="A54" s="23" t="s">
        <v>43</v>
      </c>
      <c r="B54" s="80">
        <f>+B48+B52</f>
        <v>52898285</v>
      </c>
      <c r="C54" s="80"/>
      <c r="D54" s="20">
        <f>+D48+D52</f>
        <v>74446646</v>
      </c>
      <c r="F54" s="4"/>
      <c r="G54" s="4"/>
      <c r="H54" s="32"/>
      <c r="I54" s="4"/>
      <c r="J54" s="4"/>
      <c r="K54" s="4"/>
      <c r="L54" s="32"/>
      <c r="O54" s="4"/>
    </row>
    <row r="55" spans="1:15" s="4" customFormat="1" ht="13.2">
      <c r="A55" s="13"/>
      <c r="D55" s="32"/>
      <c r="H55" s="32"/>
      <c r="L55" s="32"/>
    </row>
    <row r="56" spans="1:15" s="4" customFormat="1" ht="13.2">
      <c r="A56" s="13"/>
      <c r="D56" s="32"/>
      <c r="H56" s="32"/>
      <c r="L56" s="32"/>
    </row>
    <row r="57" spans="1:15" s="4" customFormat="1" ht="13.2">
      <c r="A57" s="12"/>
      <c r="D57" s="32"/>
      <c r="H57" s="32"/>
      <c r="L57" s="32"/>
    </row>
  </sheetData>
  <autoFilter ref="A4:L48" xr:uid="{E47BBAD9-BF1D-4738-9724-362DA4C55582}"/>
  <mergeCells count="11">
    <mergeCell ref="B52:C52"/>
    <mergeCell ref="J3:L3"/>
    <mergeCell ref="A50:D50"/>
    <mergeCell ref="B54:C54"/>
    <mergeCell ref="B3:D3"/>
    <mergeCell ref="A2:A4"/>
    <mergeCell ref="A1:L1"/>
    <mergeCell ref="F2:H3"/>
    <mergeCell ref="J2:L2"/>
    <mergeCell ref="B51:C51"/>
    <mergeCell ref="B2:D2"/>
  </mergeCells>
  <printOptions horizontalCentered="1"/>
  <pageMargins left="0.35433070866141736" right="0.27559055118110237" top="0.6692913385826772" bottom="0.51181102362204722" header="0.35433070866141736" footer="0.27559055118110237"/>
  <pageSetup paperSize="9" scale="91" orientation="portrait" r:id="rId1"/>
  <headerFooter alignWithMargins="0">
    <oddFooter>&amp;L&amp;F&amp;C&amp;P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C8EA0-015F-453C-B082-DC6B02088120}">
  <sheetPr>
    <pageSetUpPr fitToPage="1"/>
  </sheetPr>
  <dimension ref="A1:M57"/>
  <sheetViews>
    <sheetView zoomScale="90" zoomScaleNormal="90" workbookViewId="0">
      <pane xSplit="1" ySplit="4" topLeftCell="B39" activePane="bottomRight" state="frozen"/>
      <selection pane="topRight" activeCell="B1" sqref="B1"/>
      <selection pane="bottomLeft" activeCell="A6" sqref="A6"/>
      <selection pane="bottomRight" activeCell="M44" sqref="M44"/>
    </sheetView>
  </sheetViews>
  <sheetFormatPr defaultColWidth="9.109375" defaultRowHeight="15.6"/>
  <cols>
    <col min="1" max="1" width="20.77734375" style="1" customWidth="1"/>
    <col min="2" max="2" width="16.77734375" style="2" customWidth="1"/>
    <col min="3" max="3" width="20.77734375" style="2" customWidth="1"/>
    <col min="4" max="4" width="1" style="2" customWidth="1"/>
    <col min="5" max="5" width="16.77734375" style="2" customWidth="1"/>
    <col min="6" max="6" width="20.77734375" style="2" customWidth="1"/>
    <col min="7" max="7" width="1" style="2" customWidth="1"/>
    <col min="8" max="8" width="16.77734375" style="2" customWidth="1"/>
    <col min="9" max="9" width="20.77734375" style="2" customWidth="1"/>
    <col min="10" max="16384" width="9.109375" style="2"/>
  </cols>
  <sheetData>
    <row r="1" spans="1:9" ht="39.6" customHeight="1">
      <c r="A1" s="74" t="s">
        <v>2</v>
      </c>
      <c r="B1" s="74"/>
      <c r="C1" s="74"/>
      <c r="D1" s="74"/>
      <c r="E1" s="74"/>
      <c r="F1" s="74"/>
      <c r="G1" s="74"/>
      <c r="H1" s="74"/>
      <c r="I1" s="74"/>
    </row>
    <row r="2" spans="1:9" ht="43.8" customHeight="1">
      <c r="A2" s="77" t="s">
        <v>41</v>
      </c>
      <c r="B2" s="75" t="s">
        <v>78</v>
      </c>
      <c r="C2" s="76"/>
      <c r="D2" s="9"/>
      <c r="E2" s="78" t="s">
        <v>62</v>
      </c>
      <c r="F2" s="78"/>
      <c r="G2" s="9"/>
      <c r="H2" s="75" t="s">
        <v>89</v>
      </c>
      <c r="I2" s="76"/>
    </row>
    <row r="3" spans="1:9" ht="36" customHeight="1">
      <c r="A3" s="77"/>
      <c r="B3" s="84" t="s">
        <v>64</v>
      </c>
      <c r="C3" s="84"/>
      <c r="E3" s="78"/>
      <c r="F3" s="78"/>
      <c r="H3" s="78" t="s">
        <v>65</v>
      </c>
      <c r="I3" s="78"/>
    </row>
    <row r="4" spans="1:9" s="4" customFormat="1" ht="72" customHeight="1">
      <c r="A4" s="77"/>
      <c r="B4" s="27" t="s">
        <v>3</v>
      </c>
      <c r="C4" s="26" t="s">
        <v>44</v>
      </c>
      <c r="E4" s="27" t="s">
        <v>3</v>
      </c>
      <c r="F4" s="26" t="s">
        <v>44</v>
      </c>
      <c r="H4" s="27" t="s">
        <v>3</v>
      </c>
      <c r="I4" s="26" t="s">
        <v>44</v>
      </c>
    </row>
    <row r="5" spans="1:9" s="4" customFormat="1" ht="13.2">
      <c r="A5" s="25" t="s">
        <v>45</v>
      </c>
      <c r="B5" s="7">
        <v>11003723</v>
      </c>
      <c r="C5" s="8"/>
      <c r="E5" s="7">
        <v>5134739</v>
      </c>
      <c r="F5" s="8"/>
      <c r="H5" s="7">
        <f>+B5+E5</f>
        <v>16138462</v>
      </c>
      <c r="I5" s="8">
        <f>+C5+F5</f>
        <v>0</v>
      </c>
    </row>
    <row r="6" spans="1:9" s="4" customFormat="1" ht="15.6" customHeight="1">
      <c r="A6" s="10" t="s">
        <v>46</v>
      </c>
      <c r="B6" s="15">
        <v>2022803</v>
      </c>
      <c r="C6" s="8"/>
      <c r="E6" s="15">
        <v>1020263</v>
      </c>
      <c r="F6" s="8"/>
      <c r="H6" s="7">
        <f t="shared" ref="H6:I47" si="0">+B6+E6</f>
        <v>3043066</v>
      </c>
      <c r="I6" s="8">
        <f t="shared" si="0"/>
        <v>0</v>
      </c>
    </row>
    <row r="7" spans="1:9" s="4" customFormat="1" ht="13.2">
      <c r="A7" s="10" t="s">
        <v>47</v>
      </c>
      <c r="B7" s="15">
        <v>1408032</v>
      </c>
      <c r="C7" s="8"/>
      <c r="E7" s="15">
        <v>728101</v>
      </c>
      <c r="F7" s="8"/>
      <c r="H7" s="7">
        <f t="shared" si="0"/>
        <v>2136133</v>
      </c>
      <c r="I7" s="8">
        <f t="shared" si="0"/>
        <v>0</v>
      </c>
    </row>
    <row r="8" spans="1:9" s="4" customFormat="1" ht="13.2">
      <c r="A8" s="10" t="s">
        <v>48</v>
      </c>
      <c r="B8" s="15">
        <v>1102998</v>
      </c>
      <c r="C8" s="8"/>
      <c r="E8" s="15">
        <v>539459</v>
      </c>
      <c r="F8" s="8"/>
      <c r="H8" s="7">
        <f t="shared" si="0"/>
        <v>1642457</v>
      </c>
      <c r="I8" s="8">
        <f t="shared" si="0"/>
        <v>0</v>
      </c>
    </row>
    <row r="9" spans="1:9" s="4" customFormat="1" ht="13.2">
      <c r="A9" s="10" t="s">
        <v>49</v>
      </c>
      <c r="B9" s="15">
        <v>1820878</v>
      </c>
      <c r="C9" s="8"/>
      <c r="E9" s="15">
        <v>848311</v>
      </c>
      <c r="F9" s="8"/>
      <c r="H9" s="7">
        <f t="shared" si="0"/>
        <v>2669189</v>
      </c>
      <c r="I9" s="8">
        <f t="shared" si="0"/>
        <v>0</v>
      </c>
    </row>
    <row r="10" spans="1:9" s="4" customFormat="1" ht="13.2">
      <c r="A10" s="10" t="s">
        <v>50</v>
      </c>
      <c r="B10" s="15">
        <v>739133</v>
      </c>
      <c r="C10" s="8"/>
      <c r="E10" s="15">
        <v>356190</v>
      </c>
      <c r="F10" s="8"/>
      <c r="H10" s="7">
        <f t="shared" si="0"/>
        <v>1095323</v>
      </c>
      <c r="I10" s="8">
        <f t="shared" si="0"/>
        <v>0</v>
      </c>
    </row>
    <row r="11" spans="1:9" s="4" customFormat="1" ht="13.2">
      <c r="A11" s="10" t="s">
        <v>51</v>
      </c>
      <c r="B11" s="15">
        <v>781861</v>
      </c>
      <c r="C11" s="8"/>
      <c r="E11" s="15">
        <v>410859</v>
      </c>
      <c r="F11" s="8"/>
      <c r="H11" s="7">
        <f t="shared" si="0"/>
        <v>1192720</v>
      </c>
      <c r="I11" s="8">
        <f t="shared" si="0"/>
        <v>0</v>
      </c>
    </row>
    <row r="12" spans="1:9" s="4" customFormat="1" ht="13.2">
      <c r="A12" s="10" t="s">
        <v>6</v>
      </c>
      <c r="B12" s="15">
        <v>856210</v>
      </c>
      <c r="C12" s="8"/>
      <c r="E12" s="15">
        <v>405552</v>
      </c>
      <c r="F12" s="8"/>
      <c r="H12" s="7">
        <f t="shared" si="0"/>
        <v>1261762</v>
      </c>
      <c r="I12" s="8">
        <f t="shared" si="0"/>
        <v>0</v>
      </c>
    </row>
    <row r="13" spans="1:9" s="4" customFormat="1" ht="13.2">
      <c r="A13" s="10" t="s">
        <v>7</v>
      </c>
      <c r="B13" s="15">
        <v>457389</v>
      </c>
      <c r="C13" s="8"/>
      <c r="E13" s="15">
        <v>217061</v>
      </c>
      <c r="F13" s="8"/>
      <c r="H13" s="7">
        <f t="shared" si="0"/>
        <v>674450</v>
      </c>
      <c r="I13" s="8">
        <f t="shared" si="0"/>
        <v>0</v>
      </c>
    </row>
    <row r="14" spans="1:9" s="4" customFormat="1" ht="13.2">
      <c r="A14" s="10" t="s">
        <v>8</v>
      </c>
      <c r="B14" s="15">
        <v>441274</v>
      </c>
      <c r="C14" s="8"/>
      <c r="E14" s="15">
        <v>203129</v>
      </c>
      <c r="F14" s="8"/>
      <c r="H14" s="7">
        <f t="shared" si="0"/>
        <v>644403</v>
      </c>
      <c r="I14" s="8">
        <f t="shared" si="0"/>
        <v>0</v>
      </c>
    </row>
    <row r="15" spans="1:9" s="4" customFormat="1" ht="13.2">
      <c r="A15" s="10" t="s">
        <v>9</v>
      </c>
      <c r="B15" s="15">
        <v>710579</v>
      </c>
      <c r="C15" s="8"/>
      <c r="E15" s="15">
        <v>335141</v>
      </c>
      <c r="F15" s="8"/>
      <c r="H15" s="7">
        <f t="shared" si="0"/>
        <v>1045720</v>
      </c>
      <c r="I15" s="8">
        <f t="shared" si="0"/>
        <v>0</v>
      </c>
    </row>
    <row r="16" spans="1:9" s="4" customFormat="1" ht="13.2">
      <c r="A16" s="10" t="s">
        <v>10</v>
      </c>
      <c r="B16" s="15">
        <v>536518</v>
      </c>
      <c r="C16" s="8"/>
      <c r="E16" s="15">
        <v>236365</v>
      </c>
      <c r="F16" s="8"/>
      <c r="H16" s="7">
        <f t="shared" si="0"/>
        <v>772883</v>
      </c>
      <c r="I16" s="8">
        <f t="shared" si="0"/>
        <v>0</v>
      </c>
    </row>
    <row r="17" spans="1:9" s="4" customFormat="1" ht="13.2">
      <c r="A17" s="10" t="s">
        <v>11</v>
      </c>
      <c r="B17" s="15">
        <v>1627978</v>
      </c>
      <c r="C17" s="8"/>
      <c r="E17" s="15">
        <v>869797</v>
      </c>
      <c r="F17" s="8"/>
      <c r="H17" s="7">
        <f t="shared" si="0"/>
        <v>2497775</v>
      </c>
      <c r="I17" s="8">
        <f t="shared" si="0"/>
        <v>0</v>
      </c>
    </row>
    <row r="18" spans="1:9" s="4" customFormat="1" ht="13.2">
      <c r="A18" s="10" t="s">
        <v>12</v>
      </c>
      <c r="B18" s="15">
        <v>1653617</v>
      </c>
      <c r="C18" s="8"/>
      <c r="E18" s="15">
        <v>814312</v>
      </c>
      <c r="F18" s="8"/>
      <c r="H18" s="7">
        <f t="shared" si="0"/>
        <v>2467929</v>
      </c>
      <c r="I18" s="8">
        <f t="shared" si="0"/>
        <v>0</v>
      </c>
    </row>
    <row r="19" spans="1:9" s="4" customFormat="1" ht="13.2">
      <c r="A19" s="10" t="s">
        <v>13</v>
      </c>
      <c r="B19" s="15">
        <v>938243</v>
      </c>
      <c r="C19" s="8"/>
      <c r="E19" s="15">
        <v>456215</v>
      </c>
      <c r="F19" s="8"/>
      <c r="H19" s="7">
        <f t="shared" si="0"/>
        <v>1394458</v>
      </c>
      <c r="I19" s="8">
        <f t="shared" si="0"/>
        <v>0</v>
      </c>
    </row>
    <row r="20" spans="1:9" s="4" customFormat="1" ht="13.2">
      <c r="A20" s="10" t="s">
        <v>14</v>
      </c>
      <c r="B20" s="15">
        <v>995089</v>
      </c>
      <c r="C20" s="8"/>
      <c r="E20" s="15">
        <v>463504</v>
      </c>
      <c r="F20" s="8"/>
      <c r="H20" s="7">
        <f t="shared" si="0"/>
        <v>1458593</v>
      </c>
      <c r="I20" s="8">
        <f t="shared" si="0"/>
        <v>0</v>
      </c>
    </row>
    <row r="21" spans="1:9" s="4" customFormat="1" ht="13.2">
      <c r="A21" s="10" t="s">
        <v>15</v>
      </c>
      <c r="B21" s="15">
        <v>626053</v>
      </c>
      <c r="C21" s="8"/>
      <c r="E21" s="15">
        <v>294897</v>
      </c>
      <c r="F21" s="8"/>
      <c r="H21" s="7">
        <f t="shared" si="0"/>
        <v>920950</v>
      </c>
      <c r="I21" s="8">
        <f t="shared" si="0"/>
        <v>0</v>
      </c>
    </row>
    <row r="22" spans="1:9" s="4" customFormat="1" ht="13.2">
      <c r="A22" s="10" t="s">
        <v>16</v>
      </c>
      <c r="B22" s="15">
        <v>1159685</v>
      </c>
      <c r="C22" s="8"/>
      <c r="E22" s="15">
        <v>599593</v>
      </c>
      <c r="F22" s="8"/>
      <c r="H22" s="7">
        <f t="shared" si="0"/>
        <v>1759278</v>
      </c>
      <c r="I22" s="8">
        <f t="shared" si="0"/>
        <v>0</v>
      </c>
    </row>
    <row r="23" spans="1:9" s="4" customFormat="1" ht="13.2">
      <c r="A23" s="10" t="s">
        <v>17</v>
      </c>
      <c r="B23" s="15">
        <v>1060994</v>
      </c>
      <c r="C23" s="8"/>
      <c r="E23" s="15">
        <v>511348</v>
      </c>
      <c r="F23" s="8"/>
      <c r="H23" s="7">
        <f t="shared" si="0"/>
        <v>1572342</v>
      </c>
      <c r="I23" s="8">
        <f t="shared" si="0"/>
        <v>0</v>
      </c>
    </row>
    <row r="24" spans="1:9" s="4" customFormat="1" ht="13.2">
      <c r="A24" s="10" t="s">
        <v>18</v>
      </c>
      <c r="B24" s="15">
        <v>488019</v>
      </c>
      <c r="C24" s="8"/>
      <c r="E24" s="15">
        <v>242910</v>
      </c>
      <c r="F24" s="8"/>
      <c r="H24" s="7">
        <f t="shared" si="0"/>
        <v>730929</v>
      </c>
      <c r="I24" s="8">
        <f t="shared" si="0"/>
        <v>0</v>
      </c>
    </row>
    <row r="25" spans="1:9" s="4" customFormat="1" ht="13.2">
      <c r="A25" s="10" t="s">
        <v>19</v>
      </c>
      <c r="B25" s="15">
        <v>961876</v>
      </c>
      <c r="C25" s="8"/>
      <c r="E25" s="15">
        <v>489212</v>
      </c>
      <c r="F25" s="8"/>
      <c r="H25" s="7">
        <f t="shared" si="0"/>
        <v>1451088</v>
      </c>
      <c r="I25" s="8">
        <f t="shared" si="0"/>
        <v>0</v>
      </c>
    </row>
    <row r="26" spans="1:9" s="4" customFormat="1" ht="13.2">
      <c r="A26" s="10" t="s">
        <v>20</v>
      </c>
      <c r="B26" s="15">
        <v>1186967</v>
      </c>
      <c r="C26" s="8"/>
      <c r="E26" s="15">
        <v>508590</v>
      </c>
      <c r="F26" s="8"/>
      <c r="H26" s="7">
        <f t="shared" si="0"/>
        <v>1695557</v>
      </c>
      <c r="I26" s="8">
        <f t="shared" si="0"/>
        <v>0</v>
      </c>
    </row>
    <row r="27" spans="1:9" s="4" customFormat="1" ht="13.2">
      <c r="A27" s="10" t="s">
        <v>21</v>
      </c>
      <c r="B27" s="15">
        <v>667864</v>
      </c>
      <c r="C27" s="8"/>
      <c r="E27" s="15">
        <v>323264</v>
      </c>
      <c r="F27" s="8"/>
      <c r="H27" s="7">
        <f t="shared" si="0"/>
        <v>991128</v>
      </c>
      <c r="I27" s="8">
        <f t="shared" si="0"/>
        <v>0</v>
      </c>
    </row>
    <row r="28" spans="1:9" s="4" customFormat="1" ht="13.2">
      <c r="A28" s="10" t="s">
        <v>22</v>
      </c>
      <c r="B28" s="15">
        <v>236428</v>
      </c>
      <c r="C28" s="8"/>
      <c r="E28" s="15">
        <v>117872</v>
      </c>
      <c r="F28" s="8"/>
      <c r="H28" s="7">
        <f t="shared" si="0"/>
        <v>354300</v>
      </c>
      <c r="I28" s="8">
        <f t="shared" si="0"/>
        <v>0</v>
      </c>
    </row>
    <row r="29" spans="1:9" s="4" customFormat="1" ht="13.2">
      <c r="A29" s="10" t="s">
        <v>23</v>
      </c>
      <c r="B29" s="15">
        <v>510161</v>
      </c>
      <c r="C29" s="8"/>
      <c r="E29" s="15">
        <v>219658</v>
      </c>
      <c r="F29" s="8"/>
      <c r="H29" s="7">
        <f t="shared" si="0"/>
        <v>729819</v>
      </c>
      <c r="I29" s="8">
        <f t="shared" si="0"/>
        <v>0</v>
      </c>
    </row>
    <row r="30" spans="1:9" s="4" customFormat="1" ht="13.2">
      <c r="A30" s="10" t="s">
        <v>24</v>
      </c>
      <c r="B30" s="15">
        <v>879155</v>
      </c>
      <c r="C30" s="8"/>
      <c r="E30" s="15">
        <v>484033</v>
      </c>
      <c r="F30" s="8"/>
      <c r="H30" s="7">
        <f t="shared" si="0"/>
        <v>1363188</v>
      </c>
      <c r="I30" s="8">
        <f t="shared" si="0"/>
        <v>0</v>
      </c>
    </row>
    <row r="31" spans="1:9" s="4" customFormat="1" ht="13.2">
      <c r="A31" s="10" t="s">
        <v>25</v>
      </c>
      <c r="B31" s="15">
        <v>1111842</v>
      </c>
      <c r="C31" s="8"/>
      <c r="E31" s="15">
        <v>592065</v>
      </c>
      <c r="F31" s="8"/>
      <c r="H31" s="7">
        <f t="shared" si="0"/>
        <v>1703907</v>
      </c>
      <c r="I31" s="8">
        <f t="shared" si="0"/>
        <v>0</v>
      </c>
    </row>
    <row r="32" spans="1:9" s="4" customFormat="1" ht="13.2">
      <c r="A32" s="10" t="s">
        <v>26</v>
      </c>
      <c r="B32" s="15">
        <v>2007522</v>
      </c>
      <c r="C32" s="8"/>
      <c r="E32" s="15">
        <v>960804</v>
      </c>
      <c r="F32" s="8"/>
      <c r="H32" s="7">
        <f t="shared" si="0"/>
        <v>2968326</v>
      </c>
      <c r="I32" s="8">
        <f t="shared" si="0"/>
        <v>0</v>
      </c>
    </row>
    <row r="33" spans="1:10" s="4" customFormat="1" ht="13.2">
      <c r="A33" s="10" t="s">
        <v>27</v>
      </c>
      <c r="B33" s="15">
        <v>591334</v>
      </c>
      <c r="C33" s="8"/>
      <c r="E33" s="15">
        <v>286680</v>
      </c>
      <c r="F33" s="8"/>
      <c r="H33" s="7">
        <f t="shared" si="0"/>
        <v>878014</v>
      </c>
      <c r="I33" s="8">
        <f t="shared" si="0"/>
        <v>0</v>
      </c>
    </row>
    <row r="34" spans="1:10" s="4" customFormat="1" ht="13.2">
      <c r="A34" s="10" t="s">
        <v>52</v>
      </c>
      <c r="B34" s="15">
        <v>414090</v>
      </c>
      <c r="C34" s="8"/>
      <c r="E34" s="15">
        <v>190157</v>
      </c>
      <c r="F34" s="8"/>
      <c r="H34" s="7">
        <f t="shared" si="0"/>
        <v>604247</v>
      </c>
      <c r="I34" s="8">
        <f t="shared" si="0"/>
        <v>0</v>
      </c>
    </row>
    <row r="35" spans="1:10" s="4" customFormat="1" ht="13.2">
      <c r="A35" s="10" t="s">
        <v>28</v>
      </c>
      <c r="B35" s="15">
        <v>623599</v>
      </c>
      <c r="C35" s="8"/>
      <c r="E35" s="15">
        <v>299892</v>
      </c>
      <c r="F35" s="8"/>
      <c r="H35" s="7">
        <f t="shared" si="0"/>
        <v>923491</v>
      </c>
      <c r="I35" s="8">
        <f t="shared" si="0"/>
        <v>0</v>
      </c>
    </row>
    <row r="36" spans="1:10" s="4" customFormat="1" ht="13.2">
      <c r="A36" s="10" t="s">
        <v>29</v>
      </c>
      <c r="B36" s="15">
        <v>1069117</v>
      </c>
      <c r="C36" s="8"/>
      <c r="E36" s="15">
        <v>475959</v>
      </c>
      <c r="F36" s="8"/>
      <c r="H36" s="7">
        <f t="shared" si="0"/>
        <v>1545076</v>
      </c>
      <c r="I36" s="8">
        <f t="shared" si="0"/>
        <v>0</v>
      </c>
    </row>
    <row r="37" spans="1:10" s="4" customFormat="1" ht="13.2">
      <c r="A37" s="10" t="s">
        <v>30</v>
      </c>
      <c r="B37" s="15">
        <v>640269</v>
      </c>
      <c r="C37" s="8"/>
      <c r="E37" s="15">
        <v>332717</v>
      </c>
      <c r="F37" s="8"/>
      <c r="H37" s="7">
        <f t="shared" si="0"/>
        <v>972986</v>
      </c>
      <c r="I37" s="8">
        <f t="shared" si="0"/>
        <v>0</v>
      </c>
    </row>
    <row r="38" spans="1:10" s="4" customFormat="1" ht="13.2">
      <c r="A38" s="10" t="s">
        <v>31</v>
      </c>
      <c r="B38" s="15">
        <v>832811</v>
      </c>
      <c r="C38" s="8"/>
      <c r="E38" s="15">
        <v>394675</v>
      </c>
      <c r="F38" s="8"/>
      <c r="H38" s="7">
        <f t="shared" si="0"/>
        <v>1227486</v>
      </c>
      <c r="I38" s="8">
        <f t="shared" si="0"/>
        <v>0</v>
      </c>
    </row>
    <row r="39" spans="1:10" s="4" customFormat="1" ht="13.2">
      <c r="A39" s="10" t="s">
        <v>32</v>
      </c>
      <c r="B39" s="15">
        <v>232418</v>
      </c>
      <c r="C39" s="8"/>
      <c r="E39" s="15">
        <v>96951</v>
      </c>
      <c r="F39" s="8"/>
      <c r="H39" s="7">
        <f t="shared" si="0"/>
        <v>329369</v>
      </c>
      <c r="I39" s="8">
        <f t="shared" si="0"/>
        <v>0</v>
      </c>
    </row>
    <row r="40" spans="1:10" s="4" customFormat="1" ht="13.2">
      <c r="A40" s="10" t="s">
        <v>33</v>
      </c>
      <c r="B40" s="15">
        <v>1123211</v>
      </c>
      <c r="C40" s="8"/>
      <c r="E40" s="15">
        <v>548097</v>
      </c>
      <c r="F40" s="8"/>
      <c r="H40" s="7">
        <f t="shared" si="0"/>
        <v>1671308</v>
      </c>
      <c r="I40" s="8">
        <f t="shared" si="0"/>
        <v>0</v>
      </c>
    </row>
    <row r="41" spans="1:10" s="4" customFormat="1" ht="13.2">
      <c r="A41" s="10" t="s">
        <v>34</v>
      </c>
      <c r="B41" s="15">
        <v>662743</v>
      </c>
      <c r="C41" s="8"/>
      <c r="E41" s="15">
        <v>302301</v>
      </c>
      <c r="F41" s="8"/>
      <c r="H41" s="7">
        <f t="shared" si="0"/>
        <v>965044</v>
      </c>
      <c r="I41" s="8">
        <f t="shared" si="0"/>
        <v>0</v>
      </c>
    </row>
    <row r="42" spans="1:10" s="4" customFormat="1" ht="13.2">
      <c r="A42" s="10" t="s">
        <v>35</v>
      </c>
      <c r="B42" s="15">
        <v>1179594</v>
      </c>
      <c r="C42" s="8"/>
      <c r="E42" s="15">
        <v>501375</v>
      </c>
      <c r="F42" s="8"/>
      <c r="H42" s="7">
        <f t="shared" si="0"/>
        <v>1680969</v>
      </c>
      <c r="I42" s="8">
        <f t="shared" si="0"/>
        <v>0</v>
      </c>
    </row>
    <row r="43" spans="1:10" s="4" customFormat="1" ht="13.2">
      <c r="A43" s="10" t="s">
        <v>36</v>
      </c>
      <c r="B43" s="15">
        <v>1411697</v>
      </c>
      <c r="C43" s="8"/>
      <c r="E43" s="15">
        <v>699863</v>
      </c>
      <c r="F43" s="8"/>
      <c r="H43" s="7">
        <f t="shared" si="0"/>
        <v>2111560</v>
      </c>
      <c r="I43" s="8">
        <f t="shared" si="0"/>
        <v>0</v>
      </c>
    </row>
    <row r="44" spans="1:10" s="4" customFormat="1" ht="13.2">
      <c r="A44" s="10" t="s">
        <v>37</v>
      </c>
      <c r="B44" s="15">
        <v>244131</v>
      </c>
      <c r="C44" s="8"/>
      <c r="E44" s="15">
        <v>113400</v>
      </c>
      <c r="F44" s="8"/>
      <c r="H44" s="7">
        <f t="shared" si="0"/>
        <v>357531</v>
      </c>
      <c r="I44" s="8">
        <f t="shared" si="0"/>
        <v>0</v>
      </c>
    </row>
    <row r="45" spans="1:10" s="4" customFormat="1" ht="13.2">
      <c r="A45" s="10" t="s">
        <v>38</v>
      </c>
      <c r="B45" s="15">
        <v>1703597</v>
      </c>
      <c r="C45" s="8"/>
      <c r="E45" s="15">
        <v>807607</v>
      </c>
      <c r="F45" s="8"/>
      <c r="H45" s="7">
        <f t="shared" si="0"/>
        <v>2511204</v>
      </c>
      <c r="I45" s="8">
        <f t="shared" si="0"/>
        <v>0</v>
      </c>
    </row>
    <row r="46" spans="1:10" s="4" customFormat="1" ht="13.2">
      <c r="A46" s="10" t="s">
        <v>39</v>
      </c>
      <c r="B46" s="15">
        <v>60328</v>
      </c>
      <c r="C46" s="8"/>
      <c r="E46" s="55"/>
      <c r="F46" s="56"/>
      <c r="H46" s="69">
        <f t="shared" si="0"/>
        <v>60328</v>
      </c>
      <c r="I46" s="70">
        <f t="shared" si="0"/>
        <v>0</v>
      </c>
      <c r="J46" s="4" t="s">
        <v>81</v>
      </c>
    </row>
    <row r="47" spans="1:10" s="4" customFormat="1" ht="13.2">
      <c r="A47" s="11" t="s">
        <v>40</v>
      </c>
      <c r="B47" s="16">
        <v>296921</v>
      </c>
      <c r="C47" s="8"/>
      <c r="E47" s="16">
        <v>135116</v>
      </c>
      <c r="F47" s="8"/>
      <c r="H47" s="7">
        <f t="shared" si="0"/>
        <v>432037</v>
      </c>
      <c r="I47" s="8">
        <f t="shared" si="0"/>
        <v>0</v>
      </c>
    </row>
    <row r="48" spans="1:10" s="4" customFormat="1" ht="13.2">
      <c r="A48" s="5" t="s">
        <v>0</v>
      </c>
      <c r="B48" s="3">
        <f>SUM(B5:B47)</f>
        <v>49078751</v>
      </c>
      <c r="C48" s="3">
        <f t="shared" ref="C48" si="1">SUM(C5:C47)</f>
        <v>0</v>
      </c>
      <c r="E48" s="3">
        <f>SUM(E5:E47)</f>
        <v>23568034</v>
      </c>
      <c r="F48" s="3">
        <f t="shared" ref="F48" si="2">SUM(F5:F47)</f>
        <v>0</v>
      </c>
      <c r="H48" s="3">
        <f>SUM(H5:H47)</f>
        <v>72646785</v>
      </c>
      <c r="I48" s="3">
        <f t="shared" ref="I48" si="3">SUM(I5:I47)</f>
        <v>0</v>
      </c>
    </row>
    <row r="49" spans="1:13" s="4" customFormat="1" ht="13.2"/>
    <row r="50" spans="1:13" customFormat="1">
      <c r="A50" s="81" t="s">
        <v>63</v>
      </c>
      <c r="B50" s="81"/>
      <c r="C50" s="81"/>
      <c r="L50" s="2"/>
      <c r="M50" s="4"/>
    </row>
    <row r="51" spans="1:13" customFormat="1">
      <c r="A51" s="17" t="s">
        <v>41</v>
      </c>
      <c r="B51" s="82" t="s">
        <v>3</v>
      </c>
      <c r="C51" s="83"/>
      <c r="L51" s="2"/>
      <c r="M51" s="4"/>
    </row>
    <row r="52" spans="1:13" customFormat="1" ht="13.8">
      <c r="A52" s="18" t="s">
        <v>42</v>
      </c>
      <c r="B52" s="79">
        <v>24276216</v>
      </c>
      <c r="C52" s="79"/>
      <c r="M52" s="4"/>
    </row>
    <row r="53" spans="1:13" customFormat="1" ht="13.8">
      <c r="A53" s="21"/>
      <c r="B53" s="6"/>
      <c r="C53" s="22"/>
      <c r="M53" s="4"/>
    </row>
    <row r="54" spans="1:13" customFormat="1">
      <c r="A54" s="23" t="s">
        <v>43</v>
      </c>
      <c r="B54" s="80">
        <f>+B48+B52</f>
        <v>73354967</v>
      </c>
      <c r="C54" s="80"/>
      <c r="M54" s="4"/>
    </row>
    <row r="55" spans="1:13" s="4" customFormat="1" ht="13.2">
      <c r="A55" s="13"/>
    </row>
    <row r="56" spans="1:13" s="4" customFormat="1" ht="13.2">
      <c r="A56" s="13"/>
    </row>
    <row r="57" spans="1:13" s="4" customFormat="1" ht="13.2">
      <c r="A57" s="12"/>
    </row>
  </sheetData>
  <mergeCells count="11">
    <mergeCell ref="A1:I1"/>
    <mergeCell ref="B3:C3"/>
    <mergeCell ref="H3:I3"/>
    <mergeCell ref="B54:C54"/>
    <mergeCell ref="A2:A4"/>
    <mergeCell ref="B2:C2"/>
    <mergeCell ref="E2:F3"/>
    <mergeCell ref="H2:I2"/>
    <mergeCell ref="A50:C50"/>
    <mergeCell ref="B51:C51"/>
    <mergeCell ref="B52:C52"/>
  </mergeCells>
  <printOptions horizontalCentered="1"/>
  <pageMargins left="0.35433070866141736" right="0.27559055118110237" top="0.6692913385826772" bottom="0.51181102362204722" header="0.35433070866141736" footer="0.27559055118110237"/>
  <pageSetup paperSize="9" scale="93" orientation="portrait" r:id="rId1"/>
  <headerFooter alignWithMargins="0">
    <oddFooter>&amp;L&amp;F&amp;C&amp;P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57"/>
  <sheetViews>
    <sheetView zoomScale="90" zoomScaleNormal="90" workbookViewId="0">
      <pane xSplit="1" ySplit="4" topLeftCell="B35" activePane="bottomRight" state="frozen"/>
      <selection pane="topRight" activeCell="B1" sqref="B1"/>
      <selection pane="bottomLeft" activeCell="A7" sqref="A7"/>
      <selection pane="bottomRight" activeCell="N41" sqref="N41"/>
    </sheetView>
  </sheetViews>
  <sheetFormatPr defaultColWidth="9.109375" defaultRowHeight="15.6"/>
  <cols>
    <col min="1" max="1" width="20.77734375" style="1" customWidth="1"/>
    <col min="2" max="2" width="16.77734375" style="2" customWidth="1"/>
    <col min="3" max="3" width="20.77734375" style="2" customWidth="1"/>
    <col min="4" max="4" width="20.77734375" style="31" customWidth="1"/>
    <col min="5" max="5" width="1" style="2" customWidth="1"/>
    <col min="6" max="6" width="16.77734375" style="2" customWidth="1"/>
    <col min="7" max="7" width="20.77734375" style="2" customWidth="1"/>
    <col min="8" max="8" width="20.77734375" style="31" customWidth="1"/>
    <col min="9" max="9" width="1" style="2" customWidth="1"/>
    <col min="10" max="10" width="16.77734375" style="2" customWidth="1"/>
    <col min="11" max="11" width="20.77734375" style="2" customWidth="1"/>
    <col min="12" max="12" width="20.77734375" style="31" customWidth="1"/>
    <col min="13" max="13" width="9.109375" style="2"/>
    <col min="14" max="14" width="10" style="2" bestFit="1" customWidth="1"/>
    <col min="15" max="16384" width="9.109375" style="2"/>
  </cols>
  <sheetData>
    <row r="1" spans="1:12" ht="18" customHeight="1">
      <c r="A1" s="88" t="s">
        <v>55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2" ht="33.6" customHeight="1">
      <c r="A2" s="77" t="s">
        <v>41</v>
      </c>
      <c r="B2" s="86" t="s">
        <v>66</v>
      </c>
      <c r="C2" s="87"/>
      <c r="D2" s="87"/>
      <c r="E2" s="48"/>
      <c r="F2" s="78" t="s">
        <v>62</v>
      </c>
      <c r="G2" s="78"/>
      <c r="H2" s="78"/>
      <c r="I2" s="48"/>
      <c r="J2" s="86" t="s">
        <v>67</v>
      </c>
      <c r="K2" s="87"/>
      <c r="L2" s="87"/>
    </row>
    <row r="3" spans="1:12" ht="40.799999999999997" customHeight="1">
      <c r="A3" s="77"/>
      <c r="B3" s="78" t="s">
        <v>64</v>
      </c>
      <c r="C3" s="78"/>
      <c r="D3" s="78"/>
      <c r="E3" s="49"/>
      <c r="F3" s="78"/>
      <c r="G3" s="78"/>
      <c r="H3" s="78"/>
      <c r="I3" s="49"/>
      <c r="J3" s="78" t="s">
        <v>65</v>
      </c>
      <c r="K3" s="78"/>
      <c r="L3" s="78"/>
    </row>
    <row r="4" spans="1:12" s="4" customFormat="1" ht="72" customHeight="1">
      <c r="A4" s="77"/>
      <c r="B4" s="27" t="s">
        <v>3</v>
      </c>
      <c r="C4" s="26" t="s">
        <v>44</v>
      </c>
      <c r="D4" s="28" t="s">
        <v>54</v>
      </c>
      <c r="F4" s="27" t="s">
        <v>3</v>
      </c>
      <c r="G4" s="26" t="s">
        <v>44</v>
      </c>
      <c r="H4" s="28" t="s">
        <v>54</v>
      </c>
      <c r="J4" s="27" t="s">
        <v>3</v>
      </c>
      <c r="K4" s="26" t="s">
        <v>44</v>
      </c>
      <c r="L4" s="28" t="s">
        <v>54</v>
      </c>
    </row>
    <row r="5" spans="1:12" s="4" customFormat="1" ht="13.2">
      <c r="A5" s="25" t="s">
        <v>45</v>
      </c>
      <c r="B5" s="7">
        <f>+'1'!B5+'2'!B5+'3'!B5+'4'!B5</f>
        <v>115996673</v>
      </c>
      <c r="C5" s="8">
        <f>+'1'!C5+'2'!C5+'3'!C5+'4'!C5</f>
        <v>1271517</v>
      </c>
      <c r="D5" s="7">
        <f>+'1'!B5+'2'!B5+'3'!D5+'4'!B5</f>
        <v>120106046</v>
      </c>
      <c r="F5" s="7">
        <f>+'1'!E5+'2'!E5+'3'!F5+'4'!E5</f>
        <v>58746370</v>
      </c>
      <c r="G5" s="8">
        <f>+'1'!F5+'2'!F5+'3'!G5+'4'!F5</f>
        <v>604206</v>
      </c>
      <c r="H5" s="7">
        <f>+'1'!E5+'2'!E5+'3'!H5+'4'!E5</f>
        <v>60944604</v>
      </c>
      <c r="J5" s="7">
        <f>+B5+F5</f>
        <v>174743043</v>
      </c>
      <c r="K5" s="8">
        <f>+C5+G5</f>
        <v>1875723</v>
      </c>
      <c r="L5" s="7">
        <f>+D5+H5</f>
        <v>181050650</v>
      </c>
    </row>
    <row r="6" spans="1:12" s="4" customFormat="1" ht="15.6" customHeight="1">
      <c r="A6" s="10" t="s">
        <v>46</v>
      </c>
      <c r="B6" s="7">
        <f>+'1'!B6+'2'!B6+'3'!B6+'4'!B6</f>
        <v>16960030</v>
      </c>
      <c r="C6" s="8">
        <f>+'1'!C6+'2'!C6+'3'!C6+'4'!C6</f>
        <v>257454</v>
      </c>
      <c r="D6" s="7">
        <f>+'1'!B6+'2'!B6+'3'!D6+'4'!B6</f>
        <v>17726416</v>
      </c>
      <c r="F6" s="7">
        <f>+'1'!E6+'2'!E6+'3'!F6+'4'!E6</f>
        <v>8578157</v>
      </c>
      <c r="G6" s="8">
        <f>+'1'!F6+'2'!F6+'3'!G6+'4'!F6</f>
        <v>134868</v>
      </c>
      <c r="H6" s="7">
        <f>+'1'!E6+'2'!E6+'3'!H6+'4'!E6</f>
        <v>8996921</v>
      </c>
      <c r="J6" s="7">
        <f t="shared" ref="J6:J47" si="0">+B6+F6</f>
        <v>25538187</v>
      </c>
      <c r="K6" s="8">
        <f t="shared" ref="K6:K47" si="1">+C6+G6</f>
        <v>392322</v>
      </c>
      <c r="L6" s="7">
        <f t="shared" ref="L6:L47" si="2">+D6+H6</f>
        <v>26723337</v>
      </c>
    </row>
    <row r="7" spans="1:12" s="4" customFormat="1" ht="13.2">
      <c r="A7" s="10" t="s">
        <v>47</v>
      </c>
      <c r="B7" s="7">
        <f>+'1'!B7+'2'!B7+'3'!B7+'4'!B7</f>
        <v>14107153</v>
      </c>
      <c r="C7" s="8">
        <f>+'1'!C7+'2'!C7+'3'!C7+'4'!C7</f>
        <v>84147</v>
      </c>
      <c r="D7" s="7">
        <f>+'1'!B7+'2'!B7+'3'!D7+'4'!B7</f>
        <v>14524211</v>
      </c>
      <c r="F7" s="7">
        <f>+'1'!E7+'2'!E7+'3'!F7+'4'!E7</f>
        <v>7460807</v>
      </c>
      <c r="G7" s="8">
        <f>+'1'!F7+'2'!F7+'3'!G7+'4'!F7</f>
        <v>31922</v>
      </c>
      <c r="H7" s="7">
        <f>+'1'!E7+'2'!E7+'3'!H7+'4'!E7</f>
        <v>7690207</v>
      </c>
      <c r="J7" s="7">
        <f t="shared" si="0"/>
        <v>21567960</v>
      </c>
      <c r="K7" s="8">
        <f t="shared" si="1"/>
        <v>116069</v>
      </c>
      <c r="L7" s="7">
        <f t="shared" si="2"/>
        <v>22214418</v>
      </c>
    </row>
    <row r="8" spans="1:12" s="4" customFormat="1" ht="13.2">
      <c r="A8" s="10" t="s">
        <v>48</v>
      </c>
      <c r="B8" s="7">
        <f>+'1'!B8+'2'!B8+'3'!B8+'4'!B8</f>
        <v>8039311</v>
      </c>
      <c r="C8" s="8">
        <f>+'1'!C8+'2'!C8+'3'!C8+'4'!C8</f>
        <v>68868</v>
      </c>
      <c r="D8" s="7">
        <f>+'1'!B8+'2'!B8+'3'!D8+'4'!B8</f>
        <v>8284231</v>
      </c>
      <c r="F8" s="7">
        <f>+'1'!E8+'2'!E8+'3'!F8+'4'!E8</f>
        <v>4293375</v>
      </c>
      <c r="G8" s="8">
        <f>+'1'!F8+'2'!F8+'3'!G8+'4'!F8</f>
        <v>34995</v>
      </c>
      <c r="H8" s="7">
        <f>+'1'!E8+'2'!E8+'3'!H8+'4'!E8</f>
        <v>4421647</v>
      </c>
      <c r="J8" s="7">
        <f t="shared" si="0"/>
        <v>12332686</v>
      </c>
      <c r="K8" s="8">
        <f t="shared" si="1"/>
        <v>103863</v>
      </c>
      <c r="L8" s="7">
        <f t="shared" si="2"/>
        <v>12705878</v>
      </c>
    </row>
    <row r="9" spans="1:12" s="4" customFormat="1" ht="13.2">
      <c r="A9" s="10" t="s">
        <v>49</v>
      </c>
      <c r="B9" s="7">
        <f>+'1'!B9+'2'!B9+'3'!B9+'4'!B9</f>
        <v>14779325</v>
      </c>
      <c r="C9" s="8">
        <f>+'1'!C9+'2'!C9+'3'!C9+'4'!C9</f>
        <v>104705</v>
      </c>
      <c r="D9" s="7">
        <f>+'1'!B9+'2'!B9+'3'!D9+'4'!B9</f>
        <v>15437381</v>
      </c>
      <c r="F9" s="7">
        <f>+'1'!E9+'2'!E9+'3'!F9+'4'!E9</f>
        <v>7526144</v>
      </c>
      <c r="G9" s="8">
        <f>+'1'!F9+'2'!F9+'3'!G9+'4'!F9</f>
        <v>51161</v>
      </c>
      <c r="H9" s="7">
        <f>+'1'!E9+'2'!E9+'3'!H9+'4'!E9</f>
        <v>7861453</v>
      </c>
      <c r="J9" s="7">
        <f t="shared" si="0"/>
        <v>22305469</v>
      </c>
      <c r="K9" s="8">
        <f t="shared" si="1"/>
        <v>155866</v>
      </c>
      <c r="L9" s="7">
        <f t="shared" si="2"/>
        <v>23298834</v>
      </c>
    </row>
    <row r="10" spans="1:12" s="4" customFormat="1" ht="13.2">
      <c r="A10" s="10" t="s">
        <v>50</v>
      </c>
      <c r="B10" s="7">
        <f>+'1'!B10+'2'!B10+'3'!B10+'4'!B10</f>
        <v>6969294</v>
      </c>
      <c r="C10" s="8">
        <f>+'1'!C10+'2'!C10+'3'!C10+'4'!C10</f>
        <v>79688</v>
      </c>
      <c r="D10" s="7">
        <f>+'1'!B10+'2'!B10+'3'!D10+'4'!B10</f>
        <v>7320974</v>
      </c>
      <c r="F10" s="7">
        <f>+'1'!E10+'2'!E10+'3'!F10+'4'!E10</f>
        <v>3530328</v>
      </c>
      <c r="G10" s="8">
        <f>+'1'!F10+'2'!F10+'3'!G10+'4'!F10</f>
        <v>44448</v>
      </c>
      <c r="H10" s="7">
        <f>+'1'!E10+'2'!E10+'3'!H10+'4'!E10</f>
        <v>3736093</v>
      </c>
      <c r="J10" s="7">
        <f t="shared" si="0"/>
        <v>10499622</v>
      </c>
      <c r="K10" s="8">
        <f t="shared" si="1"/>
        <v>124136</v>
      </c>
      <c r="L10" s="7">
        <f t="shared" si="2"/>
        <v>11057067</v>
      </c>
    </row>
    <row r="11" spans="1:12" s="4" customFormat="1" ht="13.2">
      <c r="A11" s="10" t="s">
        <v>51</v>
      </c>
      <c r="B11" s="7">
        <f>+'1'!B11+'2'!B11+'3'!B11+'4'!B11</f>
        <v>6885169</v>
      </c>
      <c r="C11" s="8">
        <f>+'1'!C11+'2'!C11+'3'!C11+'4'!C11</f>
        <v>49490</v>
      </c>
      <c r="D11" s="7">
        <f>+'1'!B11+'2'!B11+'3'!D11+'4'!B11</f>
        <v>6885169</v>
      </c>
      <c r="F11" s="7">
        <f>+'1'!E11+'2'!E11+'3'!F11+'4'!E11</f>
        <v>3670952</v>
      </c>
      <c r="G11" s="8">
        <f>+'1'!F11+'2'!F11+'3'!G11+'4'!F11</f>
        <v>23268</v>
      </c>
      <c r="H11" s="7">
        <f>+'1'!E11+'2'!E11+'3'!H11+'4'!E11</f>
        <v>3670952</v>
      </c>
      <c r="J11" s="7">
        <f t="shared" si="0"/>
        <v>10556121</v>
      </c>
      <c r="K11" s="8">
        <f t="shared" si="1"/>
        <v>72758</v>
      </c>
      <c r="L11" s="7">
        <f t="shared" si="2"/>
        <v>10556121</v>
      </c>
    </row>
    <row r="12" spans="1:12" s="4" customFormat="1" ht="13.2">
      <c r="A12" s="10" t="s">
        <v>6</v>
      </c>
      <c r="B12" s="7">
        <f>+'1'!B12+'2'!B12+'3'!B12+'4'!B12</f>
        <v>7217605</v>
      </c>
      <c r="C12" s="8">
        <f>+'1'!C12+'2'!C12+'3'!C12+'4'!C12</f>
        <v>16335</v>
      </c>
      <c r="D12" s="7">
        <f>+'1'!B12+'2'!B12+'3'!D12+'4'!B12</f>
        <v>7599453</v>
      </c>
      <c r="F12" s="7">
        <f>+'1'!E12+'2'!E12+'3'!F12+'4'!E12</f>
        <v>3644231</v>
      </c>
      <c r="G12" s="8">
        <f>+'1'!F12+'2'!F12+'3'!G12+'4'!F12</f>
        <v>7956</v>
      </c>
      <c r="H12" s="7">
        <f>+'1'!E12+'2'!E12+'3'!H12+'4'!E12</f>
        <v>3821256</v>
      </c>
      <c r="J12" s="7">
        <f t="shared" si="0"/>
        <v>10861836</v>
      </c>
      <c r="K12" s="8">
        <f t="shared" si="1"/>
        <v>24291</v>
      </c>
      <c r="L12" s="7">
        <f t="shared" si="2"/>
        <v>11420709</v>
      </c>
    </row>
    <row r="13" spans="1:12" s="4" customFormat="1" ht="13.2">
      <c r="A13" s="10" t="s">
        <v>7</v>
      </c>
      <c r="B13" s="7">
        <f>+'1'!B13+'2'!B13+'3'!B13+'4'!B13</f>
        <v>2976293</v>
      </c>
      <c r="C13" s="8">
        <f>+'1'!C13+'2'!C13+'3'!C13+'4'!C13</f>
        <v>6997</v>
      </c>
      <c r="D13" s="7">
        <f>+'1'!B13+'2'!B13+'3'!D13+'4'!B13</f>
        <v>2976293</v>
      </c>
      <c r="F13" s="7">
        <f>+'1'!E13+'2'!E13+'3'!F13+'4'!E13</f>
        <v>1539427</v>
      </c>
      <c r="G13" s="8">
        <f>+'1'!F13+'2'!F13+'3'!G13+'4'!F13</f>
        <v>3453</v>
      </c>
      <c r="H13" s="7">
        <f>+'1'!E13+'2'!E13+'3'!H13+'4'!E13</f>
        <v>1539427</v>
      </c>
      <c r="J13" s="7">
        <f t="shared" si="0"/>
        <v>4515720</v>
      </c>
      <c r="K13" s="8">
        <f t="shared" si="1"/>
        <v>10450</v>
      </c>
      <c r="L13" s="7">
        <f t="shared" si="2"/>
        <v>4515720</v>
      </c>
    </row>
    <row r="14" spans="1:12" s="4" customFormat="1" ht="13.2">
      <c r="A14" s="10" t="s">
        <v>8</v>
      </c>
      <c r="B14" s="7">
        <f>+'1'!B14+'2'!B14+'3'!B14+'4'!B14</f>
        <v>4948959</v>
      </c>
      <c r="C14" s="8">
        <f>+'1'!C14+'2'!C14+'3'!C14+'4'!C14</f>
        <v>33318</v>
      </c>
      <c r="D14" s="7">
        <f>+'1'!B14+'2'!B14+'3'!D14+'4'!B14</f>
        <v>5286061</v>
      </c>
      <c r="F14" s="7">
        <f>+'1'!E14+'2'!E14+'3'!F14+'4'!E14</f>
        <v>2595551</v>
      </c>
      <c r="G14" s="8">
        <f>+'1'!F14+'2'!F14+'3'!G14+'4'!F14</f>
        <v>17765</v>
      </c>
      <c r="H14" s="7">
        <f>+'1'!E14+'2'!E14+'3'!H14+'4'!E14</f>
        <v>2777564</v>
      </c>
      <c r="J14" s="7">
        <f t="shared" si="0"/>
        <v>7544510</v>
      </c>
      <c r="K14" s="8">
        <f t="shared" si="1"/>
        <v>51083</v>
      </c>
      <c r="L14" s="7">
        <f t="shared" si="2"/>
        <v>8063625</v>
      </c>
    </row>
    <row r="15" spans="1:12" s="4" customFormat="1" ht="13.2">
      <c r="A15" s="10" t="s">
        <v>9</v>
      </c>
      <c r="B15" s="7">
        <f>+'1'!B15+'2'!B15+'3'!B15+'4'!B15</f>
        <v>4758451</v>
      </c>
      <c r="C15" s="8">
        <f>+'1'!C15+'2'!C15+'3'!C15+'4'!C15</f>
        <v>26010</v>
      </c>
      <c r="D15" s="7">
        <f>+'1'!B15+'2'!B15+'3'!D15+'4'!B15</f>
        <v>4758451</v>
      </c>
      <c r="F15" s="7">
        <f>+'1'!E15+'2'!E15+'3'!F15+'4'!E15</f>
        <v>2582506</v>
      </c>
      <c r="G15" s="8">
        <f>+'1'!F15+'2'!F15+'3'!G15+'4'!F15</f>
        <v>13759</v>
      </c>
      <c r="H15" s="7">
        <f>+'1'!E15+'2'!E15+'3'!H15+'4'!E15</f>
        <v>2582506</v>
      </c>
      <c r="J15" s="7">
        <f t="shared" si="0"/>
        <v>7340957</v>
      </c>
      <c r="K15" s="8">
        <f t="shared" si="1"/>
        <v>39769</v>
      </c>
      <c r="L15" s="7">
        <f t="shared" si="2"/>
        <v>7340957</v>
      </c>
    </row>
    <row r="16" spans="1:12" s="4" customFormat="1" ht="13.2">
      <c r="A16" s="10" t="s">
        <v>10</v>
      </c>
      <c r="B16" s="7">
        <f>+'1'!B16+'2'!B16+'3'!B16+'4'!B16</f>
        <v>4259148</v>
      </c>
      <c r="C16" s="8">
        <f>+'1'!C16+'2'!C16+'3'!C16+'4'!C16</f>
        <v>9604</v>
      </c>
      <c r="D16" s="7">
        <f>+'1'!B16+'2'!B16+'3'!D16+'4'!B16</f>
        <v>4259148</v>
      </c>
      <c r="F16" s="7">
        <f>+'1'!E16+'2'!E16+'3'!F16+'4'!E16</f>
        <v>2221935</v>
      </c>
      <c r="G16" s="8">
        <f>+'1'!F16+'2'!F16+'3'!G16+'4'!F16</f>
        <v>4825</v>
      </c>
      <c r="H16" s="7">
        <f>+'1'!E16+'2'!E16+'3'!H16+'4'!E16</f>
        <v>2221935</v>
      </c>
      <c r="J16" s="7">
        <f t="shared" si="0"/>
        <v>6481083</v>
      </c>
      <c r="K16" s="8">
        <f t="shared" si="1"/>
        <v>14429</v>
      </c>
      <c r="L16" s="7">
        <f t="shared" si="2"/>
        <v>6481083</v>
      </c>
    </row>
    <row r="17" spans="1:12" s="4" customFormat="1" ht="13.2">
      <c r="A17" s="10" t="s">
        <v>11</v>
      </c>
      <c r="B17" s="7">
        <f>+'1'!B17+'2'!B17+'3'!B17+'4'!B17</f>
        <v>10952589</v>
      </c>
      <c r="C17" s="8">
        <f>+'1'!C17+'2'!C17+'3'!C17+'4'!C17</f>
        <v>41772</v>
      </c>
      <c r="D17" s="7">
        <f>+'1'!B17+'2'!B17+'3'!D17+'4'!B17</f>
        <v>11327707</v>
      </c>
      <c r="F17" s="7">
        <f>+'1'!E17+'2'!E17+'3'!F17+'4'!E17</f>
        <v>5750096</v>
      </c>
      <c r="G17" s="8">
        <f>+'1'!F17+'2'!F17+'3'!G17+'4'!F17</f>
        <v>20974</v>
      </c>
      <c r="H17" s="7">
        <f>+'1'!E17+'2'!E17+'3'!H17+'4'!E17</f>
        <v>5966581</v>
      </c>
      <c r="J17" s="7">
        <f t="shared" si="0"/>
        <v>16702685</v>
      </c>
      <c r="K17" s="8">
        <f t="shared" si="1"/>
        <v>62746</v>
      </c>
      <c r="L17" s="7">
        <f t="shared" si="2"/>
        <v>17294288</v>
      </c>
    </row>
    <row r="18" spans="1:12" s="4" customFormat="1" ht="13.2">
      <c r="A18" s="10" t="s">
        <v>12</v>
      </c>
      <c r="B18" s="7">
        <f>+'1'!B18+'2'!B18+'3'!B18+'4'!B18</f>
        <v>11052297</v>
      </c>
      <c r="C18" s="8">
        <f>+'1'!C18+'2'!C18+'3'!C18+'4'!C18</f>
        <v>27332</v>
      </c>
      <c r="D18" s="7">
        <f>+'1'!B18+'2'!B18+'3'!D18+'4'!B18</f>
        <v>11393659</v>
      </c>
      <c r="F18" s="7">
        <f>+'1'!E18+'2'!E18+'3'!F18+'4'!E18</f>
        <v>5649391</v>
      </c>
      <c r="G18" s="8">
        <f>+'1'!F18+'2'!F18+'3'!G18+'4'!F18</f>
        <v>13810</v>
      </c>
      <c r="H18" s="7">
        <f>+'1'!E18+'2'!E18+'3'!H18+'4'!E18</f>
        <v>5812712</v>
      </c>
      <c r="J18" s="7">
        <f t="shared" si="0"/>
        <v>16701688</v>
      </c>
      <c r="K18" s="8">
        <f t="shared" si="1"/>
        <v>41142</v>
      </c>
      <c r="L18" s="7">
        <f t="shared" si="2"/>
        <v>17206371</v>
      </c>
    </row>
    <row r="19" spans="1:12" s="4" customFormat="1" ht="13.2">
      <c r="A19" s="10" t="s">
        <v>13</v>
      </c>
      <c r="B19" s="7">
        <f>+'1'!B19+'2'!B19+'3'!B19+'4'!B19</f>
        <v>8231645</v>
      </c>
      <c r="C19" s="8">
        <f>+'1'!C19+'2'!C19+'3'!C19+'4'!C19</f>
        <v>20465</v>
      </c>
      <c r="D19" s="7">
        <f>+'1'!B19+'2'!B19+'3'!D19+'4'!B19</f>
        <v>8575925</v>
      </c>
      <c r="F19" s="7">
        <f>+'1'!E19+'2'!E19+'3'!F19+'4'!E19</f>
        <v>4204961</v>
      </c>
      <c r="G19" s="8">
        <f>+'1'!F19+'2'!F19+'3'!G19+'4'!F19</f>
        <v>10313</v>
      </c>
      <c r="H19" s="7">
        <f>+'1'!E19+'2'!E19+'3'!H19+'4'!E19</f>
        <v>4401354</v>
      </c>
      <c r="J19" s="7">
        <f t="shared" si="0"/>
        <v>12436606</v>
      </c>
      <c r="K19" s="8">
        <f t="shared" si="1"/>
        <v>30778</v>
      </c>
      <c r="L19" s="7">
        <f t="shared" si="2"/>
        <v>12977279</v>
      </c>
    </row>
    <row r="20" spans="1:12" s="4" customFormat="1" ht="13.2">
      <c r="A20" s="10" t="s">
        <v>14</v>
      </c>
      <c r="B20" s="7">
        <f>+'1'!B20+'2'!B20+'3'!B20+'4'!B20</f>
        <v>7095428</v>
      </c>
      <c r="C20" s="8">
        <f>+'1'!C20+'2'!C20+'3'!C20+'4'!C20</f>
        <v>16590</v>
      </c>
      <c r="D20" s="7">
        <f>+'1'!B20+'2'!B20+'3'!D20+'4'!B20</f>
        <v>7275978</v>
      </c>
      <c r="F20" s="7">
        <f>+'1'!E20+'2'!E20+'3'!F20+'4'!E20</f>
        <v>3558049</v>
      </c>
      <c r="G20" s="8">
        <f>+'1'!F20+'2'!F20+'3'!G20+'4'!F20</f>
        <v>8176</v>
      </c>
      <c r="H20" s="7">
        <f>+'1'!E20+'2'!E20+'3'!H20+'4'!E20</f>
        <v>3652122</v>
      </c>
      <c r="J20" s="7">
        <f t="shared" si="0"/>
        <v>10653477</v>
      </c>
      <c r="K20" s="8">
        <f t="shared" si="1"/>
        <v>24766</v>
      </c>
      <c r="L20" s="7">
        <f t="shared" si="2"/>
        <v>10928100</v>
      </c>
    </row>
    <row r="21" spans="1:12" s="4" customFormat="1" ht="13.2">
      <c r="A21" s="10" t="s">
        <v>15</v>
      </c>
      <c r="B21" s="7">
        <f>+'1'!B21+'2'!B21+'3'!B21+'4'!B21</f>
        <v>4710952</v>
      </c>
      <c r="C21" s="8">
        <f>+'1'!C21+'2'!C21+'3'!C21+'4'!C21</f>
        <v>10663</v>
      </c>
      <c r="D21" s="7">
        <f>+'1'!B21+'2'!B21+'3'!D21+'4'!B21</f>
        <v>5162552</v>
      </c>
      <c r="F21" s="7">
        <f>+'1'!E21+'2'!E21+'3'!F21+'4'!E21</f>
        <v>2401694</v>
      </c>
      <c r="G21" s="8">
        <f>+'1'!F21+'2'!F21+'3'!G21+'4'!F21</f>
        <v>5246</v>
      </c>
      <c r="H21" s="7">
        <f>+'1'!E21+'2'!E21+'3'!H21+'4'!E21</f>
        <v>2657321</v>
      </c>
      <c r="J21" s="7">
        <f t="shared" si="0"/>
        <v>7112646</v>
      </c>
      <c r="K21" s="8">
        <f t="shared" si="1"/>
        <v>15909</v>
      </c>
      <c r="L21" s="7">
        <f t="shared" si="2"/>
        <v>7819873</v>
      </c>
    </row>
    <row r="22" spans="1:12" s="4" customFormat="1" ht="13.2">
      <c r="A22" s="10" t="s">
        <v>16</v>
      </c>
      <c r="B22" s="7">
        <f>+'1'!B22+'2'!B22+'3'!B22+'4'!B22</f>
        <v>8203143</v>
      </c>
      <c r="C22" s="8">
        <f>+'1'!C22+'2'!C22+'3'!C22+'4'!C22</f>
        <v>22989</v>
      </c>
      <c r="D22" s="7">
        <f>+'1'!B22+'2'!B22+'3'!D22+'4'!B22</f>
        <v>8427879</v>
      </c>
      <c r="F22" s="7">
        <f>+'1'!E22+'2'!E22+'3'!F22+'4'!E22</f>
        <v>4380612</v>
      </c>
      <c r="G22" s="8">
        <f>+'1'!F22+'2'!F22+'3'!G22+'4'!F22</f>
        <v>13416</v>
      </c>
      <c r="H22" s="7">
        <f>+'1'!E22+'2'!E22+'3'!H22+'4'!E22</f>
        <v>4505936</v>
      </c>
      <c r="J22" s="7">
        <f t="shared" si="0"/>
        <v>12583755</v>
      </c>
      <c r="K22" s="8">
        <f t="shared" si="1"/>
        <v>36405</v>
      </c>
      <c r="L22" s="7">
        <f t="shared" si="2"/>
        <v>12933815</v>
      </c>
    </row>
    <row r="23" spans="1:12" s="4" customFormat="1" ht="13.2">
      <c r="A23" s="10" t="s">
        <v>17</v>
      </c>
      <c r="B23" s="7">
        <f>+'1'!B23+'2'!B23+'3'!B23+'4'!B23</f>
        <v>9051027</v>
      </c>
      <c r="C23" s="8">
        <f>+'1'!C23+'2'!C23+'3'!C23+'4'!C23</f>
        <v>35341</v>
      </c>
      <c r="D23" s="7">
        <f>+'1'!B23+'2'!B23+'3'!D23+'4'!B23</f>
        <v>9281145</v>
      </c>
      <c r="F23" s="7">
        <f>+'1'!E23+'2'!E23+'3'!F23+'4'!E23</f>
        <v>4749487</v>
      </c>
      <c r="G23" s="8">
        <f>+'1'!F23+'2'!F23+'3'!G23+'4'!F23</f>
        <v>16774</v>
      </c>
      <c r="H23" s="7">
        <f>+'1'!E23+'2'!E23+'3'!H23+'4'!E23</f>
        <v>4868971</v>
      </c>
      <c r="J23" s="7">
        <f t="shared" si="0"/>
        <v>13800514</v>
      </c>
      <c r="K23" s="8">
        <f t="shared" si="1"/>
        <v>52115</v>
      </c>
      <c r="L23" s="7">
        <f t="shared" si="2"/>
        <v>14150116</v>
      </c>
    </row>
    <row r="24" spans="1:12" s="4" customFormat="1" ht="13.2">
      <c r="A24" s="10" t="s">
        <v>18</v>
      </c>
      <c r="B24" s="7">
        <f>+'1'!B24+'2'!B24+'3'!B24+'4'!B24</f>
        <v>3927934</v>
      </c>
      <c r="C24" s="8">
        <f>+'1'!C24+'2'!C24+'3'!C24+'4'!C24</f>
        <v>19263</v>
      </c>
      <c r="D24" s="7">
        <f>+'1'!B24+'2'!B24+'3'!D24+'4'!B24</f>
        <v>4196966</v>
      </c>
      <c r="F24" s="7">
        <f>+'1'!E24+'2'!E24+'3'!F24+'4'!E24</f>
        <v>1938141</v>
      </c>
      <c r="G24" s="8">
        <f>+'1'!F24+'2'!F24+'3'!G24+'4'!F24</f>
        <v>6924</v>
      </c>
      <c r="H24" s="7">
        <f>+'1'!E24+'2'!E24+'3'!H24+'4'!E24</f>
        <v>2076482</v>
      </c>
      <c r="J24" s="7">
        <f t="shared" si="0"/>
        <v>5866075</v>
      </c>
      <c r="K24" s="8">
        <f t="shared" si="1"/>
        <v>26187</v>
      </c>
      <c r="L24" s="7">
        <f t="shared" si="2"/>
        <v>6273448</v>
      </c>
    </row>
    <row r="25" spans="1:12" s="4" customFormat="1" ht="13.2">
      <c r="A25" s="10" t="s">
        <v>19</v>
      </c>
      <c r="B25" s="7">
        <f>+'1'!B25+'2'!B25+'3'!B25+'4'!B25</f>
        <v>7416523</v>
      </c>
      <c r="C25" s="8">
        <f>+'1'!C25+'2'!C25+'3'!C25+'4'!C25</f>
        <v>16612</v>
      </c>
      <c r="D25" s="7">
        <f>+'1'!B25+'2'!B25+'3'!D25+'4'!B25</f>
        <v>7974323</v>
      </c>
      <c r="F25" s="7">
        <f>+'1'!E25+'2'!E25+'3'!F25+'4'!E25</f>
        <v>3766783</v>
      </c>
      <c r="G25" s="8">
        <f>+'1'!F25+'2'!F25+'3'!G25+'4'!F25</f>
        <v>8182</v>
      </c>
      <c r="H25" s="7">
        <f>+'1'!E25+'2'!E25+'3'!H25+'4'!E25</f>
        <v>4037370</v>
      </c>
      <c r="J25" s="7">
        <f t="shared" si="0"/>
        <v>11183306</v>
      </c>
      <c r="K25" s="8">
        <f t="shared" si="1"/>
        <v>24794</v>
      </c>
      <c r="L25" s="7">
        <f t="shared" si="2"/>
        <v>12011693</v>
      </c>
    </row>
    <row r="26" spans="1:12" s="4" customFormat="1" ht="13.2">
      <c r="A26" s="10" t="s">
        <v>20</v>
      </c>
      <c r="B26" s="7">
        <f>+'1'!B26+'2'!B26+'3'!B26+'4'!B26</f>
        <v>6635624</v>
      </c>
      <c r="C26" s="8">
        <f>+'1'!C26+'2'!C26+'3'!C26+'4'!C26</f>
        <v>26233</v>
      </c>
      <c r="D26" s="7">
        <f>+'1'!B26+'2'!B26+'3'!D26+'4'!B26</f>
        <v>6635624</v>
      </c>
      <c r="F26" s="7">
        <f>+'1'!E26+'2'!E26+'3'!F26+'4'!E26</f>
        <v>3429912</v>
      </c>
      <c r="G26" s="8">
        <f>+'1'!F26+'2'!F26+'3'!G26+'4'!F26</f>
        <v>11790</v>
      </c>
      <c r="H26" s="7">
        <f>+'1'!E26+'2'!E26+'3'!H26+'4'!E26</f>
        <v>3429912</v>
      </c>
      <c r="J26" s="7">
        <f t="shared" si="0"/>
        <v>10065536</v>
      </c>
      <c r="K26" s="8">
        <f t="shared" si="1"/>
        <v>38023</v>
      </c>
      <c r="L26" s="7">
        <f t="shared" si="2"/>
        <v>10065536</v>
      </c>
    </row>
    <row r="27" spans="1:12" s="4" customFormat="1" ht="13.2">
      <c r="A27" s="10" t="s">
        <v>21</v>
      </c>
      <c r="B27" s="7">
        <f>+'1'!B27+'2'!B27+'3'!B27+'4'!B27</f>
        <v>5522100</v>
      </c>
      <c r="C27" s="8">
        <f>+'1'!C27+'2'!C27+'3'!C27+'4'!C27</f>
        <v>13485</v>
      </c>
      <c r="D27" s="7">
        <f>+'1'!B27+'2'!B27+'3'!D27+'4'!B27</f>
        <v>5779132</v>
      </c>
      <c r="F27" s="7">
        <f>+'1'!E27+'2'!E27+'3'!F27+'4'!E27</f>
        <v>2780235</v>
      </c>
      <c r="G27" s="8">
        <f>+'1'!F27+'2'!F27+'3'!G27+'4'!F27</f>
        <v>6648</v>
      </c>
      <c r="H27" s="7">
        <f>+'1'!E27+'2'!E27+'3'!H27+'4'!E27</f>
        <v>2913449</v>
      </c>
      <c r="J27" s="7">
        <f t="shared" si="0"/>
        <v>8302335</v>
      </c>
      <c r="K27" s="8">
        <f t="shared" si="1"/>
        <v>20133</v>
      </c>
      <c r="L27" s="7">
        <f t="shared" si="2"/>
        <v>8692581</v>
      </c>
    </row>
    <row r="28" spans="1:12" s="4" customFormat="1" ht="13.2">
      <c r="A28" s="10" t="s">
        <v>22</v>
      </c>
      <c r="B28" s="7">
        <f>+'1'!B28+'2'!B28+'3'!B28+'4'!B28</f>
        <v>2360595</v>
      </c>
      <c r="C28" s="8">
        <f>+'1'!C28+'2'!C28+'3'!C28+'4'!C28</f>
        <v>9522</v>
      </c>
      <c r="D28" s="7">
        <f>+'1'!B28+'2'!B28+'3'!D28+'4'!B28</f>
        <v>2521407</v>
      </c>
      <c r="F28" s="7">
        <f>+'1'!E28+'2'!E28+'3'!F28+'4'!E28</f>
        <v>1194287</v>
      </c>
      <c r="G28" s="8">
        <f>+'1'!F28+'2'!F28+'3'!G28+'4'!F28</f>
        <v>2957</v>
      </c>
      <c r="H28" s="7">
        <f>+'1'!E28+'2'!E28+'3'!H28+'4'!E28</f>
        <v>1271682</v>
      </c>
      <c r="J28" s="7">
        <f t="shared" si="0"/>
        <v>3554882</v>
      </c>
      <c r="K28" s="8">
        <f t="shared" si="1"/>
        <v>12479</v>
      </c>
      <c r="L28" s="7">
        <f t="shared" si="2"/>
        <v>3793089</v>
      </c>
    </row>
    <row r="29" spans="1:12" s="4" customFormat="1" ht="13.2">
      <c r="A29" s="10" t="s">
        <v>23</v>
      </c>
      <c r="B29" s="7">
        <f>+'1'!B29+'2'!B29+'3'!B29+'4'!B29</f>
        <v>3635253</v>
      </c>
      <c r="C29" s="8">
        <f>+'1'!C29+'2'!C29+'3'!C29+'4'!C29</f>
        <v>15032</v>
      </c>
      <c r="D29" s="7">
        <f>+'1'!B29+'2'!B29+'3'!D29+'4'!B29</f>
        <v>3635253</v>
      </c>
      <c r="F29" s="7">
        <f>+'1'!E29+'2'!E29+'3'!F29+'4'!E29</f>
        <v>1809322</v>
      </c>
      <c r="G29" s="8">
        <f>+'1'!F29+'2'!F29+'3'!G29+'4'!F29</f>
        <v>9860</v>
      </c>
      <c r="H29" s="7">
        <f>+'1'!E29+'2'!E29+'3'!H29+'4'!E29</f>
        <v>1809322</v>
      </c>
      <c r="J29" s="7">
        <f t="shared" si="0"/>
        <v>5444575</v>
      </c>
      <c r="K29" s="8">
        <f t="shared" si="1"/>
        <v>24892</v>
      </c>
      <c r="L29" s="7">
        <f t="shared" si="2"/>
        <v>5444575</v>
      </c>
    </row>
    <row r="30" spans="1:12" s="4" customFormat="1" ht="13.2">
      <c r="A30" s="10" t="s">
        <v>24</v>
      </c>
      <c r="B30" s="7">
        <f>+'1'!B30+'2'!B30+'3'!B30+'4'!B30</f>
        <v>6668083</v>
      </c>
      <c r="C30" s="8">
        <f>+'1'!C30+'2'!C30+'3'!C30+'4'!C30</f>
        <v>16199</v>
      </c>
      <c r="D30" s="7">
        <f>+'1'!B30+'2'!B30+'3'!D30+'4'!B30</f>
        <v>6920967</v>
      </c>
      <c r="F30" s="7">
        <f>+'1'!E30+'2'!E30+'3'!F30+'4'!E30</f>
        <v>3731050</v>
      </c>
      <c r="G30" s="8">
        <f>+'1'!F30+'2'!F30+'3'!G30+'4'!F30</f>
        <v>8757</v>
      </c>
      <c r="H30" s="7">
        <f>+'1'!E30+'2'!E30+'3'!H30+'4'!E30</f>
        <v>3863771</v>
      </c>
      <c r="J30" s="7">
        <f t="shared" si="0"/>
        <v>10399133</v>
      </c>
      <c r="K30" s="8">
        <f t="shared" si="1"/>
        <v>24956</v>
      </c>
      <c r="L30" s="7">
        <f t="shared" si="2"/>
        <v>10784738</v>
      </c>
    </row>
    <row r="31" spans="1:12" s="4" customFormat="1" ht="13.2">
      <c r="A31" s="10" t="s">
        <v>25</v>
      </c>
      <c r="B31" s="7">
        <f>+'1'!B31+'2'!B31+'3'!B31+'4'!B31</f>
        <v>9042687</v>
      </c>
      <c r="C31" s="8">
        <f>+'1'!C31+'2'!C31+'3'!C31+'4'!C31</f>
        <v>36254</v>
      </c>
      <c r="D31" s="7">
        <f>+'1'!B31+'2'!B31+'3'!D31+'4'!B31</f>
        <v>9042687</v>
      </c>
      <c r="F31" s="7">
        <f>+'1'!E31+'2'!E31+'3'!F31+'4'!E31</f>
        <v>4892991</v>
      </c>
      <c r="G31" s="8">
        <f>+'1'!F31+'2'!F31+'3'!G31+'4'!F31</f>
        <v>19023</v>
      </c>
      <c r="H31" s="7">
        <f>+'1'!E31+'2'!E31+'3'!H31+'4'!E31</f>
        <v>4892991</v>
      </c>
      <c r="J31" s="7">
        <f t="shared" si="0"/>
        <v>13935678</v>
      </c>
      <c r="K31" s="8">
        <f t="shared" si="1"/>
        <v>55277</v>
      </c>
      <c r="L31" s="7">
        <f t="shared" si="2"/>
        <v>13935678</v>
      </c>
    </row>
    <row r="32" spans="1:12" s="4" customFormat="1" ht="13.2">
      <c r="A32" s="10" t="s">
        <v>26</v>
      </c>
      <c r="B32" s="7">
        <f>+'1'!B32+'2'!B32+'3'!B32+'4'!B32</f>
        <v>15168441</v>
      </c>
      <c r="C32" s="8">
        <f>+'1'!C32+'2'!C32+'3'!C32+'4'!C32</f>
        <v>59151</v>
      </c>
      <c r="D32" s="7">
        <f>+'1'!B32+'2'!B32+'3'!D32+'4'!B32</f>
        <v>15341589</v>
      </c>
      <c r="F32" s="7">
        <f>+'1'!E32+'2'!E32+'3'!F32+'4'!E32</f>
        <v>7908142</v>
      </c>
      <c r="G32" s="8">
        <f>+'1'!F32+'2'!F32+'3'!G32+'4'!F32</f>
        <v>28527</v>
      </c>
      <c r="H32" s="7">
        <f>+'1'!E32+'2'!E32+'3'!H32+'4'!E32</f>
        <v>7992961</v>
      </c>
      <c r="J32" s="7">
        <f t="shared" si="0"/>
        <v>23076583</v>
      </c>
      <c r="K32" s="8">
        <f t="shared" si="1"/>
        <v>87678</v>
      </c>
      <c r="L32" s="7">
        <f t="shared" si="2"/>
        <v>23334550</v>
      </c>
    </row>
    <row r="33" spans="1:13" s="4" customFormat="1" ht="13.2">
      <c r="A33" s="10" t="s">
        <v>27</v>
      </c>
      <c r="B33" s="7">
        <f>+'1'!B33+'2'!B33+'3'!B33+'4'!B33</f>
        <v>3595942</v>
      </c>
      <c r="C33" s="8">
        <f>+'1'!C33+'2'!C33+'3'!C33+'4'!C33</f>
        <v>26218</v>
      </c>
      <c r="D33" s="7">
        <f>+'1'!B33+'2'!B33+'3'!D33+'4'!B33</f>
        <v>3595942</v>
      </c>
      <c r="F33" s="7">
        <f>+'1'!E33+'2'!E33+'3'!F33+'4'!E33</f>
        <v>1860004</v>
      </c>
      <c r="G33" s="8">
        <f>+'1'!F33+'2'!F33+'3'!G33+'4'!F33</f>
        <v>14334</v>
      </c>
      <c r="H33" s="7">
        <f>+'1'!E33+'2'!E33+'3'!H33+'4'!E33</f>
        <v>1860004</v>
      </c>
      <c r="J33" s="7">
        <f t="shared" si="0"/>
        <v>5455946</v>
      </c>
      <c r="K33" s="8">
        <f t="shared" si="1"/>
        <v>40552</v>
      </c>
      <c r="L33" s="7">
        <f t="shared" si="2"/>
        <v>5455946</v>
      </c>
    </row>
    <row r="34" spans="1:13" s="4" customFormat="1" ht="13.2">
      <c r="A34" s="10" t="s">
        <v>52</v>
      </c>
      <c r="B34" s="7">
        <f>+'1'!B34+'2'!B34+'3'!B34+'4'!B34</f>
        <v>3028757</v>
      </c>
      <c r="C34" s="8">
        <f>+'1'!C34+'2'!C34+'3'!C34+'4'!C34</f>
        <v>11999</v>
      </c>
      <c r="D34" s="7">
        <f>+'1'!B34+'2'!B34+'3'!D34+'4'!B34</f>
        <v>3028757</v>
      </c>
      <c r="F34" s="7">
        <f>+'1'!E34+'2'!E34+'3'!F34+'4'!E34</f>
        <v>1544527</v>
      </c>
      <c r="G34" s="8">
        <f>+'1'!F34+'2'!F34+'3'!G34+'4'!F34</f>
        <v>6575</v>
      </c>
      <c r="H34" s="7">
        <f>+'1'!E34+'2'!E34+'3'!H34+'4'!E34</f>
        <v>1544527</v>
      </c>
      <c r="J34" s="7">
        <f t="shared" si="0"/>
        <v>4573284</v>
      </c>
      <c r="K34" s="8">
        <f t="shared" si="1"/>
        <v>18574</v>
      </c>
      <c r="L34" s="7">
        <f t="shared" si="2"/>
        <v>4573284</v>
      </c>
    </row>
    <row r="35" spans="1:13" s="4" customFormat="1" ht="13.2">
      <c r="A35" s="10" t="s">
        <v>28</v>
      </c>
      <c r="B35" s="7">
        <f>+'1'!B35+'2'!B35+'3'!B35+'4'!B35</f>
        <v>5225518</v>
      </c>
      <c r="C35" s="8">
        <f>+'1'!C35+'2'!C35+'3'!C35+'4'!C35</f>
        <v>16815</v>
      </c>
      <c r="D35" s="7">
        <f>+'1'!B35+'2'!B35+'3'!D35+'4'!B35</f>
        <v>5574282</v>
      </c>
      <c r="F35" s="7">
        <f>+'1'!E35+'2'!E35+'3'!F35+'4'!E35</f>
        <v>2698637</v>
      </c>
      <c r="G35" s="8">
        <f>+'1'!F35+'2'!F35+'3'!G35+'4'!F35</f>
        <v>8811</v>
      </c>
      <c r="H35" s="7">
        <f>+'1'!E35+'2'!E35+'3'!H35+'4'!E35</f>
        <v>2877537</v>
      </c>
      <c r="J35" s="7">
        <f t="shared" si="0"/>
        <v>7924155</v>
      </c>
      <c r="K35" s="8">
        <f t="shared" si="1"/>
        <v>25626</v>
      </c>
      <c r="L35" s="7">
        <f t="shared" si="2"/>
        <v>8451819</v>
      </c>
    </row>
    <row r="36" spans="1:13" s="4" customFormat="1" ht="13.2">
      <c r="A36" s="10" t="s">
        <v>29</v>
      </c>
      <c r="B36" s="7">
        <f>+'1'!B36+'2'!B36+'3'!B36+'4'!B36</f>
        <v>7138235</v>
      </c>
      <c r="C36" s="8">
        <f>+'1'!C36+'2'!C36+'3'!C36+'4'!C36</f>
        <v>32798</v>
      </c>
      <c r="D36" s="7">
        <f>+'1'!B36+'2'!B36+'3'!D36+'4'!B36</f>
        <v>7460759</v>
      </c>
      <c r="F36" s="7">
        <f>+'1'!E36+'2'!E36+'3'!F36+'4'!E36</f>
        <v>3830938</v>
      </c>
      <c r="G36" s="8">
        <f>+'1'!F36+'2'!F36+'3'!G36+'4'!F36</f>
        <v>17441</v>
      </c>
      <c r="H36" s="7">
        <f>+'1'!E36+'2'!E36+'3'!H36+'4'!E36</f>
        <v>4012009</v>
      </c>
      <c r="J36" s="7">
        <f t="shared" si="0"/>
        <v>10969173</v>
      </c>
      <c r="K36" s="8">
        <f t="shared" si="1"/>
        <v>50239</v>
      </c>
      <c r="L36" s="7">
        <f t="shared" si="2"/>
        <v>11472768</v>
      </c>
    </row>
    <row r="37" spans="1:13" s="4" customFormat="1" ht="13.2">
      <c r="A37" s="10" t="s">
        <v>30</v>
      </c>
      <c r="B37" s="7">
        <f>+'1'!B37+'2'!B37+'3'!B37+'4'!B37</f>
        <v>3973311</v>
      </c>
      <c r="C37" s="8">
        <f>+'1'!C37+'2'!C37+'3'!C37+'4'!C37</f>
        <v>28963</v>
      </c>
      <c r="D37" s="7">
        <f>+'1'!B37+'2'!B37+'3'!D37+'4'!B37</f>
        <v>3973311</v>
      </c>
      <c r="F37" s="7">
        <f>+'1'!E37+'2'!E37+'3'!F37+'4'!E37</f>
        <v>2089400</v>
      </c>
      <c r="G37" s="8">
        <f>+'1'!F37+'2'!F37+'3'!G37+'4'!F37</f>
        <v>14989</v>
      </c>
      <c r="H37" s="7">
        <f>+'1'!E37+'2'!E37+'3'!H37+'4'!E37</f>
        <v>2089400</v>
      </c>
      <c r="J37" s="7">
        <f t="shared" si="0"/>
        <v>6062711</v>
      </c>
      <c r="K37" s="8">
        <f t="shared" si="1"/>
        <v>43952</v>
      </c>
      <c r="L37" s="7">
        <f t="shared" si="2"/>
        <v>6062711</v>
      </c>
    </row>
    <row r="38" spans="1:13" s="4" customFormat="1" ht="13.2">
      <c r="A38" s="10" t="s">
        <v>31</v>
      </c>
      <c r="B38" s="7">
        <f>+'1'!B38+'2'!B38+'3'!B38+'4'!B38</f>
        <v>7100004</v>
      </c>
      <c r="C38" s="8">
        <f>+'1'!C38+'2'!C38+'3'!C38+'4'!C38</f>
        <v>18062</v>
      </c>
      <c r="D38" s="7">
        <f>+'1'!B38+'2'!B38+'3'!D38+'4'!B38</f>
        <v>7668906</v>
      </c>
      <c r="F38" s="7">
        <f>+'1'!E38+'2'!E38+'3'!F38+'4'!E38</f>
        <v>3634851</v>
      </c>
      <c r="G38" s="8">
        <f>+'1'!F38+'2'!F38+'3'!G38+'4'!F38</f>
        <v>8483</v>
      </c>
      <c r="H38" s="7">
        <f>+'1'!E38+'2'!E38+'3'!H38+'4'!E38</f>
        <v>3907518</v>
      </c>
      <c r="J38" s="7">
        <f t="shared" si="0"/>
        <v>10734855</v>
      </c>
      <c r="K38" s="8">
        <f t="shared" si="1"/>
        <v>26545</v>
      </c>
      <c r="L38" s="7">
        <f t="shared" si="2"/>
        <v>11576424</v>
      </c>
    </row>
    <row r="39" spans="1:13" s="4" customFormat="1" ht="13.2">
      <c r="A39" s="10" t="s">
        <v>32</v>
      </c>
      <c r="B39" s="7">
        <f>+'1'!B39+'2'!B39+'3'!B39+'4'!B39</f>
        <v>1597517</v>
      </c>
      <c r="C39" s="8">
        <f>+'1'!C39+'2'!C39+'3'!C39+'4'!C39</f>
        <v>5014</v>
      </c>
      <c r="D39" s="7">
        <f>+'1'!B39+'2'!B39+'3'!D39+'4'!B39</f>
        <v>1597517</v>
      </c>
      <c r="F39" s="7">
        <f>+'1'!E39+'2'!E39+'3'!F39+'4'!E39</f>
        <v>809509</v>
      </c>
      <c r="G39" s="8">
        <f>+'1'!F39+'2'!F39+'3'!G39+'4'!F39</f>
        <v>2464</v>
      </c>
      <c r="H39" s="7">
        <f>+'1'!E39+'2'!E39+'3'!H39+'4'!E39</f>
        <v>809509</v>
      </c>
      <c r="J39" s="7">
        <f t="shared" si="0"/>
        <v>2407026</v>
      </c>
      <c r="K39" s="8">
        <f t="shared" si="1"/>
        <v>7478</v>
      </c>
      <c r="L39" s="7">
        <f t="shared" si="2"/>
        <v>2407026</v>
      </c>
    </row>
    <row r="40" spans="1:13" s="4" customFormat="1" ht="13.2">
      <c r="A40" s="10" t="s">
        <v>33</v>
      </c>
      <c r="B40" s="7">
        <f>+'1'!B40+'2'!B40+'3'!B40+'4'!B40</f>
        <v>8533910</v>
      </c>
      <c r="C40" s="8">
        <f>+'1'!C40+'2'!C40+'3'!C40+'4'!C40</f>
        <v>24057</v>
      </c>
      <c r="D40" s="7">
        <f>+'1'!B40+'2'!B40+'3'!D40+'4'!B40</f>
        <v>8533910</v>
      </c>
      <c r="F40" s="7">
        <f>+'1'!E40+'2'!E40+'3'!F40+'4'!E40</f>
        <v>4564080</v>
      </c>
      <c r="G40" s="8">
        <f>+'1'!F40+'2'!F40+'3'!G40+'4'!F40</f>
        <v>12537</v>
      </c>
      <c r="H40" s="7">
        <f>+'1'!E40+'2'!E40+'3'!H40+'4'!E40</f>
        <v>4564080</v>
      </c>
      <c r="J40" s="7">
        <f t="shared" si="0"/>
        <v>13097990</v>
      </c>
      <c r="K40" s="8">
        <f t="shared" si="1"/>
        <v>36594</v>
      </c>
      <c r="L40" s="7">
        <f t="shared" si="2"/>
        <v>13097990</v>
      </c>
    </row>
    <row r="41" spans="1:13" s="4" customFormat="1" ht="13.2">
      <c r="A41" s="10" t="s">
        <v>34</v>
      </c>
      <c r="B41" s="7">
        <f>+'1'!B41+'2'!B41+'3'!B41+'4'!B41</f>
        <v>4998943</v>
      </c>
      <c r="C41" s="8">
        <f>+'1'!C41+'2'!C41+'3'!C41+'4'!C41</f>
        <v>16941</v>
      </c>
      <c r="D41" s="7">
        <f>+'1'!B41+'2'!B41+'3'!D41+'4'!B41</f>
        <v>5412301</v>
      </c>
      <c r="F41" s="7">
        <f>+'1'!E41+'2'!E41+'3'!F41+'4'!E41</f>
        <v>2513142</v>
      </c>
      <c r="G41" s="8">
        <f>+'1'!F41+'2'!F41+'3'!G41+'4'!F41</f>
        <v>7735</v>
      </c>
      <c r="H41" s="7">
        <f>+'1'!E41+'2'!E41+'3'!H41+'4'!E41</f>
        <v>2725473</v>
      </c>
      <c r="J41" s="7">
        <f t="shared" si="0"/>
        <v>7512085</v>
      </c>
      <c r="K41" s="8">
        <f t="shared" si="1"/>
        <v>24676</v>
      </c>
      <c r="L41" s="7">
        <f t="shared" si="2"/>
        <v>8137774</v>
      </c>
    </row>
    <row r="42" spans="1:13" s="4" customFormat="1" ht="13.2">
      <c r="A42" s="10" t="s">
        <v>35</v>
      </c>
      <c r="B42" s="7">
        <f>+'1'!B42+'2'!B42+'3'!B42+'4'!B42</f>
        <v>8110899</v>
      </c>
      <c r="C42" s="8">
        <f>+'1'!C42+'2'!C42+'3'!C42+'4'!C42</f>
        <v>21020</v>
      </c>
      <c r="D42" s="7">
        <f>+'1'!B42+'2'!B42+'3'!D42+'4'!B42</f>
        <v>8287299</v>
      </c>
      <c r="F42" s="7">
        <f>+'1'!E42+'2'!E42+'3'!F42+'4'!E42</f>
        <v>4163493</v>
      </c>
      <c r="G42" s="8">
        <f>+'1'!F42+'2'!F42+'3'!G42+'4'!F42</f>
        <v>10610</v>
      </c>
      <c r="H42" s="7">
        <f>+'1'!E42+'2'!E42+'3'!H42+'4'!E42</f>
        <v>4250784</v>
      </c>
      <c r="J42" s="7">
        <f t="shared" si="0"/>
        <v>12274392</v>
      </c>
      <c r="K42" s="8">
        <f t="shared" si="1"/>
        <v>31630</v>
      </c>
      <c r="L42" s="7">
        <f t="shared" si="2"/>
        <v>12538083</v>
      </c>
    </row>
    <row r="43" spans="1:13" s="4" customFormat="1" ht="13.2">
      <c r="A43" s="10" t="s">
        <v>36</v>
      </c>
      <c r="B43" s="7">
        <f>+'1'!B43+'2'!B43+'3'!B43+'4'!B43</f>
        <v>11446546</v>
      </c>
      <c r="C43" s="8">
        <f>+'1'!C43+'2'!C43+'3'!C43+'4'!C43</f>
        <v>28669</v>
      </c>
      <c r="D43" s="7">
        <f>+'1'!B43+'2'!B43+'3'!D43+'4'!B43</f>
        <v>11997280</v>
      </c>
      <c r="F43" s="7">
        <f>+'1'!E43+'2'!E43+'3'!F43+'4'!E43</f>
        <v>5872621</v>
      </c>
      <c r="G43" s="8">
        <f>+'1'!F43+'2'!F43+'3'!G43+'4'!F43</f>
        <v>14244</v>
      </c>
      <c r="H43" s="7">
        <f>+'1'!E43+'2'!E43+'3'!H43+'4'!E43</f>
        <v>6120273</v>
      </c>
      <c r="J43" s="7">
        <f t="shared" si="0"/>
        <v>17319167</v>
      </c>
      <c r="K43" s="8">
        <f t="shared" si="1"/>
        <v>42913</v>
      </c>
      <c r="L43" s="7">
        <f t="shared" si="2"/>
        <v>18117553</v>
      </c>
    </row>
    <row r="44" spans="1:13" s="4" customFormat="1" ht="13.2">
      <c r="A44" s="10" t="s">
        <v>37</v>
      </c>
      <c r="B44" s="7">
        <f>+'1'!B44+'2'!B44+'3'!B44+'4'!B44</f>
        <v>1632083</v>
      </c>
      <c r="C44" s="8">
        <f>+'1'!C44+'2'!C44+'3'!C44+'4'!C44</f>
        <v>4221</v>
      </c>
      <c r="D44" s="7">
        <f>+'1'!B44+'2'!B44+'3'!D44+'4'!B44</f>
        <v>1632083</v>
      </c>
      <c r="F44" s="7">
        <f>+'1'!E44+'2'!E44+'3'!F44+'4'!E44</f>
        <v>859564</v>
      </c>
      <c r="G44" s="8">
        <f>+'1'!F44+'2'!F44+'3'!G44+'4'!F44</f>
        <v>2051</v>
      </c>
      <c r="H44" s="7">
        <f>+'1'!E44+'2'!E44+'3'!H44+'4'!E44</f>
        <v>859564</v>
      </c>
      <c r="J44" s="7">
        <f t="shared" si="0"/>
        <v>2491647</v>
      </c>
      <c r="K44" s="8">
        <f t="shared" si="1"/>
        <v>6272</v>
      </c>
      <c r="L44" s="7">
        <f t="shared" si="2"/>
        <v>2491647</v>
      </c>
    </row>
    <row r="45" spans="1:13" s="4" customFormat="1" ht="13.2">
      <c r="A45" s="10" t="s">
        <v>38</v>
      </c>
      <c r="B45" s="7">
        <f>+'1'!B45+'2'!B45+'3'!B45+'4'!B45</f>
        <v>14430004</v>
      </c>
      <c r="C45" s="8">
        <f>+'1'!C45+'2'!C45+'3'!C45+'4'!C45</f>
        <v>46533</v>
      </c>
      <c r="D45" s="7">
        <f>+'1'!B45+'2'!B45+'3'!D45+'4'!B45</f>
        <v>15375594</v>
      </c>
      <c r="F45" s="7">
        <f>+'1'!E45+'2'!E45+'3'!F45+'4'!E45</f>
        <v>7415228</v>
      </c>
      <c r="G45" s="8">
        <f>+'1'!F45+'2'!F45+'3'!G45+'4'!F45</f>
        <v>21592</v>
      </c>
      <c r="H45" s="7">
        <f>+'1'!E45+'2'!E45+'3'!H45+'4'!E45</f>
        <v>7892046</v>
      </c>
      <c r="J45" s="7">
        <f t="shared" si="0"/>
        <v>21845232</v>
      </c>
      <c r="K45" s="8">
        <f t="shared" si="1"/>
        <v>68125</v>
      </c>
      <c r="L45" s="7">
        <f t="shared" si="2"/>
        <v>23267640</v>
      </c>
    </row>
    <row r="46" spans="1:13" s="4" customFormat="1" ht="13.2">
      <c r="A46" s="10" t="s">
        <v>39</v>
      </c>
      <c r="B46" s="7">
        <f>+'1'!B46+'2'!B46+'3'!B46+'4'!B46</f>
        <v>572496</v>
      </c>
      <c r="C46" s="8">
        <f>+'1'!C46+'2'!C46+'3'!C46+'4'!C46</f>
        <v>1564</v>
      </c>
      <c r="D46" s="7">
        <f>+'1'!B46+'2'!B46+'3'!D46+'4'!B46</f>
        <v>572496</v>
      </c>
      <c r="F46" s="57">
        <f>+'1'!E46+'2'!E46+'3'!F46+'4'!E46</f>
        <v>0</v>
      </c>
      <c r="G46" s="56">
        <f>+'1'!F46+'2'!F46+'3'!G46+'4'!F46</f>
        <v>0</v>
      </c>
      <c r="H46" s="57">
        <f>+'1'!E46+'2'!E46+'3'!H46+'4'!E46</f>
        <v>0</v>
      </c>
      <c r="J46" s="69">
        <f t="shared" si="0"/>
        <v>572496</v>
      </c>
      <c r="K46" s="70">
        <f t="shared" si="1"/>
        <v>1564</v>
      </c>
      <c r="L46" s="69">
        <f t="shared" si="2"/>
        <v>572496</v>
      </c>
      <c r="M46" s="4" t="s">
        <v>81</v>
      </c>
    </row>
    <row r="47" spans="1:13" s="4" customFormat="1" ht="13.2">
      <c r="A47" s="11" t="s">
        <v>40</v>
      </c>
      <c r="B47" s="34">
        <f>+'1'!B47+'2'!B47+'3'!B47+'4'!B47</f>
        <v>2054609</v>
      </c>
      <c r="C47" s="35">
        <f>+'1'!C47+'2'!C47+'3'!C47+'4'!C47</f>
        <v>4499</v>
      </c>
      <c r="D47" s="34">
        <f>+'1'!B47+'2'!B47+'3'!D47+'4'!B47</f>
        <v>2054609</v>
      </c>
      <c r="F47" s="7">
        <f>+'1'!E47+'2'!E47+'3'!F47+'4'!E47</f>
        <v>1105501</v>
      </c>
      <c r="G47" s="8">
        <f>+'1'!F47+'2'!F47+'3'!G47+'4'!F47</f>
        <v>2412</v>
      </c>
      <c r="H47" s="7">
        <f>+'1'!E47+'2'!E47+'3'!H47+'4'!E47</f>
        <v>1105501</v>
      </c>
      <c r="J47" s="7">
        <f t="shared" si="0"/>
        <v>3160110</v>
      </c>
      <c r="K47" s="8">
        <f t="shared" si="1"/>
        <v>6911</v>
      </c>
      <c r="L47" s="7">
        <f t="shared" si="2"/>
        <v>3160110</v>
      </c>
    </row>
    <row r="48" spans="1:13" s="4" customFormat="1" ht="13.2">
      <c r="A48" s="5" t="s">
        <v>0</v>
      </c>
      <c r="B48" s="3">
        <f>SUM(B5:B47)</f>
        <v>411010506</v>
      </c>
      <c r="C48" s="3">
        <f t="shared" ref="C48" si="3">SUM(C5:C47)</f>
        <v>2682409</v>
      </c>
      <c r="D48" s="3">
        <f t="shared" ref="D48" si="4">SUM(D5:D47)</f>
        <v>425421673</v>
      </c>
      <c r="F48" s="3">
        <f>SUM(F5:F47)</f>
        <v>211496431</v>
      </c>
      <c r="G48" s="3">
        <f t="shared" ref="G48:H48" si="5">SUM(G5:G47)</f>
        <v>1308281</v>
      </c>
      <c r="H48" s="3">
        <f t="shared" si="5"/>
        <v>219035727</v>
      </c>
      <c r="J48" s="3">
        <f>SUM(J5:J47)</f>
        <v>622506937</v>
      </c>
      <c r="K48" s="3">
        <f t="shared" ref="K48:L48" si="6">SUM(K5:K47)</f>
        <v>3990690</v>
      </c>
      <c r="L48" s="3">
        <f t="shared" si="6"/>
        <v>644457400</v>
      </c>
    </row>
    <row r="49" spans="1:15" s="4" customFormat="1" ht="13.2">
      <c r="D49" s="32"/>
      <c r="H49" s="32"/>
      <c r="L49" s="32"/>
    </row>
    <row r="50" spans="1:15" customFormat="1">
      <c r="A50" s="85" t="s">
        <v>63</v>
      </c>
      <c r="B50" s="85"/>
      <c r="C50" s="85"/>
      <c r="D50" s="85"/>
      <c r="H50" s="33"/>
      <c r="L50" s="24"/>
      <c r="N50" s="2"/>
      <c r="O50" s="4"/>
    </row>
    <row r="51" spans="1:15" customFormat="1" ht="27.6">
      <c r="A51" s="17" t="s">
        <v>41</v>
      </c>
      <c r="B51" s="82" t="s">
        <v>3</v>
      </c>
      <c r="C51" s="83"/>
      <c r="D51" s="28" t="s">
        <v>53</v>
      </c>
      <c r="F51" s="4"/>
      <c r="G51" s="4"/>
      <c r="H51" s="32"/>
      <c r="I51" s="4"/>
      <c r="J51" s="4"/>
      <c r="K51" s="4"/>
      <c r="L51" s="32"/>
      <c r="N51" s="2"/>
      <c r="O51" s="4"/>
    </row>
    <row r="52" spans="1:15" customFormat="1">
      <c r="A52" s="18" t="s">
        <v>42</v>
      </c>
      <c r="B52" s="79">
        <f>+'1'!B52+'2'!B52+'3'!B52+'4'!B52</f>
        <v>203473205</v>
      </c>
      <c r="C52" s="79"/>
      <c r="D52" s="19">
        <f>+'1'!B52+'2'!B52+'3'!D52+'4'!B52</f>
        <v>210610399</v>
      </c>
      <c r="F52" s="4"/>
      <c r="G52" s="4"/>
      <c r="H52" s="32"/>
      <c r="I52" s="4"/>
      <c r="J52" s="4"/>
      <c r="K52" s="4"/>
      <c r="L52" s="32"/>
      <c r="N52" s="2"/>
      <c r="O52" s="4"/>
    </row>
    <row r="53" spans="1:15" customFormat="1" ht="13.8">
      <c r="A53" s="21"/>
      <c r="B53" s="6"/>
      <c r="C53" s="22"/>
      <c r="D53" s="6"/>
      <c r="F53" s="4"/>
      <c r="G53" s="4"/>
      <c r="H53" s="32"/>
      <c r="I53" s="4"/>
      <c r="J53" s="4"/>
      <c r="K53" s="4"/>
      <c r="L53" s="32"/>
      <c r="O53" s="4"/>
    </row>
    <row r="54" spans="1:15" customFormat="1">
      <c r="A54" s="23" t="s">
        <v>43</v>
      </c>
      <c r="B54" s="80">
        <f>+B48+B52</f>
        <v>614483711</v>
      </c>
      <c r="C54" s="80"/>
      <c r="D54" s="20">
        <f>+D48+D52</f>
        <v>636032072</v>
      </c>
      <c r="F54" s="4"/>
      <c r="G54" s="4"/>
      <c r="H54" s="32"/>
      <c r="I54" s="4"/>
      <c r="J54" s="4"/>
      <c r="K54" s="4"/>
      <c r="L54" s="32"/>
      <c r="O54" s="4"/>
    </row>
    <row r="55" spans="1:15" s="4" customFormat="1" ht="13.2">
      <c r="A55" s="13"/>
      <c r="D55" s="32"/>
      <c r="H55" s="32"/>
      <c r="L55" s="32"/>
    </row>
    <row r="56" spans="1:15" s="4" customFormat="1" ht="13.2">
      <c r="A56" s="13"/>
      <c r="D56" s="32"/>
      <c r="H56" s="32"/>
      <c r="L56" s="32"/>
    </row>
    <row r="57" spans="1:15" s="4" customFormat="1" ht="13.2">
      <c r="A57" s="12"/>
      <c r="D57" s="32"/>
      <c r="H57" s="32"/>
      <c r="L57" s="32"/>
    </row>
  </sheetData>
  <mergeCells count="11">
    <mergeCell ref="B54:C54"/>
    <mergeCell ref="A50:D50"/>
    <mergeCell ref="B51:C51"/>
    <mergeCell ref="B52:C52"/>
    <mergeCell ref="A2:A4"/>
    <mergeCell ref="B2:D2"/>
    <mergeCell ref="F2:H3"/>
    <mergeCell ref="J2:L2"/>
    <mergeCell ref="B3:D3"/>
    <mergeCell ref="J3:L3"/>
    <mergeCell ref="A1:L1"/>
  </mergeCells>
  <printOptions horizontalCentered="1"/>
  <pageMargins left="0.23622047244094491" right="0.27559055118110237" top="0.74803149606299213" bottom="0.74803149606299213" header="0.31496062992125984" footer="0.31496062992125984"/>
  <pageSetup paperSize="9" scale="6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CAEF5-2C77-49A9-8FC9-24492767FF45}">
  <sheetPr>
    <pageSetUpPr fitToPage="1"/>
  </sheetPr>
  <dimension ref="A1:O11"/>
  <sheetViews>
    <sheetView tabSelected="1" zoomScaleNormal="100" workbookViewId="0">
      <selection activeCell="K2" sqref="K2"/>
    </sheetView>
  </sheetViews>
  <sheetFormatPr defaultRowHeight="13.8"/>
  <cols>
    <col min="1" max="1" width="14.77734375" style="36" customWidth="1"/>
    <col min="2" max="2" width="16.21875" style="39" customWidth="1"/>
    <col min="3" max="5" width="15.77734375" style="36" customWidth="1"/>
    <col min="6" max="6" width="15.21875" style="39" customWidth="1"/>
    <col min="7" max="7" width="15.33203125" style="39" customWidth="1"/>
    <col min="8" max="8" width="14.77734375" style="36" customWidth="1"/>
    <col min="9" max="9" width="13.6640625" style="36" customWidth="1"/>
    <col min="10" max="10" width="13.5546875" style="36" customWidth="1"/>
    <col min="11" max="11" width="13.6640625" style="39" customWidth="1"/>
    <col min="12" max="12" width="11.5546875" style="65" hidden="1" customWidth="1"/>
    <col min="13" max="13" width="10.109375" style="65" hidden="1" customWidth="1"/>
    <col min="14" max="14" width="10.88671875" style="36" bestFit="1" customWidth="1"/>
    <col min="15" max="15" width="9.88671875" style="36" bestFit="1" customWidth="1"/>
    <col min="16" max="16384" width="8.88671875" style="36"/>
  </cols>
  <sheetData>
    <row r="1" spans="1:15" ht="18" customHeight="1">
      <c r="A1" s="92" t="s">
        <v>60</v>
      </c>
      <c r="B1" s="89" t="s">
        <v>73</v>
      </c>
      <c r="C1" s="89"/>
      <c r="D1" s="89"/>
      <c r="E1" s="89"/>
      <c r="F1" s="90"/>
      <c r="G1" s="91" t="s">
        <v>80</v>
      </c>
      <c r="H1" s="89"/>
      <c r="I1" s="89"/>
      <c r="J1" s="89"/>
      <c r="K1" s="90"/>
    </row>
    <row r="2" spans="1:15" s="37" customFormat="1" ht="84" customHeight="1">
      <c r="A2" s="93"/>
      <c r="B2" s="63" t="s">
        <v>68</v>
      </c>
      <c r="C2" s="61" t="s">
        <v>69</v>
      </c>
      <c r="D2" s="62" t="s">
        <v>70</v>
      </c>
      <c r="E2" s="62" t="s">
        <v>79</v>
      </c>
      <c r="F2" s="60" t="s">
        <v>85</v>
      </c>
      <c r="G2" s="38" t="s">
        <v>84</v>
      </c>
      <c r="H2" s="38" t="s">
        <v>83</v>
      </c>
      <c r="I2" s="38" t="s">
        <v>82</v>
      </c>
      <c r="J2" s="38" t="s">
        <v>61</v>
      </c>
      <c r="K2" s="41" t="s">
        <v>74</v>
      </c>
      <c r="L2" s="66"/>
      <c r="M2" s="67"/>
    </row>
    <row r="3" spans="1:15">
      <c r="A3" s="64" t="s">
        <v>56</v>
      </c>
      <c r="B3" s="53">
        <v>72633320</v>
      </c>
      <c r="C3" s="43">
        <v>471499</v>
      </c>
      <c r="D3" s="44">
        <v>1341827</v>
      </c>
      <c r="E3" s="44"/>
      <c r="F3" s="54">
        <f>+B3+C3+D3+E3</f>
        <v>74446646</v>
      </c>
      <c r="G3" s="46">
        <v>249166</v>
      </c>
      <c r="H3" s="46"/>
      <c r="I3" s="46"/>
      <c r="J3" s="46">
        <v>-267361</v>
      </c>
      <c r="K3" s="45">
        <f>SUM(F3:J3)</f>
        <v>74428451</v>
      </c>
      <c r="L3" s="68">
        <f>+'3'!L48</f>
        <v>74428451</v>
      </c>
      <c r="M3" s="68">
        <f>+K3-L3</f>
        <v>0</v>
      </c>
      <c r="N3" s="40"/>
      <c r="O3" s="40"/>
    </row>
    <row r="4" spans="1:15">
      <c r="A4" s="42" t="s">
        <v>57</v>
      </c>
      <c r="B4" s="53">
        <v>472197088</v>
      </c>
      <c r="C4" s="47">
        <v>3745288</v>
      </c>
      <c r="D4" s="44">
        <v>12288083</v>
      </c>
      <c r="E4" s="44">
        <v>4920218</v>
      </c>
      <c r="F4" s="54">
        <f t="shared" ref="F4:F5" si="0">+B4+C4+D4+E4</f>
        <v>493150677</v>
      </c>
      <c r="G4" s="46">
        <v>2001667</v>
      </c>
      <c r="H4" s="46"/>
      <c r="I4" s="46">
        <v>1482117</v>
      </c>
      <c r="J4" s="46">
        <v>747703</v>
      </c>
      <c r="K4" s="45">
        <f t="shared" ref="K4:K5" si="1">SUM(F4:J4)</f>
        <v>497382164</v>
      </c>
      <c r="L4" s="68">
        <f>+'1'!H48+'2'!H48</f>
        <v>497382164</v>
      </c>
      <c r="M4" s="68">
        <f t="shared" ref="M4:M6" si="2">+K4-L4</f>
        <v>0</v>
      </c>
      <c r="N4" s="40"/>
      <c r="O4" s="40"/>
    </row>
    <row r="5" spans="1:15">
      <c r="A5" s="42" t="s">
        <v>58</v>
      </c>
      <c r="B5" s="53">
        <v>70980645</v>
      </c>
      <c r="C5" s="47">
        <v>526319</v>
      </c>
      <c r="D5" s="44">
        <v>1848003</v>
      </c>
      <c r="E5" s="44"/>
      <c r="F5" s="54">
        <f t="shared" si="0"/>
        <v>73354967</v>
      </c>
      <c r="G5" s="46">
        <v>225193</v>
      </c>
      <c r="H5" s="46">
        <v>-453033</v>
      </c>
      <c r="I5" s="46"/>
      <c r="J5" s="46">
        <v>-480342</v>
      </c>
      <c r="K5" s="45">
        <f t="shared" si="1"/>
        <v>72646785</v>
      </c>
      <c r="L5" s="68">
        <f>+'4'!H48</f>
        <v>72646785</v>
      </c>
      <c r="M5" s="68">
        <f t="shared" si="2"/>
        <v>0</v>
      </c>
      <c r="N5" s="40"/>
      <c r="O5" s="40"/>
    </row>
    <row r="6" spans="1:15" ht="27.6">
      <c r="A6" s="50" t="s">
        <v>59</v>
      </c>
      <c r="B6" s="51">
        <f>SUM(B3:B5)</f>
        <v>615811053</v>
      </c>
      <c r="C6" s="51">
        <f t="shared" ref="C6:I6" si="3">SUM(C3:C5)</f>
        <v>4743106</v>
      </c>
      <c r="D6" s="51">
        <f t="shared" si="3"/>
        <v>15477913</v>
      </c>
      <c r="E6" s="51">
        <f t="shared" ref="E6" si="4">SUM(E3:E5)</f>
        <v>4920218</v>
      </c>
      <c r="F6" s="51">
        <f t="shared" si="3"/>
        <v>640952290</v>
      </c>
      <c r="G6" s="51">
        <f t="shared" ref="G6:H6" si="5">SUM(G3:G5)</f>
        <v>2476026</v>
      </c>
      <c r="H6" s="51">
        <f t="shared" si="5"/>
        <v>-453033</v>
      </c>
      <c r="I6" s="51">
        <f t="shared" si="3"/>
        <v>1482117</v>
      </c>
      <c r="J6" s="51">
        <f t="shared" ref="J6" si="6">SUM(J3:J5)</f>
        <v>0</v>
      </c>
      <c r="K6" s="51">
        <f>SUM(K3:K5)</f>
        <v>644457400</v>
      </c>
      <c r="L6" s="68">
        <f>+KOPĀ!L48</f>
        <v>644457400</v>
      </c>
      <c r="M6" s="68">
        <f t="shared" si="2"/>
        <v>0</v>
      </c>
      <c r="N6" s="40"/>
      <c r="O6" s="40"/>
    </row>
    <row r="7" spans="1:15">
      <c r="C7" s="52" t="s">
        <v>72</v>
      </c>
      <c r="D7" s="52" t="s">
        <v>71</v>
      </c>
      <c r="E7" s="52" t="s">
        <v>71</v>
      </c>
    </row>
    <row r="9" spans="1:15">
      <c r="F9" s="40"/>
    </row>
    <row r="10" spans="1:15">
      <c r="F10" s="40"/>
    </row>
    <row r="11" spans="1:15">
      <c r="F11" s="40"/>
    </row>
  </sheetData>
  <mergeCells count="3">
    <mergeCell ref="B1:F1"/>
    <mergeCell ref="G1:K1"/>
    <mergeCell ref="A1:A2"/>
  </mergeCells>
  <phoneticPr fontId="2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KOPĀ</vt:lpstr>
      <vt:lpstr>Konsolid.</vt:lpstr>
      <vt:lpstr>Konsolid.!Print_Area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Noteikumi Nr.523</dc:title>
  <dc:subject>Veidlapa 11</dc:subject>
  <dc:creator>Anželika Osipova</dc:creator>
  <cp:keywords/>
  <dc:description>A. Osipova
t.67083802; anzelika.osipova@fm.gov.lv</dc:description>
  <cp:lastModifiedBy>Initra Pavloviča</cp:lastModifiedBy>
  <cp:lastPrinted>2025-09-17T10:47:29Z</cp:lastPrinted>
  <dcterms:created xsi:type="dcterms:W3CDTF">2004-07-27T08:04:29Z</dcterms:created>
  <dcterms:modified xsi:type="dcterms:W3CDTF">2025-09-19T11:48:56Z</dcterms:modified>
</cp:coreProperties>
</file>