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initra.pavlovica\Desktop\AAAAAAAAA\376\250423\"/>
    </mc:Choice>
  </mc:AlternateContent>
  <xr:revisionPtr revIDLastSave="0" documentId="13_ncr:1_{8848DB81-052B-4F64-84E0-E7F6D86955CF}" xr6:coauthVersionLast="47" xr6:coauthVersionMax="47" xr10:uidLastSave="{00000000-0000-0000-0000-000000000000}"/>
  <bookViews>
    <workbookView xWindow="-108" yWindow="-108" windowWidth="23256" windowHeight="12576" tabRatio="315" xr2:uid="{00000000-000D-0000-FFFF-FFFF00000000}"/>
  </bookViews>
  <sheets>
    <sheet name="1_izgl._visp.izgl._1,29M€+4M€" sheetId="5" r:id="rId1"/>
  </sheets>
  <definedNames>
    <definedName name="_xlnm.Print_Area" localSheetId="0">'1_izgl._visp.izgl._1,29M€+4M€'!$A$1:$E$14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5" l="1"/>
  <c r="K16" i="5"/>
  <c r="K17" i="5" s="1"/>
  <c r="K15" i="5"/>
  <c r="K7" i="5"/>
  <c r="G17" i="5" l="1"/>
  <c r="G19" i="5" s="1"/>
  <c r="G9" i="5" s="1"/>
  <c r="E13" i="5"/>
  <c r="D13" i="5"/>
  <c r="E12" i="5"/>
  <c r="D12" i="5"/>
  <c r="E11" i="5"/>
  <c r="D11" i="5"/>
  <c r="E10" i="5"/>
  <c r="D10" i="5"/>
  <c r="E9" i="5"/>
  <c r="D9" i="5"/>
  <c r="G7" i="5"/>
  <c r="C7" i="5"/>
  <c r="G11" i="5" l="1"/>
  <c r="G10" i="5"/>
  <c r="G12" i="5"/>
  <c r="I11" i="5"/>
  <c r="H11" i="5"/>
  <c r="I10" i="5"/>
  <c r="G13" i="5"/>
  <c r="K10" i="5" l="1"/>
  <c r="L10" i="5" s="1"/>
  <c r="I12" i="5"/>
  <c r="K11" i="5"/>
  <c r="M11" i="5"/>
  <c r="H10" i="5"/>
  <c r="P10" i="5" s="1"/>
  <c r="H12" i="5"/>
  <c r="H13" i="5"/>
  <c r="H9" i="5"/>
  <c r="I13" i="5"/>
  <c r="K13" i="5" s="1"/>
  <c r="I9" i="5"/>
  <c r="K9" i="5" l="1"/>
  <c r="M9" i="5" s="1"/>
  <c r="L11" i="5"/>
  <c r="P11" i="5" s="1"/>
  <c r="O11" i="5"/>
  <c r="M13" i="5"/>
  <c r="L13" i="5"/>
  <c r="P13" i="5" s="1"/>
  <c r="O13" i="5"/>
  <c r="K12" i="5"/>
  <c r="M12" i="5" s="1"/>
  <c r="O10" i="5"/>
  <c r="M10" i="5"/>
  <c r="L12" i="5" l="1"/>
  <c r="P12" i="5" s="1"/>
  <c r="O12" i="5"/>
  <c r="L9" i="5"/>
  <c r="P9" i="5" s="1"/>
  <c r="O9" i="5"/>
</calcChain>
</file>

<file path=xl/sharedStrings.xml><?xml version="1.0" encoding="utf-8"?>
<sst xmlns="http://schemas.openxmlformats.org/spreadsheetml/2006/main" count="38" uniqueCount="26">
  <si>
    <t>1.-6. klases skolēniem</t>
  </si>
  <si>
    <t>7.-9. klases skolēniem</t>
  </si>
  <si>
    <t>10.-12. klases skolēniem</t>
  </si>
  <si>
    <t>1.-9. klases skolēniem</t>
  </si>
  <si>
    <t>1.-12. klases skolēniem</t>
  </si>
  <si>
    <t>Izglītojamo grupas</t>
  </si>
  <si>
    <t>Apstiprināts finansējums vienam mēnesim
2023.gads</t>
  </si>
  <si>
    <t>četriem mēnešiem</t>
  </si>
  <si>
    <t>vienam mēnesim</t>
  </si>
  <si>
    <t>Papildu no 01.09.2023. (%)</t>
  </si>
  <si>
    <t>Mērķdotācijas apmērs vienam izglītojamajam
MKN #376</t>
  </si>
  <si>
    <t>Viena izglītojamā izmaksas</t>
  </si>
  <si>
    <t>Pašvaldību pamata un vispārējās vidējās izglītības iestādes</t>
  </si>
  <si>
    <t>zemākā stundas likme</t>
  </si>
  <si>
    <t>zemākā stundas likmes izmaiņas</t>
  </si>
  <si>
    <t>zemākā stundas likme
01.09.2022.-31.12.2022.</t>
  </si>
  <si>
    <r>
      <t xml:space="preserve">Palielinājums no </t>
    </r>
    <r>
      <rPr>
        <b/>
        <sz val="11"/>
        <color theme="1"/>
        <rFont val="Calibri"/>
        <family val="2"/>
        <charset val="186"/>
        <scheme val="minor"/>
      </rPr>
      <t>01.01.2023.</t>
    </r>
    <r>
      <rPr>
        <sz val="11"/>
        <color theme="1"/>
        <rFont val="Calibri"/>
        <family val="2"/>
        <charset val="186"/>
        <scheme val="minor"/>
      </rPr>
      <t xml:space="preserve">
</t>
    </r>
    <r>
      <rPr>
        <i/>
        <sz val="9"/>
        <color theme="1"/>
        <rFont val="Calibri"/>
        <family val="2"/>
        <charset val="186"/>
        <scheme val="minor"/>
      </rPr>
      <t>(zemākās algas celšanai un slodžu sabalansēšanai)</t>
    </r>
  </si>
  <si>
    <r>
      <t xml:space="preserve">zemākā stundas likme </t>
    </r>
    <r>
      <rPr>
        <b/>
        <sz val="11"/>
        <color theme="1"/>
        <rFont val="Calibri"/>
        <family val="2"/>
        <charset val="186"/>
        <scheme val="minor"/>
      </rPr>
      <t>no 01.01.2023.</t>
    </r>
  </si>
  <si>
    <r>
      <t xml:space="preserve">Palielinājums no </t>
    </r>
    <r>
      <rPr>
        <b/>
        <sz val="11"/>
        <color theme="1"/>
        <rFont val="Calibri"/>
        <family val="2"/>
        <charset val="186"/>
        <scheme val="minor"/>
      </rPr>
      <t>01.09.2023.</t>
    </r>
    <r>
      <rPr>
        <sz val="11"/>
        <color theme="1"/>
        <rFont val="Calibri"/>
        <family val="2"/>
        <charset val="186"/>
        <scheme val="minor"/>
      </rPr>
      <t xml:space="preserve">
</t>
    </r>
    <r>
      <rPr>
        <i/>
        <sz val="9"/>
        <color theme="1"/>
        <rFont val="Calibri"/>
        <family val="2"/>
        <charset val="186"/>
        <scheme val="minor"/>
      </rPr>
      <t>(zemākās algas celšanai un slodžu sabalansēšanai)</t>
    </r>
  </si>
  <si>
    <r>
      <t xml:space="preserve">zemākā stundas likme </t>
    </r>
    <r>
      <rPr>
        <b/>
        <sz val="11"/>
        <color theme="1"/>
        <rFont val="Calibri"/>
        <family val="2"/>
        <charset val="186"/>
        <scheme val="minor"/>
      </rPr>
      <t>no 01.09.2023.</t>
    </r>
  </si>
  <si>
    <t>Kopā no 2023. gada sākuma palielināta viena izglītojamā izmaksa</t>
  </si>
  <si>
    <r>
      <t xml:space="preserve">Kopējā papildu nepieciešamā fiskālā ietekme
</t>
    </r>
    <r>
      <rPr>
        <b/>
        <sz val="11"/>
        <rFont val="Calibri"/>
        <family val="2"/>
        <charset val="186"/>
        <scheme val="minor"/>
      </rPr>
      <t>(no grafika anotācijas)</t>
    </r>
  </si>
  <si>
    <t>no tiem zemākās algas palielināšanai 13,3%</t>
  </si>
  <si>
    <t>Aprēķinātspilns papildu finansējums, ja ņem vērā streikā piešķirto finansējumu</t>
  </si>
  <si>
    <t>Papildu vēl nepieciešams</t>
  </si>
  <si>
    <t>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</si>
</sst>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164" formatCode="#,##0\ [$€-1]"/>
    <numFmt numFmtId="165" formatCode="#,##0\ &quot;€&quot;"/>
    <numFmt numFmtId="166" formatCode="\+#.00\ &quot;€&quot;"/>
    <numFmt numFmtId="167" formatCode="#,##0.00\ &quot;€&quot;"/>
  </numFmts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Border="0"/>
    <xf numFmtId="0" fontId="2" fillId="0" borderId="0"/>
  </cellStyleXfs>
  <cellXfs count="63">
    <xf numFmtId="0" fontId="0" fillId="0" borderId="0" xfId="0"/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166" fontId="0" fillId="0" borderId="1" xfId="0" quotePrefix="1" applyNumberFormat="1" applyBorder="1" applyAlignment="1">
      <alignment horizontal="center"/>
    </xf>
    <xf numFmtId="0" fontId="0" fillId="0" borderId="0" xfId="0" applyBorder="1"/>
    <xf numFmtId="165" fontId="0" fillId="0" borderId="0" xfId="0" applyNumberFormat="1" applyBorder="1" applyAlignment="1">
      <alignment horizontal="center" vertical="center"/>
    </xf>
    <xf numFmtId="166" fontId="0" fillId="0" borderId="0" xfId="0" quotePrefix="1" applyNumberFormat="1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6" fontId="3" fillId="2" borderId="1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8" xfId="0" applyBorder="1"/>
    <xf numFmtId="165" fontId="0" fillId="0" borderId="8" xfId="0" applyNumberFormat="1" applyBorder="1" applyAlignment="1">
      <alignment horizontal="center" vertical="center"/>
    </xf>
    <xf numFmtId="166" fontId="0" fillId="0" borderId="8" xfId="0" quotePrefix="1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67" fontId="1" fillId="3" borderId="9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167" fontId="1" fillId="3" borderId="12" xfId="0" applyNumberFormat="1" applyFont="1" applyFill="1" applyBorder="1" applyAlignment="1">
      <alignment horizontal="center" vertical="center"/>
    </xf>
    <xf numFmtId="167" fontId="1" fillId="3" borderId="18" xfId="0" applyNumberFormat="1" applyFont="1" applyFill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67" fontId="1" fillId="4" borderId="12" xfId="0" applyNumberFormat="1" applyFont="1" applyFill="1" applyBorder="1" applyAlignment="1">
      <alignment horizontal="center" vertical="center"/>
    </xf>
    <xf numFmtId="167" fontId="1" fillId="4" borderId="9" xfId="0" applyNumberFormat="1" applyFont="1" applyFill="1" applyBorder="1" applyAlignment="1">
      <alignment horizontal="center" vertical="center"/>
    </xf>
    <xf numFmtId="167" fontId="1" fillId="4" borderId="18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2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0"/>
  <tableStyles count="0" defaultTableStyle="TableStyleMedium2" defaultPivotStyle="PivotStyleLight16"/>
  <colors>
    <mruColors>
      <color rgb="FF0033CC"/>
      <color rgb="FFACE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65B1-021D-4767-8D9E-F25D52A2DB5D}">
  <dimension ref="A1:Q27"/>
  <sheetViews>
    <sheetView showGridLines="0" tabSelected="1" zoomScale="90" zoomScaleNormal="90" workbookViewId="0">
      <selection activeCell="M18" sqref="M18"/>
    </sheetView>
  </sheetViews>
  <sheetFormatPr defaultRowHeight="14.4" x14ac:dyDescent="0.3"/>
  <cols>
    <col min="1" max="1" width="22.77734375" customWidth="1"/>
    <col min="2" max="2" width="13.88671875" customWidth="1"/>
    <col min="3" max="4" width="16.21875" customWidth="1"/>
    <col min="5" max="5" width="15.21875" customWidth="1"/>
    <col min="6" max="6" width="0.88671875" customWidth="1"/>
    <col min="7" max="8" width="16.21875" customWidth="1"/>
    <col min="9" max="9" width="15.21875" customWidth="1"/>
    <col min="10" max="10" width="1" customWidth="1"/>
    <col min="11" max="12" width="16.21875" customWidth="1"/>
    <col min="13" max="13" width="15.21875" customWidth="1"/>
    <col min="14" max="14" width="0.77734375" customWidth="1"/>
    <col min="15" max="15" width="12" customWidth="1"/>
    <col min="16" max="16" width="11.21875" customWidth="1"/>
  </cols>
  <sheetData>
    <row r="1" spans="1:17" x14ac:dyDescent="0.3">
      <c r="E1" s="11"/>
      <c r="I1" s="11" t="s">
        <v>25</v>
      </c>
      <c r="J1" s="11"/>
      <c r="M1" s="11"/>
      <c r="N1" s="11"/>
    </row>
    <row r="2" spans="1:17" ht="27" customHeight="1" x14ac:dyDescent="0.3">
      <c r="A2" s="58" t="s">
        <v>10</v>
      </c>
      <c r="B2" s="59"/>
      <c r="C2" s="59"/>
      <c r="D2" s="59"/>
      <c r="E2" s="59"/>
      <c r="G2" s="59"/>
      <c r="H2" s="59"/>
      <c r="I2" s="59"/>
      <c r="J2" s="12"/>
      <c r="K2" s="12"/>
      <c r="L2" s="12"/>
      <c r="M2" s="12"/>
      <c r="N2" s="12"/>
    </row>
    <row r="3" spans="1:17" x14ac:dyDescent="0.3">
      <c r="A3" s="15" t="s">
        <v>12</v>
      </c>
      <c r="J3" s="12"/>
      <c r="N3" s="12"/>
    </row>
    <row r="4" spans="1:17" ht="6" customHeight="1" x14ac:dyDescent="0.3">
      <c r="J4" s="12"/>
      <c r="N4" s="12"/>
    </row>
    <row r="5" spans="1:17" ht="57.6" customHeight="1" x14ac:dyDescent="0.3">
      <c r="A5" s="60" t="s">
        <v>5</v>
      </c>
      <c r="B5" s="61" t="s">
        <v>15</v>
      </c>
      <c r="C5" s="38" t="s">
        <v>16</v>
      </c>
      <c r="D5" s="40"/>
      <c r="E5" s="61" t="s">
        <v>17</v>
      </c>
      <c r="G5" s="38" t="s">
        <v>18</v>
      </c>
      <c r="H5" s="40"/>
      <c r="I5" s="61" t="s">
        <v>19</v>
      </c>
      <c r="J5" s="12"/>
      <c r="K5" s="45" t="s">
        <v>18</v>
      </c>
      <c r="L5" s="46"/>
      <c r="M5" s="48" t="s">
        <v>19</v>
      </c>
      <c r="N5" s="12"/>
      <c r="O5" s="32" t="s">
        <v>20</v>
      </c>
      <c r="P5" s="33"/>
    </row>
    <row r="6" spans="1:17" ht="28.8" x14ac:dyDescent="0.3">
      <c r="A6" s="60"/>
      <c r="B6" s="62"/>
      <c r="C6" s="21" t="s">
        <v>14</v>
      </c>
      <c r="D6" s="22" t="s">
        <v>13</v>
      </c>
      <c r="E6" s="62"/>
      <c r="G6" s="21" t="s">
        <v>14</v>
      </c>
      <c r="H6" s="22" t="s">
        <v>13</v>
      </c>
      <c r="I6" s="62"/>
      <c r="J6" s="12"/>
      <c r="K6" s="26" t="s">
        <v>14</v>
      </c>
      <c r="L6" s="27" t="s">
        <v>13</v>
      </c>
      <c r="M6" s="49"/>
      <c r="N6" s="12"/>
      <c r="O6" s="34"/>
      <c r="P6" s="35"/>
    </row>
    <row r="7" spans="1:17" x14ac:dyDescent="0.3">
      <c r="A7" s="60"/>
      <c r="B7" s="24">
        <v>7.5</v>
      </c>
      <c r="C7" s="23">
        <f>+D7-B7</f>
        <v>0</v>
      </c>
      <c r="D7" s="20">
        <v>7.5</v>
      </c>
      <c r="E7" s="24">
        <v>7.5</v>
      </c>
      <c r="G7" s="23">
        <f>+H7-B7</f>
        <v>1</v>
      </c>
      <c r="H7" s="20">
        <v>8.5</v>
      </c>
      <c r="I7" s="24">
        <v>8.5</v>
      </c>
      <c r="J7" s="12"/>
      <c r="K7" s="28">
        <f>+L7-F7</f>
        <v>8.5</v>
      </c>
      <c r="L7" s="29">
        <v>8.5</v>
      </c>
      <c r="M7" s="30">
        <v>8.5</v>
      </c>
      <c r="N7" s="12"/>
      <c r="O7" s="34"/>
      <c r="P7" s="35"/>
    </row>
    <row r="8" spans="1:17" x14ac:dyDescent="0.3">
      <c r="A8" s="60"/>
      <c r="B8" s="38" t="s">
        <v>11</v>
      </c>
      <c r="C8" s="39"/>
      <c r="D8" s="39"/>
      <c r="E8" s="40"/>
      <c r="G8" s="38" t="s">
        <v>11</v>
      </c>
      <c r="H8" s="39"/>
      <c r="I8" s="40"/>
      <c r="J8" s="12"/>
      <c r="K8" s="45" t="s">
        <v>11</v>
      </c>
      <c r="L8" s="47"/>
      <c r="M8" s="46"/>
      <c r="N8" s="12"/>
      <c r="O8" s="36"/>
      <c r="P8" s="37"/>
    </row>
    <row r="9" spans="1:17" x14ac:dyDescent="0.3">
      <c r="A9" s="16" t="s">
        <v>0</v>
      </c>
      <c r="B9" s="17">
        <v>94</v>
      </c>
      <c r="C9" s="18">
        <v>10</v>
      </c>
      <c r="D9" s="19">
        <f>+C9/B9</f>
        <v>0.10639999999999999</v>
      </c>
      <c r="E9" s="17">
        <f>+B9+C9</f>
        <v>104</v>
      </c>
      <c r="G9" s="18">
        <f>+E9*$G$19</f>
        <v>1.0900000000000001</v>
      </c>
      <c r="H9" s="19">
        <f>+G9/E9</f>
        <v>1.0500000000000001E-2</v>
      </c>
      <c r="I9" s="25">
        <f>+E9+G9</f>
        <v>105.09</v>
      </c>
      <c r="J9" s="12"/>
      <c r="K9" s="18">
        <f>+I9*$K$19</f>
        <v>3.55</v>
      </c>
      <c r="L9" s="19">
        <f>+K9/I9</f>
        <v>3.3799999999999997E-2</v>
      </c>
      <c r="M9" s="25">
        <f>+I9+K9</f>
        <v>108.64</v>
      </c>
      <c r="N9" s="12"/>
      <c r="O9" s="18">
        <f>+C9+G9+K9</f>
        <v>14.64</v>
      </c>
      <c r="P9" s="19">
        <f>+D9+H9+L9</f>
        <v>0.1507</v>
      </c>
      <c r="Q9" t="s">
        <v>22</v>
      </c>
    </row>
    <row r="10" spans="1:17" x14ac:dyDescent="0.3">
      <c r="A10" s="1" t="s">
        <v>1</v>
      </c>
      <c r="B10" s="2">
        <v>121</v>
      </c>
      <c r="C10" s="3">
        <v>13</v>
      </c>
      <c r="D10" s="14">
        <f t="shared" ref="D10:D13" si="0">+C10/B10</f>
        <v>0.1074</v>
      </c>
      <c r="E10" s="2">
        <f t="shared" ref="E10:E13" si="1">+B10+C10</f>
        <v>134</v>
      </c>
      <c r="G10" s="18">
        <f>+E10*$G$19</f>
        <v>1.41</v>
      </c>
      <c r="H10" s="19">
        <f t="shared" ref="H10:H13" si="2">+G10/E10</f>
        <v>1.0500000000000001E-2</v>
      </c>
      <c r="I10" s="25">
        <f t="shared" ref="I10:I13" si="3">+E10+G10</f>
        <v>135.41</v>
      </c>
      <c r="J10" s="12"/>
      <c r="K10" s="18">
        <f>+I10*$K$19</f>
        <v>4.58</v>
      </c>
      <c r="L10" s="19">
        <f t="shared" ref="L10:L13" si="4">+K10/I10</f>
        <v>3.3799999999999997E-2</v>
      </c>
      <c r="M10" s="25">
        <f t="shared" ref="M10:M13" si="5">+I10+K10</f>
        <v>139.99</v>
      </c>
      <c r="N10" s="12"/>
      <c r="O10" s="18">
        <f t="shared" ref="O10:O13" si="6">+C10+G10+K10</f>
        <v>18.989999999999998</v>
      </c>
      <c r="P10" s="19">
        <f t="shared" ref="P10:P13" si="7">+D10+H10+L10</f>
        <v>0.1517</v>
      </c>
      <c r="Q10" t="s">
        <v>22</v>
      </c>
    </row>
    <row r="11" spans="1:17" x14ac:dyDescent="0.3">
      <c r="A11" s="1" t="s">
        <v>2</v>
      </c>
      <c r="B11" s="2">
        <v>130</v>
      </c>
      <c r="C11" s="3">
        <v>14</v>
      </c>
      <c r="D11" s="14">
        <f t="shared" si="0"/>
        <v>0.1077</v>
      </c>
      <c r="E11" s="2">
        <f t="shared" si="1"/>
        <v>144</v>
      </c>
      <c r="G11" s="18">
        <f>+E11*$G$19</f>
        <v>1.51</v>
      </c>
      <c r="H11" s="19">
        <f t="shared" si="2"/>
        <v>1.0500000000000001E-2</v>
      </c>
      <c r="I11" s="25">
        <f t="shared" si="3"/>
        <v>145.51</v>
      </c>
      <c r="J11" s="12"/>
      <c r="K11" s="18">
        <f>+I11*$K$19</f>
        <v>4.92</v>
      </c>
      <c r="L11" s="19">
        <f t="shared" si="4"/>
        <v>3.3799999999999997E-2</v>
      </c>
      <c r="M11" s="25">
        <f t="shared" si="5"/>
        <v>150.43</v>
      </c>
      <c r="N11" s="12"/>
      <c r="O11" s="18">
        <f t="shared" si="6"/>
        <v>20.43</v>
      </c>
      <c r="P11" s="19">
        <f t="shared" si="7"/>
        <v>0.152</v>
      </c>
      <c r="Q11" t="s">
        <v>22</v>
      </c>
    </row>
    <row r="12" spans="1:17" x14ac:dyDescent="0.3">
      <c r="A12" s="1" t="s">
        <v>3</v>
      </c>
      <c r="B12" s="2">
        <v>108</v>
      </c>
      <c r="C12" s="3">
        <v>11</v>
      </c>
      <c r="D12" s="14">
        <f t="shared" si="0"/>
        <v>0.1019</v>
      </c>
      <c r="E12" s="2">
        <f t="shared" si="1"/>
        <v>119</v>
      </c>
      <c r="G12" s="18">
        <f>+E12*$G$19</f>
        <v>1.25</v>
      </c>
      <c r="H12" s="19">
        <f t="shared" si="2"/>
        <v>1.0500000000000001E-2</v>
      </c>
      <c r="I12" s="25">
        <f t="shared" si="3"/>
        <v>120.25</v>
      </c>
      <c r="J12" s="12"/>
      <c r="K12" s="18">
        <f>+I12*$K$19</f>
        <v>4.0599999999999996</v>
      </c>
      <c r="L12" s="19">
        <f t="shared" si="4"/>
        <v>3.3799999999999997E-2</v>
      </c>
      <c r="M12" s="25">
        <f t="shared" si="5"/>
        <v>124.31</v>
      </c>
      <c r="N12" s="12"/>
      <c r="O12" s="18">
        <f t="shared" si="6"/>
        <v>16.309999999999999</v>
      </c>
      <c r="P12" s="19">
        <f t="shared" si="7"/>
        <v>0.1462</v>
      </c>
      <c r="Q12" t="s">
        <v>22</v>
      </c>
    </row>
    <row r="13" spans="1:17" x14ac:dyDescent="0.3">
      <c r="A13" s="1" t="s">
        <v>4</v>
      </c>
      <c r="B13" s="2">
        <v>115</v>
      </c>
      <c r="C13" s="3">
        <v>12</v>
      </c>
      <c r="D13" s="14">
        <f t="shared" si="0"/>
        <v>0.1043</v>
      </c>
      <c r="E13" s="2">
        <f t="shared" si="1"/>
        <v>127</v>
      </c>
      <c r="G13" s="18">
        <f>+E13*$G$19</f>
        <v>1.33</v>
      </c>
      <c r="H13" s="19">
        <f t="shared" si="2"/>
        <v>1.0500000000000001E-2</v>
      </c>
      <c r="I13" s="25">
        <f t="shared" si="3"/>
        <v>128.33000000000001</v>
      </c>
      <c r="J13" s="12"/>
      <c r="K13" s="18">
        <f>+I13*$K$19</f>
        <v>4.34</v>
      </c>
      <c r="L13" s="19">
        <f t="shared" si="4"/>
        <v>3.3799999999999997E-2</v>
      </c>
      <c r="M13" s="25">
        <f t="shared" si="5"/>
        <v>132.66999999999999</v>
      </c>
      <c r="N13" s="12"/>
      <c r="O13" s="18">
        <f t="shared" si="6"/>
        <v>17.670000000000002</v>
      </c>
      <c r="P13" s="19">
        <f t="shared" si="7"/>
        <v>0.14860000000000001</v>
      </c>
      <c r="Q13" t="s">
        <v>22</v>
      </c>
    </row>
    <row r="14" spans="1:17" ht="6.6" customHeight="1" x14ac:dyDescent="0.3">
      <c r="A14" s="4"/>
      <c r="B14" s="5"/>
      <c r="C14" s="6"/>
      <c r="D14" s="6"/>
      <c r="E14" s="7"/>
      <c r="G14" s="6"/>
      <c r="H14" s="6"/>
      <c r="I14" s="7"/>
      <c r="J14" s="12"/>
      <c r="K14" s="6"/>
      <c r="L14" s="6"/>
      <c r="M14" s="7"/>
      <c r="N14" s="12"/>
    </row>
    <row r="15" spans="1:17" ht="28.2" customHeight="1" x14ac:dyDescent="0.3">
      <c r="K15" s="13">
        <f>5461687</f>
        <v>5461687</v>
      </c>
      <c r="L15" s="56" t="s">
        <v>23</v>
      </c>
      <c r="M15" s="57"/>
    </row>
    <row r="16" spans="1:17" ht="28.2" customHeight="1" x14ac:dyDescent="0.3">
      <c r="B16" s="50" t="s">
        <v>21</v>
      </c>
      <c r="C16" s="51"/>
      <c r="D16" s="52"/>
      <c r="E16" s="43" t="s">
        <v>7</v>
      </c>
      <c r="F16" s="44"/>
      <c r="G16" s="13">
        <v>1293620</v>
      </c>
      <c r="K16" s="13">
        <f>+K15-G16</f>
        <v>4168067</v>
      </c>
      <c r="L16" s="56" t="s">
        <v>24</v>
      </c>
      <c r="M16" s="57"/>
    </row>
    <row r="17" spans="1:14" ht="28.2" customHeight="1" x14ac:dyDescent="0.3">
      <c r="B17" s="53"/>
      <c r="C17" s="54"/>
      <c r="D17" s="55"/>
      <c r="E17" s="43" t="s">
        <v>8</v>
      </c>
      <c r="F17" s="44"/>
      <c r="G17" s="8">
        <f>+G16/4</f>
        <v>323405</v>
      </c>
      <c r="K17" s="8">
        <f>+K16/4</f>
        <v>1042017</v>
      </c>
    </row>
    <row r="18" spans="1:14" ht="28.2" customHeight="1" x14ac:dyDescent="0.3">
      <c r="B18" s="41" t="s">
        <v>6</v>
      </c>
      <c r="C18" s="41"/>
      <c r="D18" s="41"/>
      <c r="E18" s="41"/>
      <c r="F18" s="41"/>
      <c r="G18" s="9">
        <v>30809260</v>
      </c>
      <c r="K18" s="9">
        <v>30809260</v>
      </c>
    </row>
    <row r="19" spans="1:14" ht="18" customHeight="1" x14ac:dyDescent="0.3">
      <c r="A19" s="4"/>
      <c r="B19" s="42" t="s">
        <v>9</v>
      </c>
      <c r="C19" s="42"/>
      <c r="D19" s="42"/>
      <c r="E19" s="42"/>
      <c r="F19" s="42"/>
      <c r="G19" s="10">
        <f>+G17/G18</f>
        <v>1.0500000000000001E-2</v>
      </c>
      <c r="K19" s="10">
        <f>+K17/K18</f>
        <v>3.3799999999999997E-2</v>
      </c>
      <c r="L19" s="6"/>
      <c r="M19" s="7"/>
      <c r="N19" s="7"/>
    </row>
    <row r="22" spans="1:14" x14ac:dyDescent="0.3">
      <c r="L22" s="31"/>
    </row>
    <row r="23" spans="1:14" x14ac:dyDescent="0.3">
      <c r="L23" s="31"/>
    </row>
    <row r="24" spans="1:14" x14ac:dyDescent="0.3">
      <c r="L24" s="31"/>
    </row>
    <row r="25" spans="1:14" x14ac:dyDescent="0.3">
      <c r="L25" s="31"/>
    </row>
    <row r="26" spans="1:14" x14ac:dyDescent="0.3">
      <c r="L26" s="31"/>
    </row>
    <row r="27" spans="1:14" x14ac:dyDescent="0.3">
      <c r="L27" s="31"/>
    </row>
  </sheetData>
  <mergeCells count="21">
    <mergeCell ref="A2:E2"/>
    <mergeCell ref="G2:I2"/>
    <mergeCell ref="A5:A8"/>
    <mergeCell ref="B5:B6"/>
    <mergeCell ref="C5:D5"/>
    <mergeCell ref="E5:E6"/>
    <mergeCell ref="G5:H5"/>
    <mergeCell ref="I5:I6"/>
    <mergeCell ref="O5:P8"/>
    <mergeCell ref="B8:E8"/>
    <mergeCell ref="G8:I8"/>
    <mergeCell ref="B18:F18"/>
    <mergeCell ref="B19:F19"/>
    <mergeCell ref="E17:F17"/>
    <mergeCell ref="E16:F16"/>
    <mergeCell ref="K5:L5"/>
    <mergeCell ref="K8:M8"/>
    <mergeCell ref="M5:M6"/>
    <mergeCell ref="B16:D17"/>
    <mergeCell ref="L15:M15"/>
    <mergeCell ref="L16:M16"/>
  </mergeCells>
  <printOptions horizontalCentered="1"/>
  <pageMargins left="0.23622047244094491" right="0.23622047244094491" top="0.6692913385826772" bottom="0.35433070866141736" header="0.15748031496062992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1_izgl._visp.izgl._1,29M€+4M€</vt:lpstr>
      <vt:lpstr>'1_izgl._visp.izgl._1,29M€+4M€'!Print_Area</vt:lpstr>
    </vt:vector>
  </TitlesOfParts>
  <Company>Izgl'itibas un zinatnes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Kalsone</dc:creator>
  <cp:lastModifiedBy>Initra Pavloviča</cp:lastModifiedBy>
  <cp:lastPrinted>2023-04-19T12:39:19Z</cp:lastPrinted>
  <dcterms:created xsi:type="dcterms:W3CDTF">2022-09-08T08:46:02Z</dcterms:created>
  <dcterms:modified xsi:type="dcterms:W3CDTF">2023-04-26T09:36:03Z</dcterms:modified>
</cp:coreProperties>
</file>