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workbookPr codeName="ThisWorkbook" defaultThemeVersion="166925"/>
  <mc:AlternateContent xmlns:mc="http://schemas.openxmlformats.org/markup-compatibility/2006">
    <mc:Choice Requires="x15">
      <x15ac:absPath xmlns:x15ac="http://schemas.microsoft.com/office/spreadsheetml/2010/11/ac" url="\\vnozare.pri\vm\Redirect_profiles\VM_Ivita_Lazdina\Desktop\Not_1529\2023_GATAVOTIE_NOTEIKUMI\3d_darbinieks\"/>
    </mc:Choice>
  </mc:AlternateContent>
  <xr:revisionPtr revIDLastSave="0" documentId="13_ncr:1_{72395576-5D1D-4F14-83C7-A05E6D6BF928}" xr6:coauthVersionLast="47" xr6:coauthVersionMax="47" xr10:uidLastSave="{00000000-0000-0000-0000-000000000000}"/>
  <bookViews>
    <workbookView xWindow="3120" yWindow="165" windowWidth="15135" windowHeight="16035" tabRatio="934" activeTab="1" xr2:uid="{33C0D9CD-EFDD-463D-8098-2ED9D3B0C046}"/>
  </bookViews>
  <sheets>
    <sheet name="1.pielikums" sheetId="61" r:id="rId1"/>
    <sheet name="2.pielikums" sheetId="67" r:id="rId2"/>
  </sheets>
  <externalReferences>
    <externalReference r:id="rId3"/>
    <externalReference r:id="rId4"/>
    <externalReference r:id="rId5"/>
    <externalReference r:id="rId6"/>
    <externalReference r:id="rId7"/>
    <externalReference r:id="rId8"/>
    <externalReference r:id="rId9"/>
  </externalReferences>
  <definedNames>
    <definedName name="_1_2_d_NMP_lim">#REF!</definedName>
    <definedName name="aa">#REF!</definedName>
    <definedName name="_xlnm.Auto_Open">#REF!</definedName>
    <definedName name="b">#REF!</definedName>
    <definedName name="BEx3ATHHUCGCIRND8KLAREDV3L40" hidden="1">[1]HEADER!#REF!</definedName>
    <definedName name="BEx3QB2RILYEXIROLAFCWQMOJXMN" hidden="1">[1]HEADER!#REF!</definedName>
    <definedName name="BEx3RIJ9LXPXWNF4BFBFA4ILG6AY"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#REF!</definedName>
    <definedName name="BX">#REF!</definedName>
    <definedName name="CalendarYear">#REF!</definedName>
    <definedName name="ccc">#REF!</definedName>
    <definedName name="d">#REF!</definedName>
    <definedName name="D_Evija3">#REF!</definedName>
    <definedName name="DaysAndWeeks">{0,1,2,3,4,5,6} + {0;1;2;3;4;5}*7</definedName>
    <definedName name="de">#REF!</definedName>
    <definedName name="dff">#NAME?</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ala">{0,1,2,3,4,5,6} + {0;1;2;3;4;5}*7</definedName>
    <definedName name="Gala_kopsavilkums">#REF!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[2]izm.posteni!$A$2:$A$216</definedName>
    <definedName name="izm.nos">#REF!</definedName>
    <definedName name="izm.nos_1">[2]izm.posteni!$B$2:$B$216</definedName>
    <definedName name="jhg">#REF!</definedName>
    <definedName name="kk">#REF!</definedName>
    <definedName name="l">#REF!</definedName>
    <definedName name="Limeni_7_9group">#REF!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mm" hidden="1">[1]ZQZBC_PLN__04_03_10!#REF!</definedName>
    <definedName name="n">#REF!</definedName>
    <definedName name="P_Dati_rikojums">#REF!</definedName>
    <definedName name="pp">#REF!</definedName>
    <definedName name="Recover">[3]Macro1!$A$80</definedName>
    <definedName name="Rikojums2222">[4]Macro1!$A$106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[2]strukturkodi!$B$2:$B$232</definedName>
    <definedName name="Struktūrvien.kods">#REF!</definedName>
    <definedName name="Struktūrvien.kods_1">[2]strukturkodi!$A$2:$A$232</definedName>
    <definedName name="T13l6">[5]ATSKAITE_2v!#REF!</definedName>
    <definedName name="TableName">"Dummy"</definedName>
    <definedName name="Tarifs_28">#REF!</definedName>
    <definedName name="TWO_LINKS">'[6]8.1.'!$C$5</definedName>
    <definedName name="ty">#REF!</definedName>
    <definedName name="tyuj">#REF!</definedName>
    <definedName name="u">#REF!</definedName>
    <definedName name="U_N_A">#REF!</definedName>
    <definedName name="wedr">#REF!</definedName>
    <definedName name="WeekStart">#REF!</definedName>
    <definedName name="x">#REF!</definedName>
    <definedName name="XBD">[7]Dati!$B$6</definedName>
    <definedName name="XDD">[7]Dati!$B$4</definedName>
    <definedName name="XDS">[7]Dati!$B$5</definedName>
    <definedName name="XSVD">[7]Dati!$B$7</definedName>
    <definedName name="xxxx">#REF!</definedName>
    <definedName name="yuh">#REF!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64" i="67" l="1"/>
  <c r="D364" i="67"/>
  <c r="F363" i="67"/>
  <c r="D363" i="67"/>
  <c r="E363" i="67" s="1"/>
  <c r="F362" i="67"/>
  <c r="D362" i="67"/>
  <c r="F361" i="67"/>
  <c r="D361" i="67"/>
  <c r="F360" i="67"/>
  <c r="D360" i="67"/>
  <c r="E360" i="67" s="1"/>
  <c r="F359" i="67"/>
  <c r="D359" i="67"/>
  <c r="E359" i="67" s="1"/>
  <c r="F358" i="67"/>
  <c r="D358" i="67"/>
  <c r="E358" i="67" s="1"/>
  <c r="F357" i="67"/>
  <c r="D357" i="67"/>
  <c r="F356" i="67"/>
  <c r="D356" i="67"/>
  <c r="F355" i="67"/>
  <c r="D355" i="67"/>
  <c r="E355" i="67" s="1"/>
  <c r="F354" i="67"/>
  <c r="D354" i="67"/>
  <c r="F353" i="67"/>
  <c r="D353" i="67"/>
  <c r="F352" i="67"/>
  <c r="D352" i="67"/>
  <c r="F351" i="67"/>
  <c r="D351" i="67"/>
  <c r="F350" i="67"/>
  <c r="D350" i="67"/>
  <c r="E350" i="67" s="1"/>
  <c r="F349" i="67"/>
  <c r="D349" i="67"/>
  <c r="E349" i="67" s="1"/>
  <c r="F348" i="67"/>
  <c r="D348" i="67"/>
  <c r="F347" i="67"/>
  <c r="D347" i="67"/>
  <c r="E347" i="67" s="1"/>
  <c r="F346" i="67"/>
  <c r="D346" i="67"/>
  <c r="F345" i="67"/>
  <c r="D345" i="67"/>
  <c r="F344" i="67"/>
  <c r="D344" i="67"/>
  <c r="E344" i="67" s="1"/>
  <c r="F343" i="67"/>
  <c r="D343" i="67"/>
  <c r="F342" i="67"/>
  <c r="D342" i="67"/>
  <c r="E342" i="67" s="1"/>
  <c r="F341" i="67"/>
  <c r="D341" i="67"/>
  <c r="E341" i="67" s="1"/>
  <c r="F340" i="67"/>
  <c r="D340" i="67"/>
  <c r="F339" i="67"/>
  <c r="D339" i="67"/>
  <c r="E339" i="67" s="1"/>
  <c r="F338" i="67"/>
  <c r="D338" i="67"/>
  <c r="F337" i="67"/>
  <c r="D337" i="67"/>
  <c r="F336" i="67"/>
  <c r="D336" i="67"/>
  <c r="E336" i="67" s="1"/>
  <c r="F335" i="67"/>
  <c r="D335" i="67"/>
  <c r="F334" i="67"/>
  <c r="D334" i="67"/>
  <c r="E334" i="67" s="1"/>
  <c r="F333" i="67"/>
  <c r="D333" i="67"/>
  <c r="F332" i="67"/>
  <c r="D332" i="67"/>
  <c r="E332" i="67" s="1"/>
  <c r="F331" i="67"/>
  <c r="D331" i="67"/>
  <c r="E331" i="67" s="1"/>
  <c r="F330" i="67"/>
  <c r="D330" i="67"/>
  <c r="F329" i="67"/>
  <c r="D329" i="67"/>
  <c r="F328" i="67"/>
  <c r="D328" i="67"/>
  <c r="E328" i="67" s="1"/>
  <c r="F327" i="67"/>
  <c r="D327" i="67"/>
  <c r="E327" i="67" s="1"/>
  <c r="F326" i="67"/>
  <c r="D326" i="67"/>
  <c r="E326" i="67" s="1"/>
  <c r="F325" i="67"/>
  <c r="D325" i="67"/>
  <c r="F324" i="67"/>
  <c r="E324" i="67"/>
  <c r="D324" i="67"/>
  <c r="F323" i="67"/>
  <c r="D323" i="67"/>
  <c r="F322" i="67"/>
  <c r="D322" i="67"/>
  <c r="F321" i="67"/>
  <c r="D321" i="67"/>
  <c r="F320" i="67"/>
  <c r="D320" i="67"/>
  <c r="E320" i="67" s="1"/>
  <c r="F319" i="67"/>
  <c r="D319" i="67"/>
  <c r="E319" i="67" s="1"/>
  <c r="F318" i="67"/>
  <c r="D318" i="67"/>
  <c r="E318" i="67" s="1"/>
  <c r="F317" i="67"/>
  <c r="D317" i="67"/>
  <c r="F316" i="67"/>
  <c r="D316" i="67"/>
  <c r="E316" i="67" s="1"/>
  <c r="F315" i="67"/>
  <c r="D315" i="67"/>
  <c r="E315" i="67" s="1"/>
  <c r="F314" i="67"/>
  <c r="D314" i="67"/>
  <c r="F313" i="67"/>
  <c r="D313" i="67"/>
  <c r="F312" i="67"/>
  <c r="D312" i="67"/>
  <c r="E312" i="67" s="1"/>
  <c r="H311" i="67"/>
  <c r="F310" i="67"/>
  <c r="D310" i="67"/>
  <c r="F309" i="67"/>
  <c r="D309" i="67"/>
  <c r="F308" i="67"/>
  <c r="D308" i="67"/>
  <c r="E308" i="67" s="1"/>
  <c r="F307" i="67"/>
  <c r="D307" i="67"/>
  <c r="F306" i="67"/>
  <c r="D306" i="67"/>
  <c r="E306" i="67" s="1"/>
  <c r="F305" i="67"/>
  <c r="D305" i="67"/>
  <c r="F304" i="67"/>
  <c r="D304" i="67"/>
  <c r="E304" i="67" s="1"/>
  <c r="F303" i="67"/>
  <c r="D303" i="67"/>
  <c r="E303" i="67" s="1"/>
  <c r="F302" i="67"/>
  <c r="D302" i="67"/>
  <c r="F301" i="67"/>
  <c r="D301" i="67"/>
  <c r="F300" i="67"/>
  <c r="D300" i="67"/>
  <c r="E300" i="67" s="1"/>
  <c r="F299" i="67"/>
  <c r="D299" i="67"/>
  <c r="E299" i="67" s="1"/>
  <c r="F298" i="67"/>
  <c r="D298" i="67"/>
  <c r="E298" i="67" s="1"/>
  <c r="F297" i="67"/>
  <c r="D297" i="67"/>
  <c r="E297" i="67" s="1"/>
  <c r="F296" i="67"/>
  <c r="D296" i="67"/>
  <c r="E296" i="67" s="1"/>
  <c r="F295" i="67"/>
  <c r="D295" i="67"/>
  <c r="E295" i="67" s="1"/>
  <c r="F294" i="67"/>
  <c r="D294" i="67"/>
  <c r="F293" i="67"/>
  <c r="D293" i="67"/>
  <c r="F292" i="67"/>
  <c r="D292" i="67"/>
  <c r="F291" i="67"/>
  <c r="D291" i="67"/>
  <c r="F290" i="67"/>
  <c r="D290" i="67"/>
  <c r="E290" i="67" s="1"/>
  <c r="F289" i="67"/>
  <c r="D289" i="67"/>
  <c r="F288" i="67"/>
  <c r="D288" i="67"/>
  <c r="E288" i="67" s="1"/>
  <c r="F287" i="67"/>
  <c r="D287" i="67"/>
  <c r="E287" i="67" s="1"/>
  <c r="F286" i="67"/>
  <c r="D286" i="67"/>
  <c r="F285" i="67"/>
  <c r="D285" i="67"/>
  <c r="F284" i="67"/>
  <c r="E284" i="67"/>
  <c r="D284" i="67"/>
  <c r="F283" i="67"/>
  <c r="D283" i="67"/>
  <c r="E283" i="67" s="1"/>
  <c r="F282" i="67"/>
  <c r="D282" i="67"/>
  <c r="F281" i="67"/>
  <c r="D281" i="67"/>
  <c r="F280" i="67"/>
  <c r="D280" i="67"/>
  <c r="E280" i="67" s="1"/>
  <c r="F279" i="67"/>
  <c r="D279" i="67"/>
  <c r="E279" i="67" s="1"/>
  <c r="F278" i="67"/>
  <c r="D278" i="67"/>
  <c r="F277" i="67"/>
  <c r="D277" i="67"/>
  <c r="F276" i="67"/>
  <c r="D276" i="67"/>
  <c r="E276" i="67" s="1"/>
  <c r="F275" i="67"/>
  <c r="D275" i="67"/>
  <c r="E275" i="67" s="1"/>
  <c r="F274" i="67"/>
  <c r="D274" i="67"/>
  <c r="E274" i="67" s="1"/>
  <c r="F273" i="67"/>
  <c r="D273" i="67"/>
  <c r="F272" i="67"/>
  <c r="D272" i="67"/>
  <c r="F271" i="67"/>
  <c r="D271" i="67"/>
  <c r="E271" i="67" s="1"/>
  <c r="F270" i="67"/>
  <c r="D270" i="67"/>
  <c r="F269" i="67"/>
  <c r="D269" i="67"/>
  <c r="F268" i="67"/>
  <c r="D268" i="67"/>
  <c r="E268" i="67" s="1"/>
  <c r="F267" i="67"/>
  <c r="D267" i="67"/>
  <c r="E267" i="67" s="1"/>
  <c r="F266" i="67"/>
  <c r="D266" i="67"/>
  <c r="E266" i="67" s="1"/>
  <c r="F265" i="67"/>
  <c r="D265" i="67"/>
  <c r="F264" i="67"/>
  <c r="D264" i="67"/>
  <c r="E264" i="67" s="1"/>
  <c r="F263" i="67"/>
  <c r="D263" i="67"/>
  <c r="E263" i="67" s="1"/>
  <c r="F262" i="67"/>
  <c r="D262" i="67"/>
  <c r="F261" i="67"/>
  <c r="D261" i="67"/>
  <c r="F260" i="67"/>
  <c r="D260" i="67"/>
  <c r="E260" i="67" s="1"/>
  <c r="F259" i="67"/>
  <c r="D259" i="67"/>
  <c r="F258" i="67"/>
  <c r="D258" i="67"/>
  <c r="E258" i="67" s="1"/>
  <c r="F257" i="67"/>
  <c r="D257" i="67"/>
  <c r="F256" i="67"/>
  <c r="D256" i="67"/>
  <c r="E256" i="67" s="1"/>
  <c r="F255" i="67"/>
  <c r="D255" i="67"/>
  <c r="E255" i="67" s="1"/>
  <c r="F254" i="67"/>
  <c r="D254" i="67"/>
  <c r="F253" i="67"/>
  <c r="D253" i="67"/>
  <c r="F252" i="67"/>
  <c r="D252" i="67"/>
  <c r="E252" i="67" s="1"/>
  <c r="F251" i="67"/>
  <c r="D251" i="67"/>
  <c r="F250" i="67"/>
  <c r="D250" i="67"/>
  <c r="F249" i="67"/>
  <c r="D249" i="67"/>
  <c r="F248" i="67"/>
  <c r="D248" i="67"/>
  <c r="E248" i="67" s="1"/>
  <c r="F247" i="67"/>
  <c r="D247" i="67"/>
  <c r="E247" i="67" s="1"/>
  <c r="F246" i="67"/>
  <c r="D246" i="67"/>
  <c r="F245" i="67"/>
  <c r="D245" i="67"/>
  <c r="F244" i="67"/>
  <c r="D244" i="67"/>
  <c r="E244" i="67" s="1"/>
  <c r="F243" i="67"/>
  <c r="D243" i="67"/>
  <c r="F242" i="67"/>
  <c r="D242" i="67"/>
  <c r="E242" i="67" s="1"/>
  <c r="F241" i="67"/>
  <c r="D241" i="67"/>
  <c r="F240" i="67"/>
  <c r="D240" i="67"/>
  <c r="E240" i="67" s="1"/>
  <c r="F239" i="67"/>
  <c r="D239" i="67"/>
  <c r="E239" i="67" s="1"/>
  <c r="F238" i="67"/>
  <c r="D238" i="67"/>
  <c r="F237" i="67"/>
  <c r="D237" i="67"/>
  <c r="F236" i="67"/>
  <c r="D236" i="67"/>
  <c r="E236" i="67" s="1"/>
  <c r="F235" i="67"/>
  <c r="D235" i="67"/>
  <c r="F234" i="67"/>
  <c r="D234" i="67"/>
  <c r="E234" i="67" s="1"/>
  <c r="F233" i="67"/>
  <c r="D233" i="67"/>
  <c r="F232" i="67"/>
  <c r="D232" i="67"/>
  <c r="E232" i="67" s="1"/>
  <c r="F231" i="67"/>
  <c r="D231" i="67"/>
  <c r="E231" i="67" s="1"/>
  <c r="F230" i="67"/>
  <c r="D230" i="67"/>
  <c r="F229" i="67"/>
  <c r="D229" i="67"/>
  <c r="F228" i="67"/>
  <c r="D228" i="67"/>
  <c r="F227" i="67"/>
  <c r="D227" i="67"/>
  <c r="E227" i="67" s="1"/>
  <c r="F226" i="67"/>
  <c r="D226" i="67"/>
  <c r="E226" i="67" s="1"/>
  <c r="F225" i="67"/>
  <c r="D225" i="67"/>
  <c r="F224" i="67"/>
  <c r="D224" i="67"/>
  <c r="F223" i="67"/>
  <c r="D223" i="67"/>
  <c r="E223" i="67" s="1"/>
  <c r="F222" i="67"/>
  <c r="D222" i="67"/>
  <c r="F221" i="67"/>
  <c r="D221" i="67"/>
  <c r="F220" i="67"/>
  <c r="D220" i="67"/>
  <c r="F219" i="67"/>
  <c r="D219" i="67"/>
  <c r="F218" i="67"/>
  <c r="D218" i="67"/>
  <c r="E218" i="67" s="1"/>
  <c r="F217" i="67"/>
  <c r="D217" i="67"/>
  <c r="E217" i="67" s="1"/>
  <c r="F216" i="67"/>
  <c r="D216" i="67"/>
  <c r="E216" i="67" s="1"/>
  <c r="F215" i="67"/>
  <c r="D215" i="67"/>
  <c r="E215" i="67" s="1"/>
  <c r="F214" i="67"/>
  <c r="D214" i="67"/>
  <c r="F213" i="67"/>
  <c r="D213" i="67"/>
  <c r="F212" i="67"/>
  <c r="D212" i="67"/>
  <c r="E212" i="67" s="1"/>
  <c r="F211" i="67"/>
  <c r="D211" i="67"/>
  <c r="F210" i="67"/>
  <c r="D210" i="67"/>
  <c r="E210" i="67" s="1"/>
  <c r="F209" i="67"/>
  <c r="D209" i="67"/>
  <c r="F208" i="67"/>
  <c r="D208" i="67"/>
  <c r="E208" i="67" s="1"/>
  <c r="F207" i="67"/>
  <c r="D207" i="67"/>
  <c r="E207" i="67" s="1"/>
  <c r="F206" i="67"/>
  <c r="D206" i="67"/>
  <c r="F205" i="67"/>
  <c r="D205" i="67"/>
  <c r="F204" i="67"/>
  <c r="D204" i="67"/>
  <c r="F203" i="67"/>
  <c r="D203" i="67"/>
  <c r="F202" i="67"/>
  <c r="D202" i="67"/>
  <c r="E202" i="67" s="1"/>
  <c r="F201" i="67"/>
  <c r="D201" i="67"/>
  <c r="E201" i="67" s="1"/>
  <c r="F200" i="67"/>
  <c r="D200" i="67"/>
  <c r="F199" i="67"/>
  <c r="D199" i="67"/>
  <c r="E199" i="67" s="1"/>
  <c r="F198" i="67"/>
  <c r="D198" i="67"/>
  <c r="F197" i="67"/>
  <c r="D197" i="67"/>
  <c r="F196" i="67"/>
  <c r="D196" i="67"/>
  <c r="E196" i="67" s="1"/>
  <c r="F195" i="67"/>
  <c r="D195" i="67"/>
  <c r="F194" i="67"/>
  <c r="D194" i="67"/>
  <c r="E194" i="67" s="1"/>
  <c r="F193" i="67"/>
  <c r="D193" i="67"/>
  <c r="E193" i="67" s="1"/>
  <c r="F192" i="67"/>
  <c r="D192" i="67"/>
  <c r="E192" i="67" s="1"/>
  <c r="F191" i="67"/>
  <c r="D191" i="67"/>
  <c r="E191" i="67" s="1"/>
  <c r="F190" i="67"/>
  <c r="D190" i="67"/>
  <c r="F189" i="67"/>
  <c r="D189" i="67"/>
  <c r="F188" i="67"/>
  <c r="D188" i="67"/>
  <c r="E188" i="67" s="1"/>
  <c r="F187" i="67"/>
  <c r="D187" i="67"/>
  <c r="E187" i="67" s="1"/>
  <c r="F186" i="67"/>
  <c r="D186" i="67"/>
  <c r="E186" i="67" s="1"/>
  <c r="F185" i="67"/>
  <c r="D185" i="67"/>
  <c r="F184" i="67"/>
  <c r="D184" i="67"/>
  <c r="E184" i="67" s="1"/>
  <c r="F183" i="67"/>
  <c r="D183" i="67"/>
  <c r="E183" i="67" s="1"/>
  <c r="F182" i="67"/>
  <c r="D182" i="67"/>
  <c r="F181" i="67"/>
  <c r="D181" i="67"/>
  <c r="F180" i="67"/>
  <c r="D180" i="67"/>
  <c r="E180" i="67" s="1"/>
  <c r="F179" i="67"/>
  <c r="D179" i="67"/>
  <c r="E179" i="67" s="1"/>
  <c r="F178" i="67"/>
  <c r="D178" i="67"/>
  <c r="E178" i="67" s="1"/>
  <c r="F177" i="67"/>
  <c r="D177" i="67"/>
  <c r="E177" i="67" s="1"/>
  <c r="F176" i="67"/>
  <c r="D176" i="67"/>
  <c r="F175" i="67"/>
  <c r="D175" i="67"/>
  <c r="E175" i="67" s="1"/>
  <c r="F174" i="67"/>
  <c r="D174" i="67"/>
  <c r="F173" i="67"/>
  <c r="D173" i="67"/>
  <c r="F172" i="67"/>
  <c r="D172" i="67"/>
  <c r="E172" i="67" s="1"/>
  <c r="F171" i="67"/>
  <c r="D171" i="67"/>
  <c r="F170" i="67"/>
  <c r="D170" i="67"/>
  <c r="E170" i="67" s="1"/>
  <c r="F169" i="67"/>
  <c r="D169" i="67"/>
  <c r="F168" i="67"/>
  <c r="D168" i="67"/>
  <c r="F167" i="67"/>
  <c r="D167" i="67"/>
  <c r="E167" i="67" s="1"/>
  <c r="F166" i="67"/>
  <c r="D166" i="67"/>
  <c r="F165" i="67"/>
  <c r="D165" i="67"/>
  <c r="F164" i="67"/>
  <c r="D164" i="67"/>
  <c r="E164" i="67" s="1"/>
  <c r="F163" i="67"/>
  <c r="D163" i="67"/>
  <c r="F162" i="67"/>
  <c r="D162" i="67"/>
  <c r="F161" i="67"/>
  <c r="D161" i="67"/>
  <c r="F160" i="67"/>
  <c r="D160" i="67"/>
  <c r="E160" i="67" s="1"/>
  <c r="F159" i="67"/>
  <c r="D159" i="67"/>
  <c r="E159" i="67" s="1"/>
  <c r="F158" i="67"/>
  <c r="D158" i="67"/>
  <c r="F157" i="67"/>
  <c r="D157" i="67"/>
  <c r="F156" i="67"/>
  <c r="D156" i="67"/>
  <c r="E156" i="67" s="1"/>
  <c r="F155" i="67"/>
  <c r="D155" i="67"/>
  <c r="F154" i="67"/>
  <c r="D154" i="67"/>
  <c r="E154" i="67" s="1"/>
  <c r="F153" i="67"/>
  <c r="D153" i="67"/>
  <c r="E153" i="67" s="1"/>
  <c r="F152" i="67"/>
  <c r="D152" i="67"/>
  <c r="F151" i="67"/>
  <c r="D151" i="67"/>
  <c r="E151" i="67" s="1"/>
  <c r="F150" i="67"/>
  <c r="D150" i="67"/>
  <c r="F149" i="67"/>
  <c r="D149" i="67"/>
  <c r="F148" i="67"/>
  <c r="D148" i="67"/>
  <c r="E148" i="67" s="1"/>
  <c r="F147" i="67"/>
  <c r="D147" i="67"/>
  <c r="F146" i="67"/>
  <c r="D146" i="67"/>
  <c r="E146" i="67" s="1"/>
  <c r="F145" i="67"/>
  <c r="D145" i="67"/>
  <c r="F144" i="67"/>
  <c r="D144" i="67"/>
  <c r="F143" i="67"/>
  <c r="D143" i="67"/>
  <c r="E143" i="67" s="1"/>
  <c r="F142" i="67"/>
  <c r="D142" i="67"/>
  <c r="F141" i="67"/>
  <c r="D141" i="67"/>
  <c r="F140" i="67"/>
  <c r="D140" i="67"/>
  <c r="F139" i="67"/>
  <c r="D139" i="67"/>
  <c r="E139" i="67" s="1"/>
  <c r="F138" i="67"/>
  <c r="D138" i="67"/>
  <c r="F137" i="67"/>
  <c r="D137" i="67"/>
  <c r="E137" i="67" s="1"/>
  <c r="F136" i="67"/>
  <c r="D136" i="67"/>
  <c r="E136" i="67" s="1"/>
  <c r="F135" i="67"/>
  <c r="D135" i="67"/>
  <c r="F134" i="67"/>
  <c r="D134" i="67"/>
  <c r="F133" i="67"/>
  <c r="D133" i="67"/>
  <c r="E133" i="67" s="1"/>
  <c r="F132" i="67"/>
  <c r="D132" i="67"/>
  <c r="F131" i="67"/>
  <c r="D131" i="67"/>
  <c r="E131" i="67" s="1"/>
  <c r="F130" i="67"/>
  <c r="D130" i="67"/>
  <c r="F129" i="67"/>
  <c r="D129" i="67"/>
  <c r="E129" i="67" s="1"/>
  <c r="F128" i="67"/>
  <c r="D128" i="67"/>
  <c r="E128" i="67" s="1"/>
  <c r="F127" i="67"/>
  <c r="D127" i="67"/>
  <c r="F126" i="67"/>
  <c r="D126" i="67"/>
  <c r="F125" i="67"/>
  <c r="D125" i="67"/>
  <c r="E125" i="67" s="1"/>
  <c r="F124" i="67"/>
  <c r="D124" i="67"/>
  <c r="F123" i="67"/>
  <c r="D123" i="67"/>
  <c r="E123" i="67" s="1"/>
  <c r="F122" i="67"/>
  <c r="D122" i="67"/>
  <c r="E122" i="67" s="1"/>
  <c r="F121" i="67"/>
  <c r="D121" i="67"/>
  <c r="F120" i="67"/>
  <c r="D120" i="67"/>
  <c r="E120" i="67" s="1"/>
  <c r="F119" i="67"/>
  <c r="D119" i="67"/>
  <c r="E119" i="67" s="1"/>
  <c r="F118" i="67"/>
  <c r="D118" i="67"/>
  <c r="F117" i="67"/>
  <c r="D117" i="67"/>
  <c r="E117" i="67" s="1"/>
  <c r="F116" i="67"/>
  <c r="D116" i="67"/>
  <c r="F115" i="67"/>
  <c r="D115" i="67"/>
  <c r="E115" i="67" s="1"/>
  <c r="F114" i="67"/>
  <c r="D114" i="67"/>
  <c r="E114" i="67" s="1"/>
  <c r="F113" i="67"/>
  <c r="D113" i="67"/>
  <c r="F112" i="67"/>
  <c r="D112" i="67"/>
  <c r="E112" i="67" s="1"/>
  <c r="F111" i="67"/>
  <c r="D111" i="67"/>
  <c r="E111" i="67" s="1"/>
  <c r="F110" i="67"/>
  <c r="D110" i="67"/>
  <c r="F109" i="67"/>
  <c r="D109" i="67"/>
  <c r="E109" i="67" s="1"/>
  <c r="F108" i="67"/>
  <c r="D108" i="67"/>
  <c r="F107" i="67"/>
  <c r="D107" i="67"/>
  <c r="E107" i="67" s="1"/>
  <c r="F106" i="67"/>
  <c r="D106" i="67"/>
  <c r="E106" i="67" s="1"/>
  <c r="F105" i="67"/>
  <c r="D105" i="67"/>
  <c r="F104" i="67"/>
  <c r="D104" i="67"/>
  <c r="E104" i="67" s="1"/>
  <c r="F103" i="67"/>
  <c r="D103" i="67"/>
  <c r="F102" i="67"/>
  <c r="D102" i="67"/>
  <c r="F101" i="67"/>
  <c r="D101" i="67"/>
  <c r="E101" i="67" s="1"/>
  <c r="F100" i="67"/>
  <c r="D100" i="67"/>
  <c r="F99" i="67"/>
  <c r="D99" i="67"/>
  <c r="E99" i="67" s="1"/>
  <c r="F98" i="67"/>
  <c r="D98" i="67"/>
  <c r="F97" i="67"/>
  <c r="D97" i="67"/>
  <c r="F96" i="67"/>
  <c r="D96" i="67"/>
  <c r="E96" i="67" s="1"/>
  <c r="F95" i="67"/>
  <c r="D95" i="67"/>
  <c r="F94" i="67"/>
  <c r="D94" i="67"/>
  <c r="E94" i="67" s="1"/>
  <c r="F93" i="67"/>
  <c r="D93" i="67"/>
  <c r="E93" i="67" s="1"/>
  <c r="F92" i="67"/>
  <c r="D92" i="67"/>
  <c r="F91" i="67"/>
  <c r="D91" i="67"/>
  <c r="F90" i="67"/>
  <c r="D90" i="67"/>
  <c r="E90" i="67" s="1"/>
  <c r="F89" i="67"/>
  <c r="D89" i="67"/>
  <c r="F88" i="67"/>
  <c r="D88" i="67"/>
  <c r="E88" i="67" s="1"/>
  <c r="F87" i="67"/>
  <c r="D87" i="67"/>
  <c r="E87" i="67" s="1"/>
  <c r="F86" i="67"/>
  <c r="D86" i="67"/>
  <c r="F85" i="67"/>
  <c r="D85" i="67"/>
  <c r="E85" i="67" s="1"/>
  <c r="F84" i="67"/>
  <c r="D84" i="67"/>
  <c r="F83" i="67"/>
  <c r="D83" i="67"/>
  <c r="F82" i="67"/>
  <c r="D82" i="67"/>
  <c r="E82" i="67" s="1"/>
  <c r="F81" i="67"/>
  <c r="D81" i="67"/>
  <c r="F80" i="67"/>
  <c r="D80" i="67"/>
  <c r="E80" i="67" s="1"/>
  <c r="F79" i="67"/>
  <c r="D79" i="67"/>
  <c r="E79" i="67" s="1"/>
  <c r="F78" i="67"/>
  <c r="D78" i="67"/>
  <c r="F77" i="67"/>
  <c r="D77" i="67"/>
  <c r="E77" i="67" s="1"/>
  <c r="F76" i="67"/>
  <c r="D76" i="67"/>
  <c r="F75" i="67"/>
  <c r="D75" i="67"/>
  <c r="E75" i="67" s="1"/>
  <c r="F74" i="67"/>
  <c r="D74" i="67"/>
  <c r="F73" i="67"/>
  <c r="D73" i="67"/>
  <c r="F72" i="67"/>
  <c r="D72" i="67"/>
  <c r="E72" i="67" s="1"/>
  <c r="F71" i="67"/>
  <c r="D71" i="67"/>
  <c r="E71" i="67" s="1"/>
  <c r="F70" i="67"/>
  <c r="D70" i="67"/>
  <c r="F69" i="67"/>
  <c r="D69" i="67"/>
  <c r="E69" i="67" s="1"/>
  <c r="F68" i="67"/>
  <c r="D68" i="67"/>
  <c r="F67" i="67"/>
  <c r="D67" i="67"/>
  <c r="E67" i="67" s="1"/>
  <c r="F66" i="67"/>
  <c r="D66" i="67"/>
  <c r="E66" i="67" s="1"/>
  <c r="F65" i="67"/>
  <c r="D65" i="67"/>
  <c r="F64" i="67"/>
  <c r="D64" i="67"/>
  <c r="E64" i="67" s="1"/>
  <c r="F63" i="67"/>
  <c r="D63" i="67"/>
  <c r="F62" i="67"/>
  <c r="D62" i="67"/>
  <c r="F61" i="67"/>
  <c r="D61" i="67"/>
  <c r="E61" i="67" s="1"/>
  <c r="F60" i="67"/>
  <c r="D60" i="67"/>
  <c r="F59" i="67"/>
  <c r="D59" i="67"/>
  <c r="E59" i="67" s="1"/>
  <c r="F58" i="67"/>
  <c r="D58" i="67"/>
  <c r="F57" i="67"/>
  <c r="D57" i="67"/>
  <c r="F56" i="67"/>
  <c r="D56" i="67"/>
  <c r="F55" i="67"/>
  <c r="D55" i="67"/>
  <c r="F54" i="67"/>
  <c r="D54" i="67"/>
  <c r="F53" i="67"/>
  <c r="D53" i="67"/>
  <c r="F52" i="67"/>
  <c r="D52" i="67"/>
  <c r="F51" i="67"/>
  <c r="D51" i="67"/>
  <c r="E51" i="67" s="1"/>
  <c r="F50" i="67"/>
  <c r="D50" i="67"/>
  <c r="F49" i="67"/>
  <c r="D49" i="67"/>
  <c r="F48" i="67"/>
  <c r="D48" i="67"/>
  <c r="E48" i="67" s="1"/>
  <c r="F47" i="67"/>
  <c r="D47" i="67"/>
  <c r="E47" i="67" s="1"/>
  <c r="F46" i="67"/>
  <c r="D46" i="67"/>
  <c r="F45" i="67"/>
  <c r="D45" i="67"/>
  <c r="E45" i="67" s="1"/>
  <c r="F44" i="67"/>
  <c r="D44" i="67"/>
  <c r="F43" i="67"/>
  <c r="D43" i="67"/>
  <c r="E43" i="67" s="1"/>
  <c r="F42" i="67"/>
  <c r="D42" i="67"/>
  <c r="E42" i="67" s="1"/>
  <c r="F41" i="67"/>
  <c r="D41" i="67"/>
  <c r="F40" i="67"/>
  <c r="D40" i="67"/>
  <c r="E40" i="67" s="1"/>
  <c r="F39" i="67"/>
  <c r="D39" i="67"/>
  <c r="E39" i="67" s="1"/>
  <c r="F38" i="67"/>
  <c r="D38" i="67"/>
  <c r="E38" i="67" s="1"/>
  <c r="F37" i="67"/>
  <c r="D37" i="67"/>
  <c r="E37" i="67" s="1"/>
  <c r="F36" i="67"/>
  <c r="D36" i="67"/>
  <c r="F35" i="67"/>
  <c r="D35" i="67"/>
  <c r="E35" i="67" s="1"/>
  <c r="F34" i="67"/>
  <c r="D34" i="67"/>
  <c r="E34" i="67" s="1"/>
  <c r="F33" i="67"/>
  <c r="D33" i="67"/>
  <c r="E33" i="67" s="1"/>
  <c r="F32" i="67"/>
  <c r="D32" i="67"/>
  <c r="E32" i="67" s="1"/>
  <c r="F31" i="67"/>
  <c r="D31" i="67"/>
  <c r="F30" i="67"/>
  <c r="D30" i="67"/>
  <c r="E30" i="67" s="1"/>
  <c r="F29" i="67"/>
  <c r="D29" i="67"/>
  <c r="E29" i="67" s="1"/>
  <c r="F28" i="67"/>
  <c r="D28" i="67"/>
  <c r="F27" i="67"/>
  <c r="D27" i="67"/>
  <c r="E27" i="67" s="1"/>
  <c r="F26" i="67"/>
  <c r="D26" i="67"/>
  <c r="E26" i="67" s="1"/>
  <c r="F25" i="67"/>
  <c r="D25" i="67"/>
  <c r="F24" i="67"/>
  <c r="D24" i="67"/>
  <c r="E24" i="67" s="1"/>
  <c r="F23" i="67"/>
  <c r="D23" i="67"/>
  <c r="F22" i="67"/>
  <c r="D22" i="67"/>
  <c r="F21" i="67"/>
  <c r="D21" i="67"/>
  <c r="E21" i="67" s="1"/>
  <c r="F20" i="67"/>
  <c r="D20" i="67"/>
  <c r="F19" i="67"/>
  <c r="D19" i="67"/>
  <c r="F18" i="67"/>
  <c r="D18" i="67"/>
  <c r="F17" i="67"/>
  <c r="D17" i="67"/>
  <c r="F16" i="67"/>
  <c r="D16" i="67"/>
  <c r="E16" i="67" s="1"/>
  <c r="F15" i="67"/>
  <c r="D15" i="67"/>
  <c r="E15" i="67" s="1"/>
  <c r="F14" i="67"/>
  <c r="D14" i="67"/>
  <c r="F13" i="67"/>
  <c r="D13" i="67"/>
  <c r="E13" i="67" s="1"/>
  <c r="F12" i="67"/>
  <c r="D12" i="67"/>
  <c r="F11" i="67"/>
  <c r="D11" i="67"/>
  <c r="E11" i="67" s="1"/>
  <c r="F10" i="67"/>
  <c r="D10" i="67"/>
  <c r="E10" i="67" s="1"/>
  <c r="F9" i="67"/>
  <c r="D9" i="67"/>
  <c r="F8" i="67"/>
  <c r="D8" i="67"/>
  <c r="E8" i="67" s="1"/>
  <c r="F7" i="67"/>
  <c r="D7" i="67"/>
  <c r="E7" i="67" s="1"/>
  <c r="G72" i="67" l="1"/>
  <c r="H72" i="67" s="1"/>
  <c r="G80" i="67"/>
  <c r="H80" i="67" s="1"/>
  <c r="G88" i="67"/>
  <c r="H88" i="67" s="1"/>
  <c r="G96" i="67"/>
  <c r="H96" i="67" s="1"/>
  <c r="G133" i="67"/>
  <c r="H133" i="67" s="1"/>
  <c r="G112" i="67"/>
  <c r="H112" i="67" s="1"/>
  <c r="G75" i="67"/>
  <c r="H75" i="67" s="1"/>
  <c r="G107" i="67"/>
  <c r="H107" i="67" s="1"/>
  <c r="G187" i="67"/>
  <c r="H187" i="67" s="1"/>
  <c r="G350" i="67"/>
  <c r="H350" i="67" s="1"/>
  <c r="G77" i="67"/>
  <c r="H77" i="67" s="1"/>
  <c r="G85" i="67"/>
  <c r="H85" i="67" s="1"/>
  <c r="G101" i="67"/>
  <c r="H101" i="67" s="1"/>
  <c r="G109" i="67"/>
  <c r="H109" i="67" s="1"/>
  <c r="G194" i="67"/>
  <c r="H194" i="67" s="1"/>
  <c r="G202" i="67"/>
  <c r="H202" i="67" s="1"/>
  <c r="G274" i="67"/>
  <c r="H274" i="67" s="1"/>
  <c r="G298" i="67"/>
  <c r="H298" i="67" s="1"/>
  <c r="G11" i="67"/>
  <c r="H11" i="67" s="1"/>
  <c r="G27" i="67"/>
  <c r="H27" i="67" s="1"/>
  <c r="G35" i="67"/>
  <c r="G13" i="67"/>
  <c r="H13" i="67" s="1"/>
  <c r="G21" i="67"/>
  <c r="H21" i="67" s="1"/>
  <c r="G29" i="67"/>
  <c r="H29" i="67" s="1"/>
  <c r="G33" i="67"/>
  <c r="H33" i="67" s="1"/>
  <c r="G37" i="67"/>
  <c r="H37" i="67" s="1"/>
  <c r="G45" i="67"/>
  <c r="H45" i="67" s="1"/>
  <c r="G61" i="67"/>
  <c r="H61" i="67" s="1"/>
  <c r="G258" i="67"/>
  <c r="H258" i="67" s="1"/>
  <c r="G8" i="67"/>
  <c r="H8" i="67" s="1"/>
  <c r="G32" i="67"/>
  <c r="H32" i="67" s="1"/>
  <c r="G40" i="67"/>
  <c r="H42" i="67" s="1"/>
  <c r="G115" i="67"/>
  <c r="H115" i="67" s="1"/>
  <c r="G154" i="67"/>
  <c r="H154" i="67" s="1"/>
  <c r="G170" i="67"/>
  <c r="H170" i="67" s="1"/>
  <c r="G248" i="67"/>
  <c r="H248" i="67" s="1"/>
  <c r="G271" i="67"/>
  <c r="H271" i="67" s="1"/>
  <c r="G69" i="67"/>
  <c r="H69" i="67" s="1"/>
  <c r="G234" i="67"/>
  <c r="H234" i="67" s="1"/>
  <c r="G38" i="67"/>
  <c r="H38" i="67" s="1"/>
  <c r="G117" i="67"/>
  <c r="H117" i="67" s="1"/>
  <c r="G128" i="67"/>
  <c r="H128" i="67" s="1"/>
  <c r="G160" i="67"/>
  <c r="H160" i="67" s="1"/>
  <c r="G242" i="67"/>
  <c r="H242" i="67" s="1"/>
  <c r="G94" i="67"/>
  <c r="H94" i="67" s="1"/>
  <c r="G215" i="67"/>
  <c r="H215" i="67" s="1"/>
  <c r="G239" i="67"/>
  <c r="H239" i="67" s="1"/>
  <c r="G266" i="67"/>
  <c r="H266" i="67" s="1"/>
  <c r="G326" i="67"/>
  <c r="H326" i="67" s="1"/>
  <c r="G64" i="67"/>
  <c r="H64" i="67" s="1"/>
  <c r="G227" i="67"/>
  <c r="H227" i="67" s="1"/>
  <c r="G231" i="67"/>
  <c r="H231" i="67" s="1"/>
  <c r="G263" i="67"/>
  <c r="H263" i="67" s="1"/>
  <c r="G290" i="67"/>
  <c r="H290" i="67" s="1"/>
  <c r="G315" i="67"/>
  <c r="H315" i="67" s="1"/>
  <c r="G318" i="67"/>
  <c r="H318" i="67" s="1"/>
  <c r="G287" i="67"/>
  <c r="H287" i="67" s="1"/>
  <c r="G104" i="67"/>
  <c r="H104" i="67" s="1"/>
  <c r="G131" i="67"/>
  <c r="H131" i="67" s="1"/>
  <c r="G183" i="67"/>
  <c r="H183" i="67" s="1"/>
  <c r="G120" i="67"/>
  <c r="H120" i="67" s="1"/>
  <c r="G199" i="67"/>
  <c r="H199" i="67" s="1"/>
  <c r="G334" i="67"/>
  <c r="H334" i="67" s="1"/>
  <c r="G136" i="67"/>
  <c r="H136" i="67" s="1"/>
  <c r="E56" i="67"/>
  <c r="G56" i="67" s="1"/>
  <c r="H56" i="67" s="1"/>
  <c r="G99" i="67"/>
  <c r="H99" i="67" s="1"/>
  <c r="G129" i="67"/>
  <c r="H129" i="67" s="1"/>
  <c r="G139" i="67"/>
  <c r="H139" i="67" s="1"/>
  <c r="G207" i="67"/>
  <c r="H207" i="67" s="1"/>
  <c r="G240" i="67"/>
  <c r="H240" i="67" s="1"/>
  <c r="G247" i="67"/>
  <c r="H247" i="67" s="1"/>
  <c r="G306" i="67"/>
  <c r="H306" i="67" s="1"/>
  <c r="E282" i="67"/>
  <c r="G282" i="67" s="1"/>
  <c r="H282" i="67" s="1"/>
  <c r="E91" i="67"/>
  <c r="G91" i="67" s="1"/>
  <c r="H91" i="67" s="1"/>
  <c r="G159" i="67"/>
  <c r="H159" i="67" s="1"/>
  <c r="G175" i="67"/>
  <c r="H175" i="67" s="1"/>
  <c r="E224" i="67"/>
  <c r="G224" i="67" s="1"/>
  <c r="H224" i="67" s="1"/>
  <c r="E250" i="67"/>
  <c r="G250" i="67" s="1"/>
  <c r="H250" i="67" s="1"/>
  <c r="G279" i="67"/>
  <c r="H279" i="67" s="1"/>
  <c r="G300" i="67"/>
  <c r="H300" i="67" s="1"/>
  <c r="E162" i="67"/>
  <c r="G162" i="67" s="1"/>
  <c r="H162" i="67" s="1"/>
  <c r="E220" i="67"/>
  <c r="G220" i="67" s="1"/>
  <c r="H220" i="67" s="1"/>
  <c r="G256" i="67"/>
  <c r="H256" i="67" s="1"/>
  <c r="G359" i="67"/>
  <c r="H359" i="67" s="1"/>
  <c r="G24" i="67"/>
  <c r="H24" i="67" s="1"/>
  <c r="G43" i="67"/>
  <c r="H43" i="67" s="1"/>
  <c r="E53" i="67"/>
  <c r="G53" i="67" s="1"/>
  <c r="H53" i="67" s="1"/>
  <c r="G93" i="67"/>
  <c r="H93" i="67" s="1"/>
  <c r="G178" i="67"/>
  <c r="H178" i="67" s="1"/>
  <c r="G191" i="67"/>
  <c r="H191" i="67" s="1"/>
  <c r="G210" i="67"/>
  <c r="H210" i="67" s="1"/>
  <c r="G244" i="67"/>
  <c r="H244" i="67" s="1"/>
  <c r="G280" i="67"/>
  <c r="H280" i="67" s="1"/>
  <c r="E291" i="67"/>
  <c r="G291" i="67" s="1"/>
  <c r="H291" i="67" s="1"/>
  <c r="G303" i="67"/>
  <c r="H303" i="67" s="1"/>
  <c r="G331" i="67"/>
  <c r="H331" i="67" s="1"/>
  <c r="E356" i="67"/>
  <c r="G356" i="67" s="1"/>
  <c r="H356" i="67" s="1"/>
  <c r="G355" i="67"/>
  <c r="H355" i="67" s="1"/>
  <c r="G123" i="67"/>
  <c r="H123" i="67" s="1"/>
  <c r="E176" i="67"/>
  <c r="G176" i="67" s="1"/>
  <c r="H176" i="67" s="1"/>
  <c r="G179" i="67"/>
  <c r="H179" i="67" s="1"/>
  <c r="G192" i="67"/>
  <c r="H192" i="67" s="1"/>
  <c r="E204" i="67"/>
  <c r="G204" i="67" s="1"/>
  <c r="H204" i="67" s="1"/>
  <c r="G208" i="67"/>
  <c r="H208" i="67" s="1"/>
  <c r="G218" i="67"/>
  <c r="H218" i="67" s="1"/>
  <c r="E228" i="67"/>
  <c r="G228" i="67" s="1"/>
  <c r="H228" i="67" s="1"/>
  <c r="G232" i="67"/>
  <c r="H232" i="67" s="1"/>
  <c r="E235" i="67"/>
  <c r="G235" i="67" s="1"/>
  <c r="H235" i="67" s="1"/>
  <c r="E259" i="67"/>
  <c r="G259" i="67" s="1"/>
  <c r="H259" i="67" s="1"/>
  <c r="G283" i="67"/>
  <c r="H283" i="67" s="1"/>
  <c r="G304" i="67"/>
  <c r="H304" i="67" s="1"/>
  <c r="E307" i="67"/>
  <c r="G307" i="67" s="1"/>
  <c r="H307" i="67" s="1"/>
  <c r="E323" i="67"/>
  <c r="G323" i="67" s="1"/>
  <c r="H323" i="67" s="1"/>
  <c r="G332" i="67"/>
  <c r="H332" i="67" s="1"/>
  <c r="E335" i="67"/>
  <c r="G335" i="67" s="1"/>
  <c r="H335" i="67" s="1"/>
  <c r="G347" i="67"/>
  <c r="H347" i="67" s="1"/>
  <c r="G360" i="67"/>
  <c r="H360" i="67" s="1"/>
  <c r="G252" i="67"/>
  <c r="H252" i="67" s="1"/>
  <c r="E113" i="67"/>
  <c r="G113" i="67" s="1"/>
  <c r="H113" i="67" s="1"/>
  <c r="E168" i="67"/>
  <c r="G168" i="67" s="1"/>
  <c r="H168" i="67" s="1"/>
  <c r="E340" i="67"/>
  <c r="G340" i="67" s="1"/>
  <c r="H340" i="67" s="1"/>
  <c r="E19" i="67"/>
  <c r="G19" i="67" s="1"/>
  <c r="H19" i="67" s="1"/>
  <c r="G59" i="67"/>
  <c r="H59" i="67" s="1"/>
  <c r="E83" i="67"/>
  <c r="G83" i="67" s="1"/>
  <c r="H83" i="67" s="1"/>
  <c r="G146" i="67"/>
  <c r="H146" i="67" s="1"/>
  <c r="G363" i="67"/>
  <c r="H363" i="67" s="1"/>
  <c r="G30" i="67"/>
  <c r="H30" i="67" s="1"/>
  <c r="E200" i="67"/>
  <c r="G200" i="67" s="1"/>
  <c r="H200" i="67" s="1"/>
  <c r="G288" i="67"/>
  <c r="H288" i="67" s="1"/>
  <c r="G316" i="67"/>
  <c r="H316" i="67" s="1"/>
  <c r="E352" i="67"/>
  <c r="G352" i="67" s="1"/>
  <c r="H352" i="67" s="1"/>
  <c r="G51" i="67"/>
  <c r="H51" i="67" s="1"/>
  <c r="G143" i="67"/>
  <c r="H143" i="67" s="1"/>
  <c r="G186" i="67"/>
  <c r="H186" i="67" s="1"/>
  <c r="G226" i="67"/>
  <c r="H226" i="67" s="1"/>
  <c r="G236" i="67"/>
  <c r="H236" i="67" s="1"/>
  <c r="E272" i="67"/>
  <c r="G272" i="67" s="1"/>
  <c r="H272" i="67" s="1"/>
  <c r="G275" i="67"/>
  <c r="H275" i="67" s="1"/>
  <c r="E292" i="67"/>
  <c r="G292" i="67" s="1"/>
  <c r="H292" i="67" s="1"/>
  <c r="G295" i="67"/>
  <c r="H295" i="67" s="1"/>
  <c r="G308" i="67"/>
  <c r="H308" i="67" s="1"/>
  <c r="G312" i="67"/>
  <c r="H312" i="67" s="1"/>
  <c r="G342" i="67"/>
  <c r="H342" i="67" s="1"/>
  <c r="E348" i="67"/>
  <c r="G348" i="67" s="1"/>
  <c r="H348" i="67" s="1"/>
  <c r="E351" i="67"/>
  <c r="G351" i="67" s="1"/>
  <c r="H351" i="67" s="1"/>
  <c r="G148" i="67"/>
  <c r="H148" i="67" s="1"/>
  <c r="G184" i="67"/>
  <c r="H184" i="67" s="1"/>
  <c r="G267" i="67"/>
  <c r="H267" i="67" s="1"/>
  <c r="G319" i="67"/>
  <c r="H319" i="67" s="1"/>
  <c r="E343" i="67"/>
  <c r="G343" i="67" s="1"/>
  <c r="H343" i="67" s="1"/>
  <c r="G16" i="67"/>
  <c r="H16" i="67" s="1"/>
  <c r="G48" i="67"/>
  <c r="H48" i="67" s="1"/>
  <c r="G67" i="67"/>
  <c r="H67" i="67" s="1"/>
  <c r="E105" i="67"/>
  <c r="G105" i="67" s="1"/>
  <c r="H105" i="67" s="1"/>
  <c r="E121" i="67"/>
  <c r="G121" i="67" s="1"/>
  <c r="H121" i="67" s="1"/>
  <c r="G137" i="67"/>
  <c r="H137" i="67" s="1"/>
  <c r="G151" i="67"/>
  <c r="H151" i="67" s="1"/>
  <c r="G167" i="67"/>
  <c r="H167" i="67" s="1"/>
  <c r="G216" i="67"/>
  <c r="H216" i="67" s="1"/>
  <c r="G223" i="67"/>
  <c r="H223" i="67" s="1"/>
  <c r="G255" i="67"/>
  <c r="H255" i="67" s="1"/>
  <c r="G264" i="67"/>
  <c r="H264" i="67" s="1"/>
  <c r="G296" i="67"/>
  <c r="H296" i="67" s="1"/>
  <c r="G299" i="67"/>
  <c r="H299" i="67" s="1"/>
  <c r="G324" i="67"/>
  <c r="H324" i="67" s="1"/>
  <c r="G327" i="67"/>
  <c r="H327" i="67" s="1"/>
  <c r="G339" i="67"/>
  <c r="H339" i="67" s="1"/>
  <c r="G358" i="67"/>
  <c r="H358" i="67" s="1"/>
  <c r="E36" i="67"/>
  <c r="G36" i="67" s="1"/>
  <c r="H36" i="67" s="1"/>
  <c r="E142" i="67"/>
  <c r="G142" i="67" s="1"/>
  <c r="H142" i="67" s="1"/>
  <c r="E249" i="67"/>
  <c r="G249" i="67" s="1"/>
  <c r="H249" i="67" s="1"/>
  <c r="E31" i="67"/>
  <c r="G31" i="67" s="1"/>
  <c r="H31" i="67" s="1"/>
  <c r="G34" i="67"/>
  <c r="E74" i="67"/>
  <c r="G74" i="67" s="1"/>
  <c r="H74" i="67" s="1"/>
  <c r="G82" i="67"/>
  <c r="H82" i="67" s="1"/>
  <c r="E84" i="67"/>
  <c r="G84" i="67" s="1"/>
  <c r="H84" i="67" s="1"/>
  <c r="E116" i="67"/>
  <c r="G116" i="67" s="1"/>
  <c r="H116" i="67" s="1"/>
  <c r="E246" i="67"/>
  <c r="G246" i="67" s="1"/>
  <c r="H246" i="67" s="1"/>
  <c r="E362" i="67"/>
  <c r="G362" i="67" s="1"/>
  <c r="H362" i="67" s="1"/>
  <c r="G79" i="67"/>
  <c r="H79" i="67" s="1"/>
  <c r="G106" i="67"/>
  <c r="H106" i="67" s="1"/>
  <c r="G111" i="67"/>
  <c r="H111" i="67" s="1"/>
  <c r="G7" i="67"/>
  <c r="D6" i="67"/>
  <c r="G39" i="67"/>
  <c r="H39" i="67" s="1"/>
  <c r="E44" i="67"/>
  <c r="G44" i="67" s="1"/>
  <c r="H44" i="67" s="1"/>
  <c r="G87" i="67"/>
  <c r="H87" i="67" s="1"/>
  <c r="G114" i="67"/>
  <c r="H114" i="67" s="1"/>
  <c r="G119" i="67"/>
  <c r="H119" i="67" s="1"/>
  <c r="E225" i="67"/>
  <c r="G225" i="67" s="1"/>
  <c r="H225" i="67" s="1"/>
  <c r="E241" i="67"/>
  <c r="G241" i="67" s="1"/>
  <c r="H241" i="67" s="1"/>
  <c r="E302" i="67"/>
  <c r="G302" i="67" s="1"/>
  <c r="H302" i="67" s="1"/>
  <c r="E305" i="67"/>
  <c r="G305" i="67" s="1"/>
  <c r="H305" i="67" s="1"/>
  <c r="G344" i="67"/>
  <c r="H344" i="67" s="1"/>
  <c r="E92" i="67"/>
  <c r="G92" i="67" s="1"/>
  <c r="H92" i="67" s="1"/>
  <c r="G15" i="67"/>
  <c r="H15" i="67" s="1"/>
  <c r="E124" i="67"/>
  <c r="G124" i="67" s="1"/>
  <c r="H124" i="67" s="1"/>
  <c r="E127" i="67"/>
  <c r="G127" i="67" s="1"/>
  <c r="H127" i="67" s="1"/>
  <c r="G42" i="67"/>
  <c r="E222" i="67"/>
  <c r="G222" i="67" s="1"/>
  <c r="H222" i="67" s="1"/>
  <c r="E20" i="67"/>
  <c r="G20" i="67" s="1"/>
  <c r="H20" i="67" s="1"/>
  <c r="E50" i="67"/>
  <c r="G50" i="67" s="1"/>
  <c r="H50" i="67" s="1"/>
  <c r="E55" i="67"/>
  <c r="G55" i="67" s="1"/>
  <c r="H55" i="67" s="1"/>
  <c r="E60" i="67"/>
  <c r="G60" i="67" s="1"/>
  <c r="H60" i="67" s="1"/>
  <c r="E100" i="67"/>
  <c r="G100" i="67" s="1"/>
  <c r="H100" i="67" s="1"/>
  <c r="G122" i="67"/>
  <c r="H122" i="67" s="1"/>
  <c r="E130" i="67"/>
  <c r="G130" i="67" s="1"/>
  <c r="H130" i="67" s="1"/>
  <c r="E138" i="67"/>
  <c r="G138" i="67" s="1"/>
  <c r="H138" i="67" s="1"/>
  <c r="G297" i="67"/>
  <c r="H297" i="67" s="1"/>
  <c r="E357" i="67"/>
  <c r="G357" i="67" s="1"/>
  <c r="H357" i="67" s="1"/>
  <c r="E12" i="67"/>
  <c r="G12" i="67" s="1"/>
  <c r="H12" i="67" s="1"/>
  <c r="G90" i="67"/>
  <c r="H90" i="67" s="1"/>
  <c r="E132" i="67"/>
  <c r="G132" i="67" s="1"/>
  <c r="H132" i="67" s="1"/>
  <c r="E238" i="67"/>
  <c r="G238" i="67" s="1"/>
  <c r="H238" i="67" s="1"/>
  <c r="E18" i="67"/>
  <c r="G18" i="67" s="1"/>
  <c r="H18" i="67" s="1"/>
  <c r="E68" i="67"/>
  <c r="G68" i="67" s="1"/>
  <c r="H68" i="67" s="1"/>
  <c r="E95" i="67"/>
  <c r="G95" i="67" s="1"/>
  <c r="H95" i="67" s="1"/>
  <c r="E233" i="67"/>
  <c r="G233" i="67" s="1"/>
  <c r="H233" i="67" s="1"/>
  <c r="E257" i="67"/>
  <c r="G257" i="67" s="1"/>
  <c r="H257" i="67" s="1"/>
  <c r="G10" i="67"/>
  <c r="H10" i="67" s="1"/>
  <c r="G47" i="67"/>
  <c r="H47" i="67" s="1"/>
  <c r="E52" i="67"/>
  <c r="G52" i="67" s="1"/>
  <c r="H52" i="67" s="1"/>
  <c r="E135" i="67"/>
  <c r="G135" i="67" s="1"/>
  <c r="H135" i="67" s="1"/>
  <c r="F6" i="67"/>
  <c r="E28" i="67"/>
  <c r="G28" i="67" s="1"/>
  <c r="H28" i="67" s="1"/>
  <c r="E23" i="67"/>
  <c r="G23" i="67" s="1"/>
  <c r="H23" i="67" s="1"/>
  <c r="G26" i="67"/>
  <c r="H26" i="67" s="1"/>
  <c r="E58" i="67"/>
  <c r="G58" i="67" s="1"/>
  <c r="H58" i="67" s="1"/>
  <c r="E63" i="67"/>
  <c r="G63" i="67" s="1"/>
  <c r="H63" i="67" s="1"/>
  <c r="G66" i="67"/>
  <c r="H66" i="67" s="1"/>
  <c r="G71" i="67"/>
  <c r="H71" i="67" s="1"/>
  <c r="E76" i="67"/>
  <c r="G76" i="67" s="1"/>
  <c r="H76" i="67" s="1"/>
  <c r="E98" i="67"/>
  <c r="G98" i="67" s="1"/>
  <c r="H98" i="67" s="1"/>
  <c r="E103" i="67"/>
  <c r="G103" i="67" s="1"/>
  <c r="H103" i="67" s="1"/>
  <c r="E108" i="67"/>
  <c r="G108" i="67" s="1"/>
  <c r="H108" i="67" s="1"/>
  <c r="G125" i="67"/>
  <c r="H125" i="67" s="1"/>
  <c r="E145" i="67"/>
  <c r="G145" i="67" s="1"/>
  <c r="H145" i="67" s="1"/>
  <c r="E230" i="67"/>
  <c r="G230" i="67" s="1"/>
  <c r="H230" i="67" s="1"/>
  <c r="E254" i="67"/>
  <c r="G254" i="67" s="1"/>
  <c r="H254" i="67" s="1"/>
  <c r="E310" i="67"/>
  <c r="G310" i="67" s="1"/>
  <c r="H310" i="67" s="1"/>
  <c r="E140" i="67"/>
  <c r="G140" i="67" s="1"/>
  <c r="H140" i="67" s="1"/>
  <c r="E206" i="67"/>
  <c r="G206" i="67" s="1"/>
  <c r="H206" i="67" s="1"/>
  <c r="E265" i="67"/>
  <c r="G265" i="67" s="1"/>
  <c r="H265" i="67" s="1"/>
  <c r="E270" i="67"/>
  <c r="G270" i="67" s="1"/>
  <c r="H270" i="67" s="1"/>
  <c r="E322" i="67"/>
  <c r="G322" i="67" s="1"/>
  <c r="H322" i="67" s="1"/>
  <c r="E314" i="67"/>
  <c r="G314" i="67" s="1"/>
  <c r="H314" i="67" s="1"/>
  <c r="E9" i="67"/>
  <c r="E17" i="67"/>
  <c r="G17" i="67" s="1"/>
  <c r="H17" i="67" s="1"/>
  <c r="E25" i="67"/>
  <c r="G25" i="67" s="1"/>
  <c r="H25" i="67" s="1"/>
  <c r="E41" i="67"/>
  <c r="G41" i="67" s="1"/>
  <c r="E49" i="67"/>
  <c r="G49" i="67" s="1"/>
  <c r="H49" i="67" s="1"/>
  <c r="E57" i="67"/>
  <c r="G57" i="67" s="1"/>
  <c r="H57" i="67" s="1"/>
  <c r="E65" i="67"/>
  <c r="G65" i="67" s="1"/>
  <c r="H65" i="67" s="1"/>
  <c r="E73" i="67"/>
  <c r="G73" i="67" s="1"/>
  <c r="H73" i="67" s="1"/>
  <c r="E81" i="67"/>
  <c r="G81" i="67" s="1"/>
  <c r="H81" i="67" s="1"/>
  <c r="E89" i="67"/>
  <c r="G89" i="67" s="1"/>
  <c r="H89" i="67" s="1"/>
  <c r="E97" i="67"/>
  <c r="G97" i="67" s="1"/>
  <c r="H97" i="67" s="1"/>
  <c r="E174" i="67"/>
  <c r="G174" i="67" s="1"/>
  <c r="H174" i="67" s="1"/>
  <c r="G177" i="67"/>
  <c r="H177" i="67" s="1"/>
  <c r="E182" i="67"/>
  <c r="G182" i="67" s="1"/>
  <c r="H182" i="67" s="1"/>
  <c r="E198" i="67"/>
  <c r="G198" i="67" s="1"/>
  <c r="H198" i="67" s="1"/>
  <c r="G201" i="67"/>
  <c r="H201" i="67" s="1"/>
  <c r="E209" i="67"/>
  <c r="G209" i="67" s="1"/>
  <c r="H209" i="67" s="1"/>
  <c r="G212" i="67"/>
  <c r="H212" i="67" s="1"/>
  <c r="G260" i="67"/>
  <c r="H260" i="67" s="1"/>
  <c r="E273" i="67"/>
  <c r="G273" i="67" s="1"/>
  <c r="H273" i="67" s="1"/>
  <c r="E278" i="67"/>
  <c r="G278" i="67" s="1"/>
  <c r="H278" i="67" s="1"/>
  <c r="E317" i="67"/>
  <c r="G317" i="67" s="1"/>
  <c r="H317" i="67" s="1"/>
  <c r="E330" i="67"/>
  <c r="G330" i="67" s="1"/>
  <c r="H330" i="67" s="1"/>
  <c r="E262" i="67"/>
  <c r="G262" i="67" s="1"/>
  <c r="H262" i="67" s="1"/>
  <c r="E14" i="67"/>
  <c r="G14" i="67" s="1"/>
  <c r="H14" i="67" s="1"/>
  <c r="E22" i="67"/>
  <c r="G22" i="67" s="1"/>
  <c r="H22" i="67" s="1"/>
  <c r="E46" i="67"/>
  <c r="G46" i="67" s="1"/>
  <c r="H46" i="67" s="1"/>
  <c r="E54" i="67"/>
  <c r="G54" i="67" s="1"/>
  <c r="H54" i="67" s="1"/>
  <c r="E62" i="67"/>
  <c r="G62" i="67" s="1"/>
  <c r="H62" i="67" s="1"/>
  <c r="E70" i="67"/>
  <c r="G70" i="67" s="1"/>
  <c r="H70" i="67" s="1"/>
  <c r="E78" i="67"/>
  <c r="G78" i="67" s="1"/>
  <c r="H78" i="67" s="1"/>
  <c r="E86" i="67"/>
  <c r="G86" i="67" s="1"/>
  <c r="H86" i="67" s="1"/>
  <c r="E102" i="67"/>
  <c r="G102" i="67" s="1"/>
  <c r="H102" i="67" s="1"/>
  <c r="E110" i="67"/>
  <c r="G110" i="67" s="1"/>
  <c r="H110" i="67" s="1"/>
  <c r="E118" i="67"/>
  <c r="G118" i="67" s="1"/>
  <c r="H118" i="67" s="1"/>
  <c r="E126" i="67"/>
  <c r="G126" i="67" s="1"/>
  <c r="H126" i="67" s="1"/>
  <c r="E134" i="67"/>
  <c r="G134" i="67" s="1"/>
  <c r="H134" i="67" s="1"/>
  <c r="E158" i="67"/>
  <c r="G158" i="67" s="1"/>
  <c r="H158" i="67" s="1"/>
  <c r="E166" i="67"/>
  <c r="G166" i="67" s="1"/>
  <c r="H166" i="67" s="1"/>
  <c r="E190" i="67"/>
  <c r="G190" i="67" s="1"/>
  <c r="H190" i="67" s="1"/>
  <c r="G193" i="67"/>
  <c r="H193" i="67" s="1"/>
  <c r="G268" i="67"/>
  <c r="H268" i="67" s="1"/>
  <c r="E281" i="67"/>
  <c r="G281" i="67" s="1"/>
  <c r="H281" i="67" s="1"/>
  <c r="E286" i="67"/>
  <c r="G286" i="67" s="1"/>
  <c r="H286" i="67" s="1"/>
  <c r="G320" i="67"/>
  <c r="H320" i="67" s="1"/>
  <c r="E325" i="67"/>
  <c r="G325" i="67" s="1"/>
  <c r="H325" i="67" s="1"/>
  <c r="E338" i="67"/>
  <c r="G338" i="67" s="1"/>
  <c r="H338" i="67" s="1"/>
  <c r="E214" i="67"/>
  <c r="G214" i="67" s="1"/>
  <c r="H214" i="67" s="1"/>
  <c r="E141" i="67"/>
  <c r="G141" i="67" s="1"/>
  <c r="H141" i="67" s="1"/>
  <c r="G153" i="67"/>
  <c r="H153" i="67" s="1"/>
  <c r="E161" i="67"/>
  <c r="G161" i="67" s="1"/>
  <c r="H161" i="67" s="1"/>
  <c r="E169" i="67"/>
  <c r="G169" i="67" s="1"/>
  <c r="H169" i="67" s="1"/>
  <c r="G172" i="67"/>
  <c r="H172" i="67" s="1"/>
  <c r="G180" i="67"/>
  <c r="H180" i="67" s="1"/>
  <c r="E185" i="67"/>
  <c r="G185" i="67" s="1"/>
  <c r="H185" i="67" s="1"/>
  <c r="G196" i="67"/>
  <c r="H196" i="67" s="1"/>
  <c r="G276" i="67"/>
  <c r="H276" i="67" s="1"/>
  <c r="G328" i="67"/>
  <c r="H328" i="67" s="1"/>
  <c r="E333" i="67"/>
  <c r="G333" i="67" s="1"/>
  <c r="H333" i="67" s="1"/>
  <c r="G341" i="67"/>
  <c r="H341" i="67" s="1"/>
  <c r="E346" i="67"/>
  <c r="G346" i="67" s="1"/>
  <c r="H346" i="67" s="1"/>
  <c r="G217" i="67"/>
  <c r="H217" i="67" s="1"/>
  <c r="E150" i="67"/>
  <c r="G150" i="67" s="1"/>
  <c r="H150" i="67" s="1"/>
  <c r="G156" i="67"/>
  <c r="H156" i="67" s="1"/>
  <c r="G164" i="67"/>
  <c r="H164" i="67" s="1"/>
  <c r="G188" i="67"/>
  <c r="H188" i="67" s="1"/>
  <c r="G284" i="67"/>
  <c r="H284" i="67" s="1"/>
  <c r="E289" i="67"/>
  <c r="G289" i="67" s="1"/>
  <c r="H289" i="67" s="1"/>
  <c r="E294" i="67"/>
  <c r="G294" i="67" s="1"/>
  <c r="H294" i="67" s="1"/>
  <c r="G336" i="67"/>
  <c r="H336" i="67" s="1"/>
  <c r="G349" i="67"/>
  <c r="H349" i="67" s="1"/>
  <c r="E354" i="67"/>
  <c r="G354" i="67" s="1"/>
  <c r="H354" i="67" s="1"/>
  <c r="E147" i="67"/>
  <c r="G147" i="67" s="1"/>
  <c r="H147" i="67" s="1"/>
  <c r="E155" i="67"/>
  <c r="G155" i="67" s="1"/>
  <c r="H155" i="67" s="1"/>
  <c r="E163" i="67"/>
  <c r="G163" i="67" s="1"/>
  <c r="H163" i="67" s="1"/>
  <c r="E171" i="67"/>
  <c r="G171" i="67" s="1"/>
  <c r="H171" i="67" s="1"/>
  <c r="E195" i="67"/>
  <c r="G195" i="67" s="1"/>
  <c r="H195" i="67" s="1"/>
  <c r="E203" i="67"/>
  <c r="G203" i="67" s="1"/>
  <c r="H203" i="67" s="1"/>
  <c r="E211" i="67"/>
  <c r="G211" i="67" s="1"/>
  <c r="H211" i="67" s="1"/>
  <c r="E219" i="67"/>
  <c r="G219" i="67" s="1"/>
  <c r="H219" i="67" s="1"/>
  <c r="E243" i="67"/>
  <c r="G243" i="67" s="1"/>
  <c r="H243" i="67" s="1"/>
  <c r="E251" i="67"/>
  <c r="G251" i="67" s="1"/>
  <c r="H251" i="67" s="1"/>
  <c r="E144" i="67"/>
  <c r="G144" i="67" s="1"/>
  <c r="H144" i="67" s="1"/>
  <c r="E152" i="67"/>
  <c r="G152" i="67" s="1"/>
  <c r="H152" i="67" s="1"/>
  <c r="E364" i="67"/>
  <c r="G364" i="67" s="1"/>
  <c r="H364" i="67" s="1"/>
  <c r="E149" i="67"/>
  <c r="G149" i="67" s="1"/>
  <c r="H149" i="67" s="1"/>
  <c r="E157" i="67"/>
  <c r="G157" i="67" s="1"/>
  <c r="H157" i="67" s="1"/>
  <c r="E165" i="67"/>
  <c r="G165" i="67" s="1"/>
  <c r="H165" i="67" s="1"/>
  <c r="E173" i="67"/>
  <c r="G173" i="67" s="1"/>
  <c r="H173" i="67" s="1"/>
  <c r="E181" i="67"/>
  <c r="G181" i="67" s="1"/>
  <c r="H181" i="67" s="1"/>
  <c r="E189" i="67"/>
  <c r="G189" i="67" s="1"/>
  <c r="H189" i="67" s="1"/>
  <c r="E197" i="67"/>
  <c r="G197" i="67" s="1"/>
  <c r="H197" i="67" s="1"/>
  <c r="E205" i="67"/>
  <c r="G205" i="67" s="1"/>
  <c r="H205" i="67" s="1"/>
  <c r="E213" i="67"/>
  <c r="G213" i="67" s="1"/>
  <c r="H213" i="67" s="1"/>
  <c r="E221" i="67"/>
  <c r="G221" i="67" s="1"/>
  <c r="H221" i="67" s="1"/>
  <c r="E229" i="67"/>
  <c r="G229" i="67" s="1"/>
  <c r="H229" i="67" s="1"/>
  <c r="E237" i="67"/>
  <c r="G237" i="67" s="1"/>
  <c r="H237" i="67" s="1"/>
  <c r="E245" i="67"/>
  <c r="G245" i="67" s="1"/>
  <c r="H245" i="67" s="1"/>
  <c r="E253" i="67"/>
  <c r="G253" i="67" s="1"/>
  <c r="H253" i="67" s="1"/>
  <c r="E261" i="67"/>
  <c r="G261" i="67" s="1"/>
  <c r="H261" i="67" s="1"/>
  <c r="E269" i="67"/>
  <c r="G269" i="67" s="1"/>
  <c r="H269" i="67" s="1"/>
  <c r="E277" i="67"/>
  <c r="G277" i="67" s="1"/>
  <c r="H277" i="67" s="1"/>
  <c r="E285" i="67"/>
  <c r="G285" i="67" s="1"/>
  <c r="H285" i="67" s="1"/>
  <c r="E293" i="67"/>
  <c r="G293" i="67" s="1"/>
  <c r="H293" i="67" s="1"/>
  <c r="E301" i="67"/>
  <c r="G301" i="67" s="1"/>
  <c r="H301" i="67" s="1"/>
  <c r="E309" i="67"/>
  <c r="G309" i="67" s="1"/>
  <c r="H309" i="67" s="1"/>
  <c r="E313" i="67"/>
  <c r="G313" i="67" s="1"/>
  <c r="H313" i="67" s="1"/>
  <c r="E321" i="67"/>
  <c r="G321" i="67" s="1"/>
  <c r="H321" i="67" s="1"/>
  <c r="E329" i="67"/>
  <c r="G329" i="67" s="1"/>
  <c r="H329" i="67" s="1"/>
  <c r="E337" i="67"/>
  <c r="G337" i="67" s="1"/>
  <c r="H337" i="67" s="1"/>
  <c r="E345" i="67"/>
  <c r="G345" i="67" s="1"/>
  <c r="H345" i="67" s="1"/>
  <c r="E353" i="67"/>
  <c r="G353" i="67" s="1"/>
  <c r="H353" i="67" s="1"/>
  <c r="E361" i="67"/>
  <c r="G361" i="67" s="1"/>
  <c r="H361" i="67" s="1"/>
  <c r="H41" i="67" l="1"/>
  <c r="H40" i="67"/>
  <c r="E6" i="67"/>
  <c r="G9" i="67"/>
  <c r="H9" i="67" s="1"/>
  <c r="H7" i="67"/>
  <c r="H34" i="67"/>
  <c r="H35" i="67"/>
  <c r="G6" i="67" l="1"/>
  <c r="H6" i="67"/>
  <c r="C9" i="61" l="1"/>
  <c r="D14" i="61"/>
</calcChain>
</file>

<file path=xl/sharedStrings.xml><?xml version="1.0" encoding="utf-8"?>
<sst xmlns="http://schemas.openxmlformats.org/spreadsheetml/2006/main" count="458" uniqueCount="65">
  <si>
    <t>Kopā</t>
  </si>
  <si>
    <t>2.pielikums MK noteikumu projekta "Grozījumi Ministru kabineta 2018.gada 28.augusta noteikumos Nr.555 „Veselības aprūpes pakalpojumu organizēšanas un samaksas kārtība"" anotācijai</t>
  </si>
  <si>
    <t>1.pielikums MK noteikumu projekta "Grozījumi Ministru kabineta 2018.gada 28.augusta noteikumos Nr.555 „Veselības aprūpes pakalpojumu organizēšanas un samaksas kārtība"" anotācijai</t>
  </si>
  <si>
    <t>Slodze uz kuru pieteica papildu darbinieku</t>
  </si>
  <si>
    <t>Ģimenes ārstu prakšu skaits</t>
  </si>
  <si>
    <t>Neizpilde</t>
  </si>
  <si>
    <t>2022. gads</t>
  </si>
  <si>
    <t>Ģimenes ārstu gada darbības novērtējuma maksājuma neizpildes</t>
  </si>
  <si>
    <t>Nepieciešamais finansējums 2023. gada janvārim, euro*</t>
  </si>
  <si>
    <t>Ģimenes ārstu prakšu papildus darbinieks (2023.gada janvāris)</t>
  </si>
  <si>
    <t>Plānotā summa 2022. gadam</t>
  </si>
  <si>
    <t>Samaksāta summa 2022. gadā</t>
  </si>
  <si>
    <t>*Aprēķins tika rēķināts par pamatu ņemot 2022.gada novembra datus. Maksājumu veido:  šo noteikumu 153.2. apakšpunktā minētā vidējā darba samaksa mēnesī un valsts sociālās apdrošināšanas obligātās iemaksas (1 183 euro un 23,59% attiecīgi)un piemaksa par darba vietas nodrošināšanu 119,00 euro apmērā. Kā arī vēršam uzmanību, ka summas var nesakrist, jo atsevišķām iestādēm maksājums tika rēķināts  nepilnam mēnesim, jo ārstniecības persona darbu neuzsāka mēneša pirmajā datumā. Nepieciešamais finansējums tiks rasts no ģimenes ārstu darbības novērtējuma maksājuma neizpildēm.</t>
  </si>
  <si>
    <t>Teritoriālā nodaļa</t>
  </si>
  <si>
    <t>Nodarbinātās personas slodze</t>
  </si>
  <si>
    <t>Datums, ar kuru pieņemts darbā</t>
  </si>
  <si>
    <t>Alga</t>
  </si>
  <si>
    <t>Sociālais nodoklis</t>
  </si>
  <si>
    <t>Uzturēšana</t>
  </si>
  <si>
    <t xml:space="preserve">Komentāri </t>
  </si>
  <si>
    <t>Kurzemes nodaļa</t>
  </si>
  <si>
    <t xml:space="preserve">01.07.2022. </t>
  </si>
  <si>
    <t>Ar 01.10.2022 darbinieka maiņa</t>
  </si>
  <si>
    <t>16.08.22 saņemts iesniegums Nr.7-3/1652/2022, ka no 01.07.22 papildusdarbinieks darbu turpina</t>
  </si>
  <si>
    <t>Darbu uzsāk 25.11.2022</t>
  </si>
  <si>
    <t>Latgales nodaļa</t>
  </si>
  <si>
    <t>19.09.2022.</t>
  </si>
  <si>
    <t>01.09.2022.</t>
  </si>
  <si>
    <t>13.09.2022.</t>
  </si>
  <si>
    <t>01.10.2022.</t>
  </si>
  <si>
    <t>09.02.2022.</t>
  </si>
  <si>
    <t>08.09.2022.</t>
  </si>
  <si>
    <t>01.02.2022.</t>
  </si>
  <si>
    <t>05.10.2022.</t>
  </si>
  <si>
    <t>03.08.2022.</t>
  </si>
  <si>
    <t>01.11.2022.</t>
  </si>
  <si>
    <t>07.11.2022.</t>
  </si>
  <si>
    <t>Rīgas nodaļa</t>
  </si>
  <si>
    <t>Darbinieku maiņa A.Tarasovs no 04.08.2022 līdz 02.09.2022. No 02.09.2022 Olga Ņikiforova (250785-11494) 1 slodze.</t>
  </si>
  <si>
    <t>Darbinieku maiņa Anastasija Lamane no 01.08.2022 līdz 20.11.2022. No 21.11.2022 Gunta Rutule  (25730024560) 1 slodze.</t>
  </si>
  <si>
    <t>0.75</t>
  </si>
  <si>
    <t>darba attiecības līdz 30.11.2022</t>
  </si>
  <si>
    <t>01.07.2022, 01.11.2022</t>
  </si>
  <si>
    <t>No 01.11.2022 strādā 0,5 slodzes</t>
  </si>
  <si>
    <t>10.10.2022. mainās papildus darbinieks</t>
  </si>
  <si>
    <t>No 01.11.2022. praksē nestrādā Ņikita Ņečajevs, praksē strādā Linda Zariņa 0.5 slodzi.</t>
  </si>
  <si>
    <t>17.08.2022.</t>
  </si>
  <si>
    <t>Vidzemes nodaļa</t>
  </si>
  <si>
    <t>01.07.2022-10.07.2022; 01.09.2022</t>
  </si>
  <si>
    <t>01.07.2022/07.09.2022</t>
  </si>
  <si>
    <t>M.Liepiņš atgriezies darbā no 28.10.2022 bija DNL , 9-3/2592/2022</t>
  </si>
  <si>
    <t>Elīna Strogonova līdz 31.08.2022; no 07.09.2022 Zita Alksīte, p.k. 110987-12018 iesn. reģ nr.9-3/2301-2022</t>
  </si>
  <si>
    <t>Zemgales nodaļa</t>
  </si>
  <si>
    <t>01.07.2022.-31.12.2022</t>
  </si>
  <si>
    <t>01.08.2022.</t>
  </si>
  <si>
    <t>01.07.2022.</t>
  </si>
  <si>
    <t>01.09.2022.-31.12.2022</t>
  </si>
  <si>
    <t>19.09.2022-31.12.2022</t>
  </si>
  <si>
    <t>03.10.2022-31.12.2022</t>
  </si>
  <si>
    <t>ar 17.12.2022. nav papildus darbinieks</t>
  </si>
  <si>
    <t xml:space="preserve">Maksājums par 2022.gada novembri </t>
  </si>
  <si>
    <t>Kopā mēnesī, euro</t>
  </si>
  <si>
    <t>Ģimenes ārstu prakšu papildus darbinieks (2023.gada janvāris)*</t>
  </si>
  <si>
    <t>*aprēķini balstīti uz 2022.gada novembra datiem</t>
  </si>
  <si>
    <t>Detalizēti aprēķini MK noteikumu projekta "Grozījumi Ministru kabineta 2018.gada 28.augusta noteikumos Nr.555 „Veselības aprūpes pakalpojumu organizēšanas un samaksas kārtība"" anotācijas 2.pielikumā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</si>
</sst>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 #,##0.00_-;_-* &quot;-&quot;??_-;_-@_-"/>
    <numFmt numFmtId="165" formatCode="0.0"/>
    <numFmt numFmtId="166" formatCode="[$-F400]h:mm:ss\ AM/PM"/>
  </numFmts>
  <fonts count="28">
    <font>
      <sz val="11"/>
      <color theme="1"/>
      <name val="Calibri"/>
      <family val="2"/>
      <charset val="186"/>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186"/>
      <scheme val="minor"/>
    </font>
    <font>
      <sz val="10"/>
      <color theme="1"/>
      <name val="Arial"/>
      <family val="2"/>
      <charset val="186"/>
    </font>
    <font>
      <sz val="10"/>
      <name val="Arial"/>
      <family val="2"/>
      <charset val="186"/>
    </font>
    <font>
      <sz val="10"/>
      <name val="Arial"/>
      <family val="2"/>
    </font>
    <font>
      <sz val="11"/>
      <color theme="1"/>
      <name val="Calibri"/>
      <family val="2"/>
      <charset val="204"/>
      <scheme val="minor"/>
    </font>
    <font>
      <sz val="10"/>
      <name val="Arial"/>
      <family val="2"/>
    </font>
    <font>
      <sz val="10"/>
      <name val="Arial"/>
      <family val="2"/>
      <charset val="186"/>
    </font>
    <font>
      <sz val="10"/>
      <color theme="1"/>
      <name val="Times New Roman"/>
      <family val="1"/>
    </font>
    <font>
      <b/>
      <sz val="10"/>
      <name val="Times New Roman"/>
      <family val="1"/>
    </font>
    <font>
      <b/>
      <sz val="10"/>
      <color rgb="FF000000"/>
      <name val="Times New Roman"/>
      <family val="1"/>
    </font>
    <font>
      <sz val="10"/>
      <color rgb="FF000000"/>
      <name val="Times New Roman"/>
      <family val="1"/>
    </font>
    <font>
      <sz val="10"/>
      <name val="BaltHelvetica"/>
    </font>
    <font>
      <sz val="10"/>
      <name val="BaltGaramond"/>
      <family val="2"/>
      <charset val="186"/>
    </font>
    <font>
      <b/>
      <sz val="11"/>
      <color theme="3"/>
      <name val="Calibri"/>
      <family val="2"/>
      <charset val="186"/>
      <scheme val="minor"/>
    </font>
    <font>
      <sz val="11"/>
      <color rgb="FF000000"/>
      <name val="Calibri"/>
      <family val="2"/>
      <charset val="1"/>
    </font>
    <font>
      <sz val="11"/>
      <color theme="1"/>
      <name val="Times New Roman"/>
      <family val="1"/>
      <charset val="186"/>
    </font>
    <font>
      <sz val="11"/>
      <color rgb="FF242424"/>
      <name val="Calibri"/>
      <family val="2"/>
      <scheme val="minor"/>
    </font>
    <font>
      <sz val="10"/>
      <color rgb="FF242424"/>
      <name val="Times New Roman"/>
      <family val="1"/>
    </font>
    <font>
      <b/>
      <sz val="10"/>
      <color rgb="FF242424"/>
      <name val="Times New Roman"/>
      <family val="1"/>
    </font>
    <font>
      <sz val="10"/>
      <color theme="1"/>
      <name val="Calibri"/>
      <family val="2"/>
      <charset val="186"/>
      <scheme val="minor"/>
    </font>
    <font>
      <b/>
      <sz val="11"/>
      <color theme="1"/>
      <name val="Times New Roman"/>
      <family val="1"/>
      <charset val="186"/>
    </font>
    <font>
      <sz val="10"/>
      <color theme="1"/>
      <name val="Times New Roman"/>
      <family val="1"/>
      <charset val="186"/>
    </font>
    <font>
      <sz val="10"/>
      <name val="Times New Roman"/>
      <family val="1"/>
      <charset val="186"/>
    </font>
    <font>
      <b/>
      <sz val="10"/>
      <color theme="1"/>
      <name val="Times New Roman"/>
      <family val="1"/>
    </font>
  </fonts>
  <fills count="6">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
      <patternFill patternType="solid">
        <fgColor indexed="22"/>
        <bgColor indexed="64"/>
      </patternFill>
    </fill>
    <fill>
      <patternFill patternType="solid">
        <fgColor rgb="FFFFFFFF"/>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bottom style="medium">
        <color theme="4" tint="0.39997558519241921"/>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diagonal/>
    </border>
  </borders>
  <cellStyleXfs count="75">
    <xf numFmtId="0" fontId="0" fillId="0" borderId="0"/>
    <xf numFmtId="0" fontId="3" fillId="0" borderId="0"/>
    <xf numFmtId="0" fontId="3" fillId="0" borderId="0"/>
    <xf numFmtId="0" fontId="4" fillId="0" borderId="0"/>
    <xf numFmtId="0" fontId="6" fillId="0" borderId="0"/>
    <xf numFmtId="164" fontId="6" fillId="0" borderId="0" applyFont="0" applyFill="0" applyBorder="0" applyAlignment="0" applyProtection="0"/>
    <xf numFmtId="0" fontId="8" fillId="0" borderId="0"/>
    <xf numFmtId="0" fontId="3" fillId="0" borderId="0"/>
    <xf numFmtId="0" fontId="3" fillId="0" borderId="0"/>
    <xf numFmtId="0" fontId="6" fillId="0" borderId="0"/>
    <xf numFmtId="0" fontId="5" fillId="0" borderId="0"/>
    <xf numFmtId="0" fontId="2" fillId="0" borderId="0"/>
    <xf numFmtId="0" fontId="2" fillId="0" borderId="0"/>
    <xf numFmtId="0" fontId="8" fillId="0" borderId="0"/>
    <xf numFmtId="0" fontId="2" fillId="0" borderId="0"/>
    <xf numFmtId="0" fontId="8" fillId="0" borderId="0"/>
    <xf numFmtId="0" fontId="4" fillId="0" borderId="0"/>
    <xf numFmtId="0" fontId="7" fillId="0" borderId="0"/>
    <xf numFmtId="164" fontId="6" fillId="0" borderId="0" applyFont="0" applyFill="0" applyBorder="0" applyAlignment="0" applyProtection="0"/>
    <xf numFmtId="0" fontId="6" fillId="0" borderId="0"/>
    <xf numFmtId="0" fontId="6" fillId="0" borderId="0"/>
    <xf numFmtId="0" fontId="4" fillId="0" borderId="0"/>
    <xf numFmtId="0" fontId="9" fillId="0" borderId="0"/>
    <xf numFmtId="0" fontId="10" fillId="0" borderId="0"/>
    <xf numFmtId="164" fontId="6" fillId="0" borderId="0" applyFont="0" applyFill="0" applyBorder="0" applyAlignment="0" applyProtection="0"/>
    <xf numFmtId="0" fontId="7" fillId="0" borderId="0"/>
    <xf numFmtId="0" fontId="2" fillId="0" borderId="0"/>
    <xf numFmtId="0" fontId="2" fillId="0" borderId="0"/>
    <xf numFmtId="0" fontId="15" fillId="0" borderId="0"/>
    <xf numFmtId="165" fontId="16" fillId="4" borderId="0" applyBorder="0" applyProtection="0"/>
    <xf numFmtId="0" fontId="15" fillId="0" borderId="0"/>
    <xf numFmtId="0" fontId="17" fillId="0" borderId="4" applyNumberFormat="0" applyFill="0" applyAlignment="0" applyProtection="0"/>
    <xf numFmtId="0" fontId="6" fillId="0" borderId="0"/>
    <xf numFmtId="166" fontId="1" fillId="0" borderId="0"/>
    <xf numFmtId="164" fontId="15" fillId="0" borderId="0" applyFont="0" applyFill="0" applyBorder="0" applyAlignment="0" applyProtection="0"/>
    <xf numFmtId="164" fontId="6" fillId="0" borderId="0" applyFont="0" applyFill="0" applyBorder="0" applyAlignment="0" applyProtection="0"/>
    <xf numFmtId="0" fontId="4" fillId="0" borderId="0"/>
    <xf numFmtId="0" fontId="4" fillId="0" borderId="0"/>
    <xf numFmtId="164" fontId="15" fillId="0" borderId="0" applyFont="0" applyFill="0" applyBorder="0" applyAlignment="0" applyProtection="0"/>
    <xf numFmtId="164" fontId="6" fillId="0" borderId="0" applyFont="0" applyFill="0" applyBorder="0" applyAlignment="0" applyProtection="0"/>
    <xf numFmtId="0" fontId="4" fillId="0" borderId="0"/>
    <xf numFmtId="164" fontId="15" fillId="0" borderId="0" applyFont="0" applyFill="0" applyBorder="0" applyAlignment="0" applyProtection="0"/>
    <xf numFmtId="164" fontId="6" fillId="0" borderId="0" applyFont="0" applyFill="0" applyBorder="0" applyAlignment="0" applyProtection="0"/>
    <xf numFmtId="0" fontId="4" fillId="0" borderId="0"/>
    <xf numFmtId="0" fontId="4" fillId="0" borderId="0"/>
    <xf numFmtId="0" fontId="1" fillId="0" borderId="0"/>
    <xf numFmtId="0" fontId="18" fillId="0" borderId="0"/>
    <xf numFmtId="0" fontId="4" fillId="0" borderId="0"/>
    <xf numFmtId="164" fontId="15" fillId="0" borderId="0" applyFont="0" applyFill="0" applyBorder="0" applyAlignment="0" applyProtection="0"/>
    <xf numFmtId="164" fontId="6" fillId="0" borderId="0" applyFont="0" applyFill="0" applyBorder="0" applyAlignment="0" applyProtection="0"/>
    <xf numFmtId="0" fontId="4" fillId="0" borderId="0"/>
    <xf numFmtId="0" fontId="7" fillId="0" borderId="0"/>
    <xf numFmtId="164" fontId="6" fillId="0" borderId="0" applyFont="0" applyFill="0" applyBorder="0" applyAlignment="0" applyProtection="0"/>
    <xf numFmtId="0" fontId="4" fillId="0" borderId="0"/>
    <xf numFmtId="164" fontId="15" fillId="0" borderId="0" applyFont="0" applyFill="0" applyBorder="0" applyAlignment="0" applyProtection="0"/>
    <xf numFmtId="164" fontId="6" fillId="0" borderId="0" applyFont="0" applyFill="0" applyBorder="0" applyAlignment="0" applyProtection="0"/>
    <xf numFmtId="0" fontId="4" fillId="0" borderId="0"/>
    <xf numFmtId="164" fontId="15" fillId="0" borderId="0" applyFont="0" applyFill="0" applyBorder="0" applyAlignment="0" applyProtection="0"/>
    <xf numFmtId="164" fontId="6" fillId="0" borderId="0" applyFont="0" applyFill="0" applyBorder="0" applyAlignment="0" applyProtection="0"/>
    <xf numFmtId="0" fontId="4" fillId="0" borderId="0"/>
    <xf numFmtId="0" fontId="4" fillId="0" borderId="0"/>
    <xf numFmtId="164" fontId="15" fillId="0" borderId="0" applyFont="0" applyFill="0" applyBorder="0" applyAlignment="0" applyProtection="0"/>
    <xf numFmtId="164" fontId="6" fillId="0" borderId="0" applyFont="0" applyFill="0" applyBorder="0" applyAlignment="0" applyProtection="0"/>
    <xf numFmtId="0" fontId="4" fillId="0" borderId="0"/>
    <xf numFmtId="164" fontId="15" fillId="0" borderId="0" applyFont="0" applyFill="0" applyBorder="0" applyAlignment="0" applyProtection="0"/>
    <xf numFmtId="164" fontId="6" fillId="0" borderId="0" applyFont="0" applyFill="0" applyBorder="0" applyAlignment="0" applyProtection="0"/>
    <xf numFmtId="0" fontId="4" fillId="0" borderId="0"/>
    <xf numFmtId="0" fontId="4" fillId="0" borderId="0"/>
    <xf numFmtId="0" fontId="4" fillId="0" borderId="0"/>
    <xf numFmtId="164" fontId="15" fillId="0" borderId="0" applyFont="0" applyFill="0" applyBorder="0" applyAlignment="0" applyProtection="0"/>
    <xf numFmtId="164" fontId="6" fillId="0" borderId="0" applyFont="0" applyFill="0" applyBorder="0" applyAlignment="0" applyProtection="0"/>
    <xf numFmtId="0" fontId="4" fillId="0" borderId="0"/>
    <xf numFmtId="164" fontId="6" fillId="0" borderId="0" applyFont="0" applyFill="0" applyBorder="0" applyAlignment="0" applyProtection="0"/>
    <xf numFmtId="0" fontId="4" fillId="0" borderId="0"/>
    <xf numFmtId="164" fontId="15" fillId="0" borderId="0" applyFont="0" applyFill="0" applyBorder="0" applyAlignment="0" applyProtection="0"/>
  </cellStyleXfs>
  <cellXfs count="49">
    <xf numFmtId="0" fontId="0" fillId="0" borderId="0" xfId="0"/>
    <xf numFmtId="0" fontId="11" fillId="0" borderId="0" xfId="0" applyFont="1"/>
    <xf numFmtId="0" fontId="12" fillId="0" borderId="0" xfId="0" applyFont="1"/>
    <xf numFmtId="0" fontId="20" fillId="0" borderId="0" xfId="0" applyFont="1" applyAlignment="1">
      <alignment vertical="center" wrapText="1"/>
    </xf>
    <xf numFmtId="0" fontId="13" fillId="2" borderId="1" xfId="0" applyFont="1" applyFill="1" applyBorder="1" applyAlignment="1">
      <alignment horizontal="center" vertical="center" wrapText="1"/>
    </xf>
    <xf numFmtId="0" fontId="21" fillId="5" borderId="1" xfId="0" applyFont="1" applyFill="1" applyBorder="1" applyAlignment="1">
      <alignment horizontal="center" vertical="center" wrapText="1"/>
    </xf>
    <xf numFmtId="0" fontId="22" fillId="5" borderId="1" xfId="0" applyFont="1" applyFill="1" applyBorder="1" applyAlignment="1">
      <alignment vertical="center" wrapText="1"/>
    </xf>
    <xf numFmtId="0" fontId="22" fillId="5"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14" fillId="5" borderId="1" xfId="0" applyFont="1" applyFill="1" applyBorder="1" applyAlignment="1">
      <alignment vertical="center" wrapText="1"/>
    </xf>
    <xf numFmtId="0" fontId="11" fillId="0" borderId="0" xfId="0" applyFont="1" applyAlignment="1">
      <alignment horizontal="left" vertical="center"/>
    </xf>
    <xf numFmtId="4" fontId="14" fillId="5" borderId="1" xfId="0" applyNumberFormat="1" applyFont="1" applyFill="1" applyBorder="1" applyAlignment="1">
      <alignment horizontal="center" vertical="center" wrapText="1"/>
    </xf>
    <xf numFmtId="0" fontId="23" fillId="0" borderId="0" xfId="0" applyFont="1" applyAlignment="1">
      <alignment horizontal="center" vertical="center"/>
    </xf>
    <xf numFmtId="0" fontId="23" fillId="0" borderId="0" xfId="0" applyFont="1" applyAlignment="1">
      <alignment horizontal="center"/>
    </xf>
    <xf numFmtId="0" fontId="23" fillId="0" borderId="0" xfId="0" applyFont="1"/>
    <xf numFmtId="0" fontId="25" fillId="0" borderId="3" xfId="0" applyFont="1" applyBorder="1" applyAlignment="1">
      <alignment horizontal="left" vertical="center"/>
    </xf>
    <xf numFmtId="0" fontId="25" fillId="0" borderId="3" xfId="0" applyFont="1" applyBorder="1" applyAlignment="1">
      <alignment horizontal="center" vertical="center"/>
    </xf>
    <xf numFmtId="14" fontId="25" fillId="0" borderId="3" xfId="0" applyNumberFormat="1" applyFont="1" applyBorder="1" applyAlignment="1">
      <alignment horizontal="center" vertical="center"/>
    </xf>
    <xf numFmtId="0" fontId="25" fillId="0" borderId="3" xfId="0" applyFont="1" applyBorder="1" applyAlignment="1">
      <alignment horizontal="left" vertical="center" wrapText="1"/>
    </xf>
    <xf numFmtId="0" fontId="25" fillId="0" borderId="0" xfId="0" applyFont="1" applyAlignment="1">
      <alignment horizontal="center" vertical="center"/>
    </xf>
    <xf numFmtId="0" fontId="25" fillId="0" borderId="1" xfId="0" applyFont="1" applyBorder="1" applyAlignment="1">
      <alignment horizontal="left" vertical="center"/>
    </xf>
    <xf numFmtId="0" fontId="25" fillId="0" borderId="1" xfId="0" applyFont="1" applyBorder="1" applyAlignment="1">
      <alignment horizontal="center" vertical="center"/>
    </xf>
    <xf numFmtId="14" fontId="25" fillId="0" borderId="1" xfId="0" applyNumberFormat="1" applyFont="1" applyBorder="1" applyAlignment="1">
      <alignment horizontal="center" vertical="center"/>
    </xf>
    <xf numFmtId="0" fontId="25" fillId="0" borderId="0" xfId="0" applyFont="1" applyAlignment="1">
      <alignment horizontal="left" vertical="center" wrapText="1"/>
    </xf>
    <xf numFmtId="0" fontId="25" fillId="0" borderId="1" xfId="0" applyFont="1" applyBorder="1" applyAlignment="1">
      <alignment horizontal="left" vertical="center" wrapText="1"/>
    </xf>
    <xf numFmtId="0" fontId="25" fillId="0" borderId="5" xfId="0" applyFont="1" applyBorder="1" applyAlignment="1">
      <alignment horizontal="left" vertical="center"/>
    </xf>
    <xf numFmtId="0" fontId="25" fillId="0" borderId="5" xfId="0" applyFont="1" applyBorder="1" applyAlignment="1">
      <alignment horizontal="center" vertical="center"/>
    </xf>
    <xf numFmtId="14" fontId="25" fillId="0" borderId="5" xfId="0" applyNumberFormat="1" applyFont="1" applyBorder="1" applyAlignment="1">
      <alignment horizontal="center" vertical="center"/>
    </xf>
    <xf numFmtId="2" fontId="25" fillId="0" borderId="1" xfId="0" applyNumberFormat="1" applyFont="1" applyBorder="1" applyAlignment="1">
      <alignment horizontal="center" vertical="center"/>
    </xf>
    <xf numFmtId="14" fontId="26" fillId="0" borderId="1" xfId="0" applyNumberFormat="1" applyFont="1" applyBorder="1" applyAlignment="1">
      <alignment horizontal="center" vertical="center"/>
    </xf>
    <xf numFmtId="0" fontId="25" fillId="0" borderId="0" xfId="0" applyFont="1"/>
    <xf numFmtId="0" fontId="25" fillId="0" borderId="5" xfId="0" applyFont="1" applyBorder="1" applyAlignment="1">
      <alignment horizontal="left" vertical="center" wrapText="1"/>
    </xf>
    <xf numFmtId="0" fontId="25" fillId="0" borderId="0" xfId="0" applyFont="1" applyAlignment="1">
      <alignment horizontal="left" vertical="center"/>
    </xf>
    <xf numFmtId="0" fontId="23" fillId="0" borderId="0" xfId="0" applyFont="1" applyAlignment="1">
      <alignment horizontal="left"/>
    </xf>
    <xf numFmtId="0" fontId="19" fillId="2" borderId="6"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19" fillId="2" borderId="8" xfId="0" applyFont="1" applyFill="1" applyBorder="1" applyAlignment="1">
      <alignment horizontal="center" vertical="center" wrapText="1"/>
    </xf>
    <xf numFmtId="0" fontId="24" fillId="2" borderId="9" xfId="0" applyFont="1" applyFill="1" applyBorder="1" applyAlignment="1">
      <alignment horizontal="center" vertical="center" wrapText="1"/>
    </xf>
    <xf numFmtId="0" fontId="24" fillId="2" borderId="10" xfId="0" applyFont="1" applyFill="1" applyBorder="1" applyAlignment="1">
      <alignment horizontal="center" vertical="center" wrapText="1"/>
    </xf>
    <xf numFmtId="0" fontId="24" fillId="2" borderId="6" xfId="0" applyFont="1" applyFill="1" applyBorder="1" applyAlignment="1">
      <alignment horizontal="center" vertical="center" wrapText="1"/>
    </xf>
    <xf numFmtId="0" fontId="24" fillId="3" borderId="6" xfId="0" applyFont="1" applyFill="1" applyBorder="1" applyAlignment="1">
      <alignment horizontal="center" vertical="center" wrapText="1"/>
    </xf>
    <xf numFmtId="0" fontId="21" fillId="5" borderId="0" xfId="0" applyFont="1" applyFill="1" applyAlignment="1">
      <alignment horizontal="left" vertical="center" wrapText="1"/>
    </xf>
    <xf numFmtId="0" fontId="11" fillId="0" borderId="0" xfId="0" applyFont="1" applyAlignment="1">
      <alignment horizontal="left" vertical="center" wrapText="1"/>
    </xf>
    <xf numFmtId="0" fontId="11" fillId="0" borderId="2" xfId="0" applyFont="1" applyBorder="1" applyAlignment="1">
      <alignment horizontal="center"/>
    </xf>
    <xf numFmtId="0" fontId="12" fillId="0" borderId="0" xfId="0" applyFont="1" applyAlignment="1">
      <alignment horizontal="center" vertical="center"/>
    </xf>
    <xf numFmtId="0" fontId="11" fillId="0" borderId="11" xfId="0" applyFont="1" applyBorder="1" applyAlignment="1">
      <alignment horizontal="left" vertical="center" wrapText="1"/>
    </xf>
    <xf numFmtId="0" fontId="23" fillId="0" borderId="0" xfId="0" applyFont="1" applyAlignment="1">
      <alignment horizontal="left" vertical="center" wrapText="1"/>
    </xf>
    <xf numFmtId="0" fontId="11" fillId="0" borderId="0" xfId="0" applyFont="1" applyAlignment="1">
      <alignment horizontal="center" vertical="center"/>
    </xf>
    <xf numFmtId="0" fontId="27" fillId="0" borderId="0" xfId="0" applyFont="1" applyAlignment="1">
      <alignment horizontal="left" vertical="center"/>
    </xf>
  </cellXfs>
  <cellStyles count="75">
    <cellStyle name="Comma 2" xfId="5" xr:uid="{F8E5A03D-4C81-45F0-A24C-29B156F336D9}"/>
    <cellStyle name="Comma 2 14" xfId="24" xr:uid="{EAE09C23-5D27-4E8B-B866-CC2DF5F4B137}"/>
    <cellStyle name="Comma 2 2" xfId="18" xr:uid="{EFF771D3-00CD-4E38-A540-7AA094F129DF}"/>
    <cellStyle name="Comma 2 2 2" xfId="35" xr:uid="{1227F8BB-C479-47B7-9A9B-AB727FA4B86A}"/>
    <cellStyle name="Comma 2 2 2 2" xfId="49" xr:uid="{E69A759C-438F-419F-A182-BFDDF03DC9E4}"/>
    <cellStyle name="Comma 2 2 2 2 2" xfId="70" xr:uid="{EF891585-FA3D-4A8A-B886-BD84E4417266}"/>
    <cellStyle name="Comma 2 2 2 3" xfId="58" xr:uid="{97799BEF-A32F-4C57-A7E2-555AC1E4685F}"/>
    <cellStyle name="Comma 2 2 3" xfId="39" xr:uid="{F7E2DE27-ED63-4180-B71E-05E8DC85F622}"/>
    <cellStyle name="Comma 2 2 3 2" xfId="52" xr:uid="{1CCB7A4A-1668-4DDB-8505-8E2C4D60A715}"/>
    <cellStyle name="Comma 2 2 3 2 2" xfId="72" xr:uid="{E57F6B54-38FF-467D-9E10-45FAA133099F}"/>
    <cellStyle name="Comma 2 2 3 3" xfId="62" xr:uid="{66A7B720-F124-4368-ABF4-60838BD3D2C5}"/>
    <cellStyle name="Comma 2 2 4" xfId="42" xr:uid="{A8F448CC-12DF-4C64-9245-4940B85514DE}"/>
    <cellStyle name="Comma 2 2 4 2" xfId="65" xr:uid="{039733EC-34BD-4D5C-947D-7D4F93CE3A51}"/>
    <cellStyle name="Comma 2 2 5" xfId="55" xr:uid="{0AD17CE4-15E5-461E-AC97-CF3AAF7D2DE2}"/>
    <cellStyle name="Comma 2 3" xfId="48" xr:uid="{079E960B-B0E5-4605-A8EB-8A7E915CEDC5}"/>
    <cellStyle name="Comma 2 3 2" xfId="69" xr:uid="{E70EE57D-3678-4CD7-8383-CFF9246110DA}"/>
    <cellStyle name="Comma 2 4" xfId="57" xr:uid="{1F25E8B7-314C-4853-A3E0-F8458E48EC79}"/>
    <cellStyle name="Comma 2 5" xfId="34" xr:uid="{AA72B262-ED1B-4ADF-9383-7C1C118D8D7E}"/>
    <cellStyle name="Comma 3" xfId="38" xr:uid="{2CD2EDFA-D08A-4718-B5D2-2A216D40357F}"/>
    <cellStyle name="Comma 3 2" xfId="54" xr:uid="{32D5D383-164E-4C1F-BDC8-2B8F556CFC55}"/>
    <cellStyle name="Comma 3 2 2" xfId="74" xr:uid="{193C1309-8E2A-408A-95E6-C46343A93B53}"/>
    <cellStyle name="Comma 3 3" xfId="61" xr:uid="{3DB9DA43-7099-4E34-82FC-B9D3B4EF1994}"/>
    <cellStyle name="Comma 4" xfId="41" xr:uid="{91082DB4-EBD5-48C2-812F-0DFBEE090DBD}"/>
    <cellStyle name="Comma 4 2" xfId="64" xr:uid="{E08857C9-F001-4E16-BD66-5A165AD5F0CB}"/>
    <cellStyle name="Explanatory Text 2" xfId="46" xr:uid="{0CFAB8FB-1AC8-47B7-B967-42181E74E9A5}"/>
    <cellStyle name="Heading 3 2" xfId="31" xr:uid="{37552F23-3622-47EA-ABFD-BB8566047997}"/>
    <cellStyle name="Normal" xfId="0" builtinId="0"/>
    <cellStyle name="Normal 10 2 2" xfId="4" xr:uid="{FF7E0BA5-C699-41B5-B3FB-FB8AECEDABA8}"/>
    <cellStyle name="Normal 10 7" xfId="1" xr:uid="{B87162E3-279D-492E-A80A-1D366F2C10B1}"/>
    <cellStyle name="Normal 10 7 2" xfId="11" xr:uid="{F1F34BD1-1BC5-4917-823B-5C4CC65352A3}"/>
    <cellStyle name="Normal 10 7 2 3" xfId="26" xr:uid="{AEC00C90-34F6-404E-947B-6B652B179256}"/>
    <cellStyle name="Normal 2" xfId="6" xr:uid="{954FA722-CE8B-4175-BF8B-A58446D12F00}"/>
    <cellStyle name="Normal 2 12" xfId="2" xr:uid="{45F65235-D49D-4588-928B-78307C5BD61B}"/>
    <cellStyle name="Normal 2 12 2" xfId="27" xr:uid="{1D8B82A3-B0CD-4714-B33E-13A7AEB4C579}"/>
    <cellStyle name="Normal 2 2" xfId="10" xr:uid="{AD369875-CC1F-432C-909F-F19AFA256CD1}"/>
    <cellStyle name="Normal 2 2 2 2" xfId="9" xr:uid="{FDAFF4A3-E2DE-420A-A2FF-EC7062D714CF}"/>
    <cellStyle name="Normal 2 2 3" xfId="32" xr:uid="{C34F88E5-3A9B-424B-8A70-9009ACA4825E}"/>
    <cellStyle name="Normal 2 3" xfId="19" xr:uid="{E57256AD-3FDD-46D8-AED8-814C5027D22C}"/>
    <cellStyle name="Normal 2 3 2" xfId="44" xr:uid="{1A4FF852-DA00-41E2-B1EA-1CF3AA7FA357}"/>
    <cellStyle name="Normal 2 3 2 2" xfId="67" xr:uid="{9D24A7B3-BEBE-4668-A2EF-B5738B5CFADE}"/>
    <cellStyle name="Normal 2 3 3" xfId="53" xr:uid="{8970CAAB-5B1D-4072-B0E4-3F5EA057A5DA}"/>
    <cellStyle name="Normal 2 3 3 2" xfId="73" xr:uid="{983ED0BA-0BA8-41B6-854F-70974E8F0FB6}"/>
    <cellStyle name="Normal 2 3 4" xfId="60" xr:uid="{613FC81B-40D3-4677-9570-30A6D1072641}"/>
    <cellStyle name="Normal 2 3 5" xfId="37" xr:uid="{518EC1A4-892F-42B7-B0AA-B1E9F46D4021}"/>
    <cellStyle name="Normal 2 4" xfId="30" xr:uid="{B90A5704-AE15-4274-A9FF-2B55B9B74CA7}"/>
    <cellStyle name="Normal 2 5" xfId="13" xr:uid="{7CED82DD-6B0D-4F2E-BE76-5AE0C059A149}"/>
    <cellStyle name="Normal 3" xfId="3" xr:uid="{4C0CDB01-6437-4D12-B304-2B700A91E263}"/>
    <cellStyle name="Normal 3 10" xfId="21" xr:uid="{D7B9BAC9-ADAA-4718-949F-A588F7604141}"/>
    <cellStyle name="Normal 3 2" xfId="15" xr:uid="{47BF0F56-8A4E-4EB1-A76C-6ED27F3962C3}"/>
    <cellStyle name="Normal 3 2 2" xfId="20" xr:uid="{B6B550E6-15C7-48E5-9AAC-E8A6866856D9}"/>
    <cellStyle name="Normal 3 2 2 2" xfId="45" xr:uid="{FCAE0558-ACE3-4DBB-AE4A-0CEC3F8AC91A}"/>
    <cellStyle name="Normal 3 2 3" xfId="59" xr:uid="{2D67EECB-1066-42B7-BA97-010E7D3460CE}"/>
    <cellStyle name="Normal 3 2 4" xfId="36" xr:uid="{67A77990-9E17-4CEF-A5AE-BDA33701E9A6}"/>
    <cellStyle name="Normal 3 3" xfId="40" xr:uid="{6BEF556F-53AF-485A-A001-B56014148746}"/>
    <cellStyle name="Normal 3 3 2" xfId="50" xr:uid="{8D5D79C6-5EFC-4CD2-8DC0-0D747D13B039}"/>
    <cellStyle name="Normal 3 3 2 2" xfId="71" xr:uid="{AAC45439-3BE0-4FF4-AE30-938EB370A926}"/>
    <cellStyle name="Normal 3 3 3" xfId="63" xr:uid="{A20A0E8B-9626-4E87-BB78-FDA469A8DC89}"/>
    <cellStyle name="Normal 3 4" xfId="43" xr:uid="{6CC30DC2-6183-4DF4-85A4-149EE55A9999}"/>
    <cellStyle name="Normal 3 4 2" xfId="66" xr:uid="{C9653A96-2520-4BBE-B607-66737FDA51A9}"/>
    <cellStyle name="Normal 3 5" xfId="56" xr:uid="{2118D3A1-AC42-4CE2-A127-984E31E8A93B}"/>
    <cellStyle name="Normal 39 9" xfId="16" xr:uid="{CD7ECA4A-2C3A-4B23-AA4A-D9652F8AC9E8}"/>
    <cellStyle name="Normal 4" xfId="17" xr:uid="{7F0533C3-CC03-496D-AA49-C1E5084FE938}"/>
    <cellStyle name="Normal 4 2" xfId="51" xr:uid="{F49381D4-8A8A-4942-BD1A-F50F7EAA2E12}"/>
    <cellStyle name="Normal 4 3" xfId="68" xr:uid="{45480B8E-55F5-4ED6-A12B-77E928620CFA}"/>
    <cellStyle name="Normal 4 4" xfId="47" xr:uid="{C6F9C65B-6D39-48B0-9A24-25ADEBDC4316}"/>
    <cellStyle name="Normal 5" xfId="8" xr:uid="{191FEB95-2F1C-49E4-BF83-0707315C7AB5}"/>
    <cellStyle name="Normal 5 2" xfId="33" xr:uid="{CBEB4462-8E3C-4C35-ACE8-EAA1ADB35066}"/>
    <cellStyle name="Normal 5 3" xfId="14" xr:uid="{BB7F8095-DDC0-4589-A093-E3E2CE034CED}"/>
    <cellStyle name="Normal 6" xfId="7" xr:uid="{7A4BD534-C035-4E40-9D1A-98264385F07D}"/>
    <cellStyle name="Normal 6 11" xfId="12" xr:uid="{15F41F5B-2142-44DB-A3BF-F60EA7792A01}"/>
    <cellStyle name="Normal 7" xfId="22" xr:uid="{8ADB24A4-718C-4B3F-85DB-F4E4AF1F1357}"/>
    <cellStyle name="Normal 7 9" xfId="25" xr:uid="{CFBC25EF-963C-4F51-A3EF-716DDFBEB81C}"/>
    <cellStyle name="Normal 8" xfId="28" xr:uid="{C11851F5-2E93-44C3-8AF4-B636ECC1D36A}"/>
    <cellStyle name="Normal 99" xfId="23" xr:uid="{F072C0E1-FAFA-4931-8C7A-9C066BCA553F}"/>
    <cellStyle name="V?st." xfId="29" xr:uid="{0A31E6FB-CB9B-4E2E-B8F1-077C2E8E039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tyles" Target="styles.xml"/><Relationship Id="rId5" Type="http://schemas.openxmlformats.org/officeDocument/2006/relationships/externalLink" Target="externalLinks/externalLink3.xml"/><Relationship Id="rId10"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C:\Documents%20and%20Settings\Svetlana.Supulniece\Local%20Settings\Temporary%20Internet%20Files\Content.Outlook\J21U5MYL\LIC%20PP%20parrekins%20pec%202012%209m%20DB\LIC%20laboratorija\R0032%20-LIC%20darbs%20laboratorija%20citam%20ar%20palidz%20veidu%20AI%2031102012.xls?73E465BC" TargetMode="External"/><Relationship Id="rId1" Type="http://schemas.openxmlformats.org/officeDocument/2006/relationships/externalLinkPath" Target="file:///\\73E465BC\R0032%20-LIC%20darbs%20laboratorija%20citam%20ar%20palidz%20veidu%20AI%20311020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Ambulatoro_pakalpojumu_nodala\Planosana_2012\SAVA\!_Grozijumi%202012.gada%20laikaa\Egija_Grozijumi%20ar%2001.10.2012_NEPIENEMTIE\Apaksas%20SAVA%20rikojuma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Finansu_planosanas_nodala\BUD&#381;ETS\2019\33_finansejums_2018_2021g.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0032"/>
      <sheetName val="Macro1"/>
      <sheetName val="Datu baze bez -"/>
      <sheetName val="Tarifi 18.piel"/>
      <sheetName val="Manip ar 0 tarif"/>
      <sheetName val="LIC tarifi"/>
    </sheetNames>
    <sheetDataSet>
      <sheetData sheetId="0" refreshError="1"/>
      <sheetData sheetId="1">
        <row r="80">
          <cell r="A80" t="str">
            <v>Recover</v>
          </cell>
        </row>
      </sheetData>
      <sheetData sheetId="2" refreshError="1"/>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25930-927B-45FA-AEBD-81A57B67A76A}">
  <sheetPr>
    <tabColor theme="4" tint="0.59999389629810485"/>
  </sheetPr>
  <dimension ref="A1:I15"/>
  <sheetViews>
    <sheetView zoomScale="75" zoomScaleNormal="75" workbookViewId="0">
      <selection activeCell="I15" sqref="I15"/>
    </sheetView>
  </sheetViews>
  <sheetFormatPr defaultRowHeight="12.75"/>
  <cols>
    <col min="1" max="1" width="22.42578125" style="1" customWidth="1"/>
    <col min="2" max="2" width="17.140625" style="1" customWidth="1"/>
    <col min="3" max="3" width="21.140625" style="1" customWidth="1"/>
    <col min="4" max="4" width="19.5703125" style="1" customWidth="1"/>
    <col min="5" max="16384" width="9.140625" style="1"/>
  </cols>
  <sheetData>
    <row r="1" spans="1:9" ht="48.75" customHeight="1">
      <c r="D1" s="42" t="s">
        <v>2</v>
      </c>
      <c r="E1" s="42"/>
      <c r="F1" s="42"/>
    </row>
    <row r="2" spans="1:9" ht="26.25" customHeight="1">
      <c r="A2" s="44" t="s">
        <v>9</v>
      </c>
      <c r="B2" s="44"/>
      <c r="C2" s="44"/>
      <c r="D2" s="44"/>
      <c r="E2" s="2"/>
      <c r="F2" s="2"/>
      <c r="G2" s="2"/>
      <c r="H2" s="2"/>
      <c r="I2" s="2"/>
    </row>
    <row r="3" spans="1:9" ht="38.25">
      <c r="A3" s="4" t="s">
        <v>3</v>
      </c>
      <c r="B3" s="4" t="s">
        <v>4</v>
      </c>
      <c r="C3" s="4" t="s">
        <v>8</v>
      </c>
    </row>
    <row r="4" spans="1:9">
      <c r="A4" s="5">
        <v>0.25</v>
      </c>
      <c r="B4" s="5">
        <v>5</v>
      </c>
      <c r="C4" s="5">
        <v>1976.35</v>
      </c>
    </row>
    <row r="5" spans="1:9">
      <c r="A5" s="5">
        <v>0.3</v>
      </c>
      <c r="B5" s="5">
        <v>1</v>
      </c>
      <c r="C5" s="5">
        <v>474.32</v>
      </c>
    </row>
    <row r="6" spans="1:9">
      <c r="A6" s="5">
        <v>0.5</v>
      </c>
      <c r="B6" s="5">
        <v>29</v>
      </c>
      <c r="C6" s="5">
        <v>22812.44</v>
      </c>
    </row>
    <row r="7" spans="1:9">
      <c r="A7" s="5">
        <v>0.75</v>
      </c>
      <c r="B7" s="5">
        <v>24</v>
      </c>
      <c r="C7" s="5">
        <v>27725.13</v>
      </c>
    </row>
    <row r="8" spans="1:9">
      <c r="A8" s="5">
        <v>1</v>
      </c>
      <c r="B8" s="5">
        <v>299</v>
      </c>
      <c r="C8" s="5">
        <v>471309.44</v>
      </c>
    </row>
    <row r="9" spans="1:9" ht="43.5" customHeight="1">
      <c r="A9" s="6" t="s">
        <v>0</v>
      </c>
      <c r="B9" s="7">
        <v>358</v>
      </c>
      <c r="C9" s="7">
        <f>ROUNDUP(C4+C5+C6+C7+C8,0)</f>
        <v>524298</v>
      </c>
      <c r="D9" s="45" t="s">
        <v>64</v>
      </c>
      <c r="E9" s="42"/>
      <c r="F9" s="42"/>
      <c r="G9" s="42"/>
      <c r="H9" s="42"/>
      <c r="I9" s="42"/>
    </row>
    <row r="10" spans="1:9" ht="75" customHeight="1">
      <c r="A10" s="41" t="s">
        <v>12</v>
      </c>
      <c r="B10" s="41"/>
      <c r="C10" s="41"/>
      <c r="D10" s="41"/>
      <c r="E10" s="41"/>
      <c r="F10" s="41"/>
      <c r="G10" s="41"/>
    </row>
    <row r="12" spans="1:9">
      <c r="A12" s="43" t="s">
        <v>7</v>
      </c>
      <c r="B12" s="43"/>
      <c r="C12" s="43"/>
      <c r="D12" s="43"/>
    </row>
    <row r="13" spans="1:9" ht="25.5">
      <c r="A13" s="8"/>
      <c r="B13" s="8" t="s">
        <v>10</v>
      </c>
      <c r="C13" s="8" t="s">
        <v>11</v>
      </c>
      <c r="D13" s="8" t="s">
        <v>5</v>
      </c>
    </row>
    <row r="14" spans="1:9">
      <c r="A14" s="9" t="s">
        <v>6</v>
      </c>
      <c r="B14" s="11">
        <v>2602663</v>
      </c>
      <c r="C14" s="11">
        <v>1838087</v>
      </c>
      <c r="D14" s="11">
        <f>B14-C14</f>
        <v>764576</v>
      </c>
    </row>
    <row r="15" spans="1:9" ht="15">
      <c r="A15" s="3"/>
      <c r="B15"/>
      <c r="C15"/>
      <c r="D15"/>
    </row>
  </sheetData>
  <mergeCells count="5">
    <mergeCell ref="A10:G10"/>
    <mergeCell ref="D1:F1"/>
    <mergeCell ref="A12:D12"/>
    <mergeCell ref="A2:D2"/>
    <mergeCell ref="D9:I9"/>
  </mergeCells>
  <pageMargins left="0.7" right="0.7" top="0.75" bottom="0.75" header="0.3" footer="0.3"/>
  <pageSetup orientation="portrait" horizontalDpi="90"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E559E-D12A-46DF-BA9C-75136B7288AC}">
  <dimension ref="A1:I364"/>
  <sheetViews>
    <sheetView tabSelected="1" zoomScale="82" zoomScaleNormal="82" workbookViewId="0">
      <selection sqref="A1:A1048576"/>
    </sheetView>
  </sheetViews>
  <sheetFormatPr defaultColWidth="9.140625" defaultRowHeight="12.75"/>
  <cols>
    <col min="1" max="1" width="14.85546875" style="12" customWidth="1"/>
    <col min="2" max="2" width="11.85546875" style="13" customWidth="1"/>
    <col min="3" max="3" width="12.5703125" style="14" customWidth="1"/>
    <col min="4" max="8" width="12.7109375" style="14" customWidth="1"/>
    <col min="9" max="9" width="39.5703125" style="33" customWidth="1"/>
    <col min="10" max="16384" width="9.140625" style="14"/>
  </cols>
  <sheetData>
    <row r="1" spans="1:9" ht="62.25" customHeight="1">
      <c r="H1" s="46" t="s">
        <v>1</v>
      </c>
      <c r="I1" s="46"/>
    </row>
    <row r="2" spans="1:9">
      <c r="A2" s="48" t="s">
        <v>62</v>
      </c>
      <c r="B2" s="48"/>
      <c r="C2" s="48"/>
      <c r="D2" s="48"/>
      <c r="E2" s="48"/>
      <c r="F2" s="48"/>
      <c r="G2" s="10"/>
      <c r="H2" s="10"/>
      <c r="I2" s="10"/>
    </row>
    <row r="3" spans="1:9">
      <c r="A3" s="47" t="s">
        <v>63</v>
      </c>
      <c r="B3" s="47"/>
      <c r="C3" s="47"/>
      <c r="D3" s="47"/>
      <c r="E3" s="47"/>
      <c r="F3" s="10"/>
      <c r="G3" s="10"/>
      <c r="H3" s="10"/>
      <c r="I3" s="10"/>
    </row>
    <row r="4" spans="1:9" ht="13.5" thickBot="1">
      <c r="D4" s="14">
        <v>1183</v>
      </c>
      <c r="E4" s="14">
        <v>0.2359</v>
      </c>
      <c r="F4" s="14">
        <v>119</v>
      </c>
      <c r="I4" s="14"/>
    </row>
    <row r="5" spans="1:9" customFormat="1" ht="76.5" customHeight="1" thickBot="1">
      <c r="A5" s="34" t="s">
        <v>13</v>
      </c>
      <c r="B5" s="34" t="s">
        <v>14</v>
      </c>
      <c r="C5" s="34" t="s">
        <v>15</v>
      </c>
      <c r="D5" s="34" t="s">
        <v>16</v>
      </c>
      <c r="E5" s="34" t="s">
        <v>17</v>
      </c>
      <c r="F5" s="34" t="s">
        <v>18</v>
      </c>
      <c r="G5" s="34" t="s">
        <v>61</v>
      </c>
      <c r="H5" s="35" t="s">
        <v>60</v>
      </c>
      <c r="I5" s="36" t="s">
        <v>19</v>
      </c>
    </row>
    <row r="6" spans="1:9" customFormat="1" ht="18.75" customHeight="1" thickBot="1">
      <c r="A6" s="34"/>
      <c r="B6" s="37"/>
      <c r="C6" s="38"/>
      <c r="D6" s="39">
        <f>SUM(D7:D364)</f>
        <v>393998.15</v>
      </c>
      <c r="E6" s="39">
        <f>SUM(E7:E364)</f>
        <v>92944.070000000604</v>
      </c>
      <c r="F6" s="39">
        <f>SUM(F7:F364)</f>
        <v>39632.949999999997</v>
      </c>
      <c r="G6" s="39">
        <f>SUM(G7:G364)</f>
        <v>526575.1700000019</v>
      </c>
      <c r="H6" s="40">
        <f>SUM(H7:H364)</f>
        <v>524297.68000000203</v>
      </c>
      <c r="I6" s="36"/>
    </row>
    <row r="7" spans="1:9" s="19" customFormat="1" ht="15" customHeight="1">
      <c r="A7" s="15" t="s">
        <v>20</v>
      </c>
      <c r="B7" s="16">
        <v>1</v>
      </c>
      <c r="C7" s="17">
        <v>44760</v>
      </c>
      <c r="D7" s="16">
        <f>B7*$D$4</f>
        <v>1183</v>
      </c>
      <c r="E7" s="16">
        <f t="shared" ref="E7:E38" si="0">ROUND(D7*$E$4,2)</f>
        <v>279.07</v>
      </c>
      <c r="F7" s="16">
        <f t="shared" ref="F7:F38" si="1">B7*$F$4</f>
        <v>119</v>
      </c>
      <c r="G7" s="16">
        <f>SUM(D7:F7)</f>
        <v>1581.07</v>
      </c>
      <c r="H7" s="16">
        <f t="shared" ref="H7:H32" si="2">G7</f>
        <v>1581.07</v>
      </c>
      <c r="I7" s="18"/>
    </row>
    <row r="8" spans="1:9" s="19" customFormat="1" ht="15" customHeight="1">
      <c r="A8" s="20" t="s">
        <v>20</v>
      </c>
      <c r="B8" s="21">
        <v>0.5</v>
      </c>
      <c r="C8" s="22">
        <v>44767</v>
      </c>
      <c r="D8" s="16">
        <f t="shared" ref="D8:D26" si="3">B8*$D$4</f>
        <v>591.5</v>
      </c>
      <c r="E8" s="16">
        <f t="shared" si="0"/>
        <v>139.53</v>
      </c>
      <c r="F8" s="16">
        <f t="shared" si="1"/>
        <v>59.5</v>
      </c>
      <c r="G8" s="16">
        <f t="shared" ref="G8:G71" si="4">SUM(D8:F8)</f>
        <v>790.53</v>
      </c>
      <c r="H8" s="16">
        <f t="shared" si="2"/>
        <v>790.53</v>
      </c>
      <c r="I8" s="18"/>
    </row>
    <row r="9" spans="1:9" s="19" customFormat="1" ht="15" customHeight="1">
      <c r="A9" s="20" t="s">
        <v>20</v>
      </c>
      <c r="B9" s="21">
        <v>1</v>
      </c>
      <c r="C9" s="22">
        <v>44743</v>
      </c>
      <c r="D9" s="16">
        <f t="shared" si="3"/>
        <v>1183</v>
      </c>
      <c r="E9" s="16">
        <f t="shared" si="0"/>
        <v>279.07</v>
      </c>
      <c r="F9" s="16">
        <f t="shared" si="1"/>
        <v>119</v>
      </c>
      <c r="G9" s="16">
        <f t="shared" si="4"/>
        <v>1581.07</v>
      </c>
      <c r="H9" s="16">
        <f t="shared" si="2"/>
        <v>1581.07</v>
      </c>
      <c r="I9" s="18"/>
    </row>
    <row r="10" spans="1:9" s="19" customFormat="1" ht="15" customHeight="1">
      <c r="A10" s="20" t="s">
        <v>20</v>
      </c>
      <c r="B10" s="21">
        <v>1</v>
      </c>
      <c r="C10" s="22">
        <v>44743</v>
      </c>
      <c r="D10" s="16">
        <f t="shared" si="3"/>
        <v>1183</v>
      </c>
      <c r="E10" s="16">
        <f t="shared" si="0"/>
        <v>279.07</v>
      </c>
      <c r="F10" s="16">
        <f t="shared" si="1"/>
        <v>119</v>
      </c>
      <c r="G10" s="16">
        <f t="shared" si="4"/>
        <v>1581.07</v>
      </c>
      <c r="H10" s="16">
        <f t="shared" si="2"/>
        <v>1581.07</v>
      </c>
      <c r="I10" s="18"/>
    </row>
    <row r="11" spans="1:9" s="19" customFormat="1" ht="15" customHeight="1">
      <c r="A11" s="20" t="s">
        <v>20</v>
      </c>
      <c r="B11" s="21">
        <v>1</v>
      </c>
      <c r="C11" s="22">
        <v>44743</v>
      </c>
      <c r="D11" s="16">
        <f t="shared" si="3"/>
        <v>1183</v>
      </c>
      <c r="E11" s="16">
        <f t="shared" si="0"/>
        <v>279.07</v>
      </c>
      <c r="F11" s="16">
        <f t="shared" si="1"/>
        <v>119</v>
      </c>
      <c r="G11" s="16">
        <f t="shared" si="4"/>
        <v>1581.07</v>
      </c>
      <c r="H11" s="16">
        <f t="shared" si="2"/>
        <v>1581.07</v>
      </c>
      <c r="I11" s="18"/>
    </row>
    <row r="12" spans="1:9" s="19" customFormat="1" ht="15" customHeight="1">
      <c r="A12" s="20" t="s">
        <v>20</v>
      </c>
      <c r="B12" s="21">
        <v>1</v>
      </c>
      <c r="C12" s="22">
        <v>44743</v>
      </c>
      <c r="D12" s="16">
        <f t="shared" si="3"/>
        <v>1183</v>
      </c>
      <c r="E12" s="16">
        <f t="shared" si="0"/>
        <v>279.07</v>
      </c>
      <c r="F12" s="16">
        <f t="shared" si="1"/>
        <v>119</v>
      </c>
      <c r="G12" s="16">
        <f t="shared" si="4"/>
        <v>1581.07</v>
      </c>
      <c r="H12" s="16">
        <f t="shared" si="2"/>
        <v>1581.07</v>
      </c>
      <c r="I12" s="18"/>
    </row>
    <row r="13" spans="1:9" s="19" customFormat="1" ht="15" customHeight="1">
      <c r="A13" s="20" t="s">
        <v>20</v>
      </c>
      <c r="B13" s="21">
        <v>1</v>
      </c>
      <c r="C13" s="22">
        <v>44743</v>
      </c>
      <c r="D13" s="16">
        <f t="shared" si="3"/>
        <v>1183</v>
      </c>
      <c r="E13" s="16">
        <f t="shared" si="0"/>
        <v>279.07</v>
      </c>
      <c r="F13" s="16">
        <f t="shared" si="1"/>
        <v>119</v>
      </c>
      <c r="G13" s="16">
        <f t="shared" si="4"/>
        <v>1581.07</v>
      </c>
      <c r="H13" s="16">
        <f t="shared" si="2"/>
        <v>1581.07</v>
      </c>
      <c r="I13" s="18"/>
    </row>
    <row r="14" spans="1:9" s="19" customFormat="1" ht="15" customHeight="1">
      <c r="A14" s="20" t="s">
        <v>20</v>
      </c>
      <c r="B14" s="21">
        <v>1</v>
      </c>
      <c r="C14" s="22">
        <v>44743</v>
      </c>
      <c r="D14" s="16">
        <f t="shared" si="3"/>
        <v>1183</v>
      </c>
      <c r="E14" s="16">
        <f t="shared" si="0"/>
        <v>279.07</v>
      </c>
      <c r="F14" s="16">
        <f t="shared" si="1"/>
        <v>119</v>
      </c>
      <c r="G14" s="16">
        <f t="shared" si="4"/>
        <v>1581.07</v>
      </c>
      <c r="H14" s="16">
        <f t="shared" si="2"/>
        <v>1581.07</v>
      </c>
      <c r="I14" s="18"/>
    </row>
    <row r="15" spans="1:9" s="19" customFormat="1" ht="15" customHeight="1">
      <c r="A15" s="20" t="s">
        <v>20</v>
      </c>
      <c r="B15" s="21">
        <v>1</v>
      </c>
      <c r="C15" s="22">
        <v>44767</v>
      </c>
      <c r="D15" s="16">
        <f t="shared" si="3"/>
        <v>1183</v>
      </c>
      <c r="E15" s="16">
        <f t="shared" si="0"/>
        <v>279.07</v>
      </c>
      <c r="F15" s="16">
        <f t="shared" si="1"/>
        <v>119</v>
      </c>
      <c r="G15" s="16">
        <f t="shared" si="4"/>
        <v>1581.07</v>
      </c>
      <c r="H15" s="16">
        <f t="shared" si="2"/>
        <v>1581.07</v>
      </c>
      <c r="I15" s="18"/>
    </row>
    <row r="16" spans="1:9" s="19" customFormat="1" ht="15" customHeight="1">
      <c r="A16" s="20" t="s">
        <v>20</v>
      </c>
      <c r="B16" s="21">
        <v>1</v>
      </c>
      <c r="C16" s="22">
        <v>44774</v>
      </c>
      <c r="D16" s="16">
        <f t="shared" si="3"/>
        <v>1183</v>
      </c>
      <c r="E16" s="16">
        <f t="shared" si="0"/>
        <v>279.07</v>
      </c>
      <c r="F16" s="16">
        <f t="shared" si="1"/>
        <v>119</v>
      </c>
      <c r="G16" s="16">
        <f t="shared" si="4"/>
        <v>1581.07</v>
      </c>
      <c r="H16" s="16">
        <f t="shared" si="2"/>
        <v>1581.07</v>
      </c>
      <c r="I16" s="18"/>
    </row>
    <row r="17" spans="1:9" s="19" customFormat="1" ht="15" customHeight="1">
      <c r="A17" s="20" t="s">
        <v>20</v>
      </c>
      <c r="B17" s="21">
        <v>1</v>
      </c>
      <c r="C17" s="22">
        <v>44743</v>
      </c>
      <c r="D17" s="16">
        <f t="shared" si="3"/>
        <v>1183</v>
      </c>
      <c r="E17" s="16">
        <f t="shared" si="0"/>
        <v>279.07</v>
      </c>
      <c r="F17" s="16">
        <f t="shared" si="1"/>
        <v>119</v>
      </c>
      <c r="G17" s="16">
        <f t="shared" si="4"/>
        <v>1581.07</v>
      </c>
      <c r="H17" s="16">
        <f t="shared" si="2"/>
        <v>1581.07</v>
      </c>
      <c r="I17" s="18"/>
    </row>
    <row r="18" spans="1:9" s="19" customFormat="1" ht="15" customHeight="1">
      <c r="A18" s="20" t="s">
        <v>20</v>
      </c>
      <c r="B18" s="21">
        <v>1</v>
      </c>
      <c r="C18" s="22">
        <v>44743</v>
      </c>
      <c r="D18" s="16">
        <f t="shared" si="3"/>
        <v>1183</v>
      </c>
      <c r="E18" s="16">
        <f t="shared" si="0"/>
        <v>279.07</v>
      </c>
      <c r="F18" s="16">
        <f t="shared" si="1"/>
        <v>119</v>
      </c>
      <c r="G18" s="16">
        <f t="shared" si="4"/>
        <v>1581.07</v>
      </c>
      <c r="H18" s="16">
        <f t="shared" si="2"/>
        <v>1581.07</v>
      </c>
      <c r="I18" s="18"/>
    </row>
    <row r="19" spans="1:9" s="19" customFormat="1" ht="15" customHeight="1">
      <c r="A19" s="20" t="s">
        <v>20</v>
      </c>
      <c r="B19" s="21">
        <v>1</v>
      </c>
      <c r="C19" s="22">
        <v>44743</v>
      </c>
      <c r="D19" s="16">
        <f t="shared" si="3"/>
        <v>1183</v>
      </c>
      <c r="E19" s="16">
        <f t="shared" si="0"/>
        <v>279.07</v>
      </c>
      <c r="F19" s="16">
        <f t="shared" si="1"/>
        <v>119</v>
      </c>
      <c r="G19" s="16">
        <f t="shared" si="4"/>
        <v>1581.07</v>
      </c>
      <c r="H19" s="16">
        <f t="shared" si="2"/>
        <v>1581.07</v>
      </c>
      <c r="I19" s="18"/>
    </row>
    <row r="20" spans="1:9" s="19" customFormat="1" ht="15" customHeight="1">
      <c r="A20" s="20" t="s">
        <v>20</v>
      </c>
      <c r="B20" s="21">
        <v>1</v>
      </c>
      <c r="C20" s="22">
        <v>44774</v>
      </c>
      <c r="D20" s="16">
        <f t="shared" si="3"/>
        <v>1183</v>
      </c>
      <c r="E20" s="16">
        <f t="shared" si="0"/>
        <v>279.07</v>
      </c>
      <c r="F20" s="16">
        <f t="shared" si="1"/>
        <v>119</v>
      </c>
      <c r="G20" s="16">
        <f t="shared" si="4"/>
        <v>1581.07</v>
      </c>
      <c r="H20" s="16">
        <f t="shared" si="2"/>
        <v>1581.07</v>
      </c>
      <c r="I20" s="18"/>
    </row>
    <row r="21" spans="1:9" s="19" customFormat="1" ht="15" customHeight="1">
      <c r="A21" s="20" t="s">
        <v>20</v>
      </c>
      <c r="B21" s="21">
        <v>1</v>
      </c>
      <c r="C21" s="22">
        <v>44743</v>
      </c>
      <c r="D21" s="16">
        <f t="shared" si="3"/>
        <v>1183</v>
      </c>
      <c r="E21" s="16">
        <f t="shared" si="0"/>
        <v>279.07</v>
      </c>
      <c r="F21" s="16">
        <f t="shared" si="1"/>
        <v>119</v>
      </c>
      <c r="G21" s="16">
        <f t="shared" si="4"/>
        <v>1581.07</v>
      </c>
      <c r="H21" s="16">
        <f t="shared" si="2"/>
        <v>1581.07</v>
      </c>
      <c r="I21" s="18"/>
    </row>
    <row r="22" spans="1:9" s="19" customFormat="1" ht="15" customHeight="1">
      <c r="A22" s="20" t="s">
        <v>20</v>
      </c>
      <c r="B22" s="21">
        <v>1</v>
      </c>
      <c r="C22" s="22">
        <v>44743</v>
      </c>
      <c r="D22" s="16">
        <f t="shared" si="3"/>
        <v>1183</v>
      </c>
      <c r="E22" s="16">
        <f t="shared" si="0"/>
        <v>279.07</v>
      </c>
      <c r="F22" s="16">
        <f t="shared" si="1"/>
        <v>119</v>
      </c>
      <c r="G22" s="16">
        <f t="shared" si="4"/>
        <v>1581.07</v>
      </c>
      <c r="H22" s="16">
        <f t="shared" si="2"/>
        <v>1581.07</v>
      </c>
      <c r="I22" s="18"/>
    </row>
    <row r="23" spans="1:9" s="19" customFormat="1" ht="15" customHeight="1">
      <c r="A23" s="20" t="s">
        <v>20</v>
      </c>
      <c r="B23" s="21">
        <v>1</v>
      </c>
      <c r="C23" s="22">
        <v>44713</v>
      </c>
      <c r="D23" s="16">
        <f t="shared" si="3"/>
        <v>1183</v>
      </c>
      <c r="E23" s="16">
        <f t="shared" si="0"/>
        <v>279.07</v>
      </c>
      <c r="F23" s="16">
        <f t="shared" si="1"/>
        <v>119</v>
      </c>
      <c r="G23" s="16">
        <f t="shared" si="4"/>
        <v>1581.07</v>
      </c>
      <c r="H23" s="16">
        <f t="shared" si="2"/>
        <v>1581.07</v>
      </c>
      <c r="I23" s="18"/>
    </row>
    <row r="24" spans="1:9" s="19" customFormat="1" ht="15" customHeight="1">
      <c r="A24" s="20" t="s">
        <v>20</v>
      </c>
      <c r="B24" s="21">
        <v>1</v>
      </c>
      <c r="C24" s="22">
        <v>44743</v>
      </c>
      <c r="D24" s="16">
        <f t="shared" si="3"/>
        <v>1183</v>
      </c>
      <c r="E24" s="16">
        <f t="shared" si="0"/>
        <v>279.07</v>
      </c>
      <c r="F24" s="16">
        <f t="shared" si="1"/>
        <v>119</v>
      </c>
      <c r="G24" s="16">
        <f t="shared" si="4"/>
        <v>1581.07</v>
      </c>
      <c r="H24" s="16">
        <f t="shared" si="2"/>
        <v>1581.07</v>
      </c>
      <c r="I24" s="24"/>
    </row>
    <row r="25" spans="1:9" s="19" customFormat="1" ht="15" customHeight="1">
      <c r="A25" s="20" t="s">
        <v>20</v>
      </c>
      <c r="B25" s="21">
        <v>1</v>
      </c>
      <c r="C25" s="22">
        <v>44774</v>
      </c>
      <c r="D25" s="16">
        <f t="shared" si="3"/>
        <v>1183</v>
      </c>
      <c r="E25" s="16">
        <f t="shared" si="0"/>
        <v>279.07</v>
      </c>
      <c r="F25" s="16">
        <f t="shared" si="1"/>
        <v>119</v>
      </c>
      <c r="G25" s="16">
        <f t="shared" si="4"/>
        <v>1581.07</v>
      </c>
      <c r="H25" s="16">
        <f t="shared" si="2"/>
        <v>1581.07</v>
      </c>
      <c r="I25" s="18"/>
    </row>
    <row r="26" spans="1:9" s="19" customFormat="1" ht="15" customHeight="1">
      <c r="A26" s="20" t="s">
        <v>20</v>
      </c>
      <c r="B26" s="21">
        <v>1</v>
      </c>
      <c r="C26" s="22">
        <v>44774</v>
      </c>
      <c r="D26" s="16">
        <f t="shared" si="3"/>
        <v>1183</v>
      </c>
      <c r="E26" s="16">
        <f t="shared" si="0"/>
        <v>279.07</v>
      </c>
      <c r="F26" s="16">
        <f t="shared" si="1"/>
        <v>119</v>
      </c>
      <c r="G26" s="16">
        <f t="shared" si="4"/>
        <v>1581.07</v>
      </c>
      <c r="H26" s="16">
        <f t="shared" si="2"/>
        <v>1581.07</v>
      </c>
      <c r="I26" s="18"/>
    </row>
    <row r="27" spans="1:9" s="19" customFormat="1" ht="15" customHeight="1">
      <c r="A27" s="20" t="s">
        <v>20</v>
      </c>
      <c r="B27" s="21">
        <v>1</v>
      </c>
      <c r="C27" s="22">
        <v>44760</v>
      </c>
      <c r="D27" s="16">
        <f t="shared" ref="D27:D58" si="5">B27*$D$4</f>
        <v>1183</v>
      </c>
      <c r="E27" s="16">
        <f t="shared" si="0"/>
        <v>279.07</v>
      </c>
      <c r="F27" s="16">
        <f t="shared" si="1"/>
        <v>119</v>
      </c>
      <c r="G27" s="16">
        <f t="shared" si="4"/>
        <v>1581.07</v>
      </c>
      <c r="H27" s="16">
        <f t="shared" si="2"/>
        <v>1581.07</v>
      </c>
      <c r="I27" s="24"/>
    </row>
    <row r="28" spans="1:9" s="19" customFormat="1" ht="15" customHeight="1">
      <c r="A28" s="25" t="s">
        <v>20</v>
      </c>
      <c r="B28" s="26">
        <v>1</v>
      </c>
      <c r="C28" s="27">
        <v>44761</v>
      </c>
      <c r="D28" s="16">
        <f t="shared" si="5"/>
        <v>1183</v>
      </c>
      <c r="E28" s="16">
        <f t="shared" si="0"/>
        <v>279.07</v>
      </c>
      <c r="F28" s="16">
        <f t="shared" si="1"/>
        <v>119</v>
      </c>
      <c r="G28" s="16">
        <f t="shared" si="4"/>
        <v>1581.07</v>
      </c>
      <c r="H28" s="16">
        <f t="shared" si="2"/>
        <v>1581.07</v>
      </c>
      <c r="I28" s="24"/>
    </row>
    <row r="29" spans="1:9" s="19" customFormat="1" ht="15" customHeight="1">
      <c r="A29" s="20" t="s">
        <v>20</v>
      </c>
      <c r="B29" s="26">
        <v>1</v>
      </c>
      <c r="C29" s="22">
        <v>44562</v>
      </c>
      <c r="D29" s="16">
        <f t="shared" si="5"/>
        <v>1183</v>
      </c>
      <c r="E29" s="16">
        <f t="shared" si="0"/>
        <v>279.07</v>
      </c>
      <c r="F29" s="16">
        <f t="shared" si="1"/>
        <v>119</v>
      </c>
      <c r="G29" s="16">
        <f t="shared" si="4"/>
        <v>1581.07</v>
      </c>
      <c r="H29" s="16">
        <f t="shared" si="2"/>
        <v>1581.07</v>
      </c>
      <c r="I29" s="24"/>
    </row>
    <row r="30" spans="1:9" s="19" customFormat="1" ht="15" customHeight="1">
      <c r="A30" s="20" t="s">
        <v>20</v>
      </c>
      <c r="B30" s="21">
        <v>1</v>
      </c>
      <c r="C30" s="21" t="s">
        <v>21</v>
      </c>
      <c r="D30" s="16">
        <f t="shared" si="5"/>
        <v>1183</v>
      </c>
      <c r="E30" s="16">
        <f t="shared" si="0"/>
        <v>279.07</v>
      </c>
      <c r="F30" s="16">
        <f t="shared" si="1"/>
        <v>119</v>
      </c>
      <c r="G30" s="16">
        <f t="shared" si="4"/>
        <v>1581.07</v>
      </c>
      <c r="H30" s="16">
        <f t="shared" si="2"/>
        <v>1581.07</v>
      </c>
      <c r="I30" s="24"/>
    </row>
    <row r="31" spans="1:9" s="19" customFormat="1" ht="15" customHeight="1">
      <c r="A31" s="20" t="s">
        <v>20</v>
      </c>
      <c r="B31" s="21">
        <v>1</v>
      </c>
      <c r="C31" s="21" t="s">
        <v>21</v>
      </c>
      <c r="D31" s="16">
        <f t="shared" si="5"/>
        <v>1183</v>
      </c>
      <c r="E31" s="16">
        <f t="shared" si="0"/>
        <v>279.07</v>
      </c>
      <c r="F31" s="16">
        <f t="shared" si="1"/>
        <v>119</v>
      </c>
      <c r="G31" s="16">
        <f t="shared" si="4"/>
        <v>1581.07</v>
      </c>
      <c r="H31" s="16">
        <f t="shared" si="2"/>
        <v>1581.07</v>
      </c>
      <c r="I31" s="24"/>
    </row>
    <row r="32" spans="1:9" s="19" customFormat="1" ht="15" customHeight="1">
      <c r="A32" s="20" t="s">
        <v>20</v>
      </c>
      <c r="B32" s="21">
        <v>1</v>
      </c>
      <c r="C32" s="22">
        <v>44743</v>
      </c>
      <c r="D32" s="16">
        <f t="shared" si="5"/>
        <v>1183</v>
      </c>
      <c r="E32" s="16">
        <f t="shared" si="0"/>
        <v>279.07</v>
      </c>
      <c r="F32" s="16">
        <f t="shared" si="1"/>
        <v>119</v>
      </c>
      <c r="G32" s="16">
        <f t="shared" si="4"/>
        <v>1581.07</v>
      </c>
      <c r="H32" s="16">
        <f t="shared" si="2"/>
        <v>1581.07</v>
      </c>
      <c r="I32" s="23" t="s">
        <v>22</v>
      </c>
    </row>
    <row r="33" spans="1:9" s="19" customFormat="1" ht="15" customHeight="1">
      <c r="A33" s="20" t="s">
        <v>20</v>
      </c>
      <c r="B33" s="21">
        <v>0.5</v>
      </c>
      <c r="C33" s="22">
        <v>44805</v>
      </c>
      <c r="D33" s="16">
        <f t="shared" si="5"/>
        <v>591.5</v>
      </c>
      <c r="E33" s="16">
        <f t="shared" si="0"/>
        <v>139.53</v>
      </c>
      <c r="F33" s="16">
        <f t="shared" si="1"/>
        <v>59.5</v>
      </c>
      <c r="G33" s="16">
        <f t="shared" si="4"/>
        <v>790.53</v>
      </c>
      <c r="H33" s="21">
        <f t="shared" ref="H33" si="6">$G$33</f>
        <v>790.53</v>
      </c>
      <c r="I33" s="24"/>
    </row>
    <row r="34" spans="1:9" s="19" customFormat="1" ht="34.5" customHeight="1">
      <c r="A34" s="20" t="s">
        <v>20</v>
      </c>
      <c r="B34" s="21">
        <v>1</v>
      </c>
      <c r="C34" s="22">
        <v>44743</v>
      </c>
      <c r="D34" s="16">
        <f t="shared" si="5"/>
        <v>1183</v>
      </c>
      <c r="E34" s="16">
        <f t="shared" si="0"/>
        <v>279.07</v>
      </c>
      <c r="F34" s="16">
        <f t="shared" si="1"/>
        <v>119</v>
      </c>
      <c r="G34" s="16">
        <f t="shared" si="4"/>
        <v>1581.07</v>
      </c>
      <c r="H34" s="21">
        <f t="shared" ref="H34:H35" si="7">$G$34</f>
        <v>1581.07</v>
      </c>
      <c r="I34" s="24" t="s">
        <v>23</v>
      </c>
    </row>
    <row r="35" spans="1:9" s="19" customFormat="1" ht="15" customHeight="1">
      <c r="A35" s="20" t="s">
        <v>20</v>
      </c>
      <c r="B35" s="21">
        <v>1</v>
      </c>
      <c r="C35" s="22">
        <v>44774</v>
      </c>
      <c r="D35" s="21">
        <f t="shared" si="5"/>
        <v>1183</v>
      </c>
      <c r="E35" s="21">
        <f t="shared" si="0"/>
        <v>279.07</v>
      </c>
      <c r="F35" s="21">
        <f t="shared" si="1"/>
        <v>119</v>
      </c>
      <c r="G35" s="21">
        <f t="shared" si="4"/>
        <v>1581.07</v>
      </c>
      <c r="H35" s="21">
        <f t="shared" si="7"/>
        <v>1581.07</v>
      </c>
      <c r="I35" s="24"/>
    </row>
    <row r="36" spans="1:9" s="19" customFormat="1" ht="15" customHeight="1">
      <c r="A36" s="20" t="s">
        <v>20</v>
      </c>
      <c r="B36" s="21">
        <v>1</v>
      </c>
      <c r="C36" s="22">
        <v>44593</v>
      </c>
      <c r="D36" s="21">
        <f t="shared" si="5"/>
        <v>1183</v>
      </c>
      <c r="E36" s="21">
        <f t="shared" si="0"/>
        <v>279.07</v>
      </c>
      <c r="F36" s="21">
        <f t="shared" si="1"/>
        <v>119</v>
      </c>
      <c r="G36" s="21">
        <f t="shared" si="4"/>
        <v>1581.07</v>
      </c>
      <c r="H36" s="21">
        <f t="shared" ref="H36" si="8">$G$36</f>
        <v>1581.07</v>
      </c>
      <c r="I36" s="24"/>
    </row>
    <row r="37" spans="1:9" s="19" customFormat="1" ht="15" customHeight="1">
      <c r="A37" s="20" t="s">
        <v>20</v>
      </c>
      <c r="B37" s="21">
        <v>1</v>
      </c>
      <c r="C37" s="22">
        <v>44818</v>
      </c>
      <c r="D37" s="21">
        <f t="shared" si="5"/>
        <v>1183</v>
      </c>
      <c r="E37" s="21">
        <f t="shared" si="0"/>
        <v>279.07</v>
      </c>
      <c r="F37" s="21">
        <f t="shared" si="1"/>
        <v>119</v>
      </c>
      <c r="G37" s="21">
        <f t="shared" si="4"/>
        <v>1581.07</v>
      </c>
      <c r="H37" s="21">
        <f t="shared" ref="H37" si="9">$G$37</f>
        <v>1581.07</v>
      </c>
      <c r="I37" s="24"/>
    </row>
    <row r="38" spans="1:9" s="19" customFormat="1" ht="15" customHeight="1">
      <c r="A38" s="20" t="s">
        <v>20</v>
      </c>
      <c r="B38" s="21">
        <v>1</v>
      </c>
      <c r="C38" s="22">
        <v>44621</v>
      </c>
      <c r="D38" s="21">
        <f t="shared" si="5"/>
        <v>1183</v>
      </c>
      <c r="E38" s="21">
        <f t="shared" si="0"/>
        <v>279.07</v>
      </c>
      <c r="F38" s="21">
        <f t="shared" si="1"/>
        <v>119</v>
      </c>
      <c r="G38" s="21">
        <f t="shared" si="4"/>
        <v>1581.07</v>
      </c>
      <c r="H38" s="21">
        <f t="shared" ref="H38" si="10">$G$38</f>
        <v>1581.07</v>
      </c>
      <c r="I38" s="24"/>
    </row>
    <row r="39" spans="1:9" s="19" customFormat="1" ht="15" customHeight="1">
      <c r="A39" s="20" t="s">
        <v>20</v>
      </c>
      <c r="B39" s="21">
        <v>1</v>
      </c>
      <c r="C39" s="22">
        <v>44593</v>
      </c>
      <c r="D39" s="21">
        <f t="shared" si="5"/>
        <v>1183</v>
      </c>
      <c r="E39" s="21">
        <f t="shared" ref="E39:E70" si="11">ROUND(D39*$E$4,2)</f>
        <v>279.07</v>
      </c>
      <c r="F39" s="21">
        <f t="shared" ref="F39:F68" si="12">B39*$F$4</f>
        <v>119</v>
      </c>
      <c r="G39" s="21">
        <f t="shared" si="4"/>
        <v>1581.07</v>
      </c>
      <c r="H39" s="21">
        <f t="shared" ref="H39" si="13">$G$39</f>
        <v>1581.07</v>
      </c>
      <c r="I39" s="24"/>
    </row>
    <row r="40" spans="1:9" s="19" customFormat="1" ht="15" customHeight="1">
      <c r="A40" s="20" t="s">
        <v>20</v>
      </c>
      <c r="B40" s="21">
        <v>1</v>
      </c>
      <c r="C40" s="22">
        <v>44805</v>
      </c>
      <c r="D40" s="21">
        <f t="shared" si="5"/>
        <v>1183</v>
      </c>
      <c r="E40" s="21">
        <f t="shared" si="11"/>
        <v>279.07</v>
      </c>
      <c r="F40" s="21">
        <f t="shared" si="12"/>
        <v>119</v>
      </c>
      <c r="G40" s="21">
        <f t="shared" si="4"/>
        <v>1581.07</v>
      </c>
      <c r="H40" s="21">
        <f t="shared" ref="H40:H41" si="14">$G$40</f>
        <v>1581.07</v>
      </c>
      <c r="I40" s="24"/>
    </row>
    <row r="41" spans="1:9" s="19" customFormat="1" ht="15" customHeight="1">
      <c r="A41" s="20" t="s">
        <v>20</v>
      </c>
      <c r="B41" s="21">
        <v>1</v>
      </c>
      <c r="C41" s="22">
        <v>44805</v>
      </c>
      <c r="D41" s="21">
        <f t="shared" si="5"/>
        <v>1183</v>
      </c>
      <c r="E41" s="21">
        <f t="shared" si="11"/>
        <v>279.07</v>
      </c>
      <c r="F41" s="21">
        <f t="shared" si="12"/>
        <v>119</v>
      </c>
      <c r="G41" s="21">
        <f t="shared" si="4"/>
        <v>1581.07</v>
      </c>
      <c r="H41" s="21">
        <f t="shared" si="14"/>
        <v>1581.07</v>
      </c>
      <c r="I41" s="24"/>
    </row>
    <row r="42" spans="1:9" s="19" customFormat="1" ht="15" customHeight="1">
      <c r="A42" s="20" t="s">
        <v>20</v>
      </c>
      <c r="B42" s="21">
        <v>1</v>
      </c>
      <c r="C42" s="22">
        <v>44858</v>
      </c>
      <c r="D42" s="21">
        <f t="shared" si="5"/>
        <v>1183</v>
      </c>
      <c r="E42" s="21">
        <f t="shared" si="11"/>
        <v>279.07</v>
      </c>
      <c r="F42" s="21">
        <f t="shared" si="12"/>
        <v>119</v>
      </c>
      <c r="G42" s="21">
        <f t="shared" si="4"/>
        <v>1581.07</v>
      </c>
      <c r="H42" s="21">
        <f>$G$40</f>
        <v>1581.07</v>
      </c>
      <c r="I42" s="24"/>
    </row>
    <row r="43" spans="1:9" s="19" customFormat="1" ht="15" customHeight="1">
      <c r="A43" s="20" t="s">
        <v>20</v>
      </c>
      <c r="B43" s="21">
        <v>0.5</v>
      </c>
      <c r="C43" s="22">
        <v>44866</v>
      </c>
      <c r="D43" s="21">
        <f t="shared" si="5"/>
        <v>591.5</v>
      </c>
      <c r="E43" s="21">
        <f t="shared" si="11"/>
        <v>139.53</v>
      </c>
      <c r="F43" s="21">
        <f t="shared" si="12"/>
        <v>59.5</v>
      </c>
      <c r="G43" s="21">
        <f t="shared" si="4"/>
        <v>790.53</v>
      </c>
      <c r="H43" s="21">
        <f>G43</f>
        <v>790.53</v>
      </c>
      <c r="I43" s="24"/>
    </row>
    <row r="44" spans="1:9" s="19" customFormat="1" ht="15" customHeight="1">
      <c r="A44" s="20" t="s">
        <v>20</v>
      </c>
      <c r="B44" s="21">
        <v>1</v>
      </c>
      <c r="C44" s="22">
        <v>44866</v>
      </c>
      <c r="D44" s="21">
        <f t="shared" si="5"/>
        <v>1183</v>
      </c>
      <c r="E44" s="21">
        <f t="shared" si="11"/>
        <v>279.07</v>
      </c>
      <c r="F44" s="21">
        <f t="shared" si="12"/>
        <v>119</v>
      </c>
      <c r="G44" s="21">
        <f t="shared" si="4"/>
        <v>1581.07</v>
      </c>
      <c r="H44" s="21">
        <f>G44</f>
        <v>1581.07</v>
      </c>
      <c r="I44" s="24"/>
    </row>
    <row r="45" spans="1:9" s="19" customFormat="1" ht="15" customHeight="1">
      <c r="A45" s="20" t="s">
        <v>20</v>
      </c>
      <c r="B45" s="21">
        <v>0.5</v>
      </c>
      <c r="C45" s="22">
        <v>44564</v>
      </c>
      <c r="D45" s="21">
        <f t="shared" si="5"/>
        <v>591.5</v>
      </c>
      <c r="E45" s="21">
        <f t="shared" si="11"/>
        <v>139.53</v>
      </c>
      <c r="F45" s="21">
        <f t="shared" si="12"/>
        <v>59.5</v>
      </c>
      <c r="G45" s="21">
        <f t="shared" si="4"/>
        <v>790.53</v>
      </c>
      <c r="H45" s="21">
        <f t="shared" ref="H45" si="15">$G$45</f>
        <v>790.53</v>
      </c>
      <c r="I45" s="24"/>
    </row>
    <row r="46" spans="1:9" s="19" customFormat="1" ht="15" customHeight="1">
      <c r="A46" s="20" t="s">
        <v>20</v>
      </c>
      <c r="B46" s="21">
        <v>1</v>
      </c>
      <c r="C46" s="22">
        <v>44890</v>
      </c>
      <c r="D46" s="21">
        <f t="shared" si="5"/>
        <v>1183</v>
      </c>
      <c r="E46" s="21">
        <f t="shared" si="11"/>
        <v>279.07</v>
      </c>
      <c r="F46" s="21">
        <f t="shared" si="12"/>
        <v>119</v>
      </c>
      <c r="G46" s="21">
        <f t="shared" si="4"/>
        <v>1581.07</v>
      </c>
      <c r="H46" s="28">
        <f>ROUND(G46/21*4,2)</f>
        <v>301.16000000000003</v>
      </c>
      <c r="I46" s="24" t="s">
        <v>24</v>
      </c>
    </row>
    <row r="47" spans="1:9" s="19" customFormat="1" ht="15" customHeight="1">
      <c r="A47" s="20" t="s">
        <v>25</v>
      </c>
      <c r="B47" s="21">
        <v>1</v>
      </c>
      <c r="C47" s="22">
        <v>44764</v>
      </c>
      <c r="D47" s="16">
        <f t="shared" si="5"/>
        <v>1183</v>
      </c>
      <c r="E47" s="16">
        <f t="shared" si="11"/>
        <v>279.07</v>
      </c>
      <c r="F47" s="16">
        <f t="shared" si="12"/>
        <v>119</v>
      </c>
      <c r="G47" s="16">
        <f t="shared" si="4"/>
        <v>1581.07</v>
      </c>
      <c r="H47" s="16">
        <f>G47</f>
        <v>1581.07</v>
      </c>
      <c r="I47" s="24"/>
    </row>
    <row r="48" spans="1:9" s="19" customFormat="1" ht="15" customHeight="1">
      <c r="A48" s="20" t="s">
        <v>25</v>
      </c>
      <c r="B48" s="21">
        <v>0.5</v>
      </c>
      <c r="C48" s="22">
        <v>44743</v>
      </c>
      <c r="D48" s="16">
        <f t="shared" si="5"/>
        <v>591.5</v>
      </c>
      <c r="E48" s="16">
        <f t="shared" si="11"/>
        <v>139.53</v>
      </c>
      <c r="F48" s="16">
        <f t="shared" si="12"/>
        <v>59.5</v>
      </c>
      <c r="G48" s="16">
        <f t="shared" si="4"/>
        <v>790.53</v>
      </c>
      <c r="H48" s="16">
        <f>G48</f>
        <v>790.53</v>
      </c>
      <c r="I48" s="24"/>
    </row>
    <row r="49" spans="1:9" s="19" customFormat="1" ht="15" customHeight="1">
      <c r="A49" s="20" t="s">
        <v>25</v>
      </c>
      <c r="B49" s="21">
        <v>0.5</v>
      </c>
      <c r="C49" s="22">
        <v>44743</v>
      </c>
      <c r="D49" s="16">
        <f t="shared" si="5"/>
        <v>591.5</v>
      </c>
      <c r="E49" s="16">
        <f t="shared" si="11"/>
        <v>139.53</v>
      </c>
      <c r="F49" s="16">
        <f t="shared" si="12"/>
        <v>59.5</v>
      </c>
      <c r="G49" s="16">
        <f t="shared" si="4"/>
        <v>790.53</v>
      </c>
      <c r="H49" s="16">
        <f>G49</f>
        <v>790.53</v>
      </c>
      <c r="I49" s="24"/>
    </row>
    <row r="50" spans="1:9" s="19" customFormat="1" ht="15" customHeight="1">
      <c r="A50" s="20" t="s">
        <v>25</v>
      </c>
      <c r="B50" s="21">
        <v>1</v>
      </c>
      <c r="C50" s="22">
        <v>44781</v>
      </c>
      <c r="D50" s="16">
        <f t="shared" si="5"/>
        <v>1183</v>
      </c>
      <c r="E50" s="16">
        <f t="shared" si="11"/>
        <v>279.07</v>
      </c>
      <c r="F50" s="16">
        <f t="shared" si="12"/>
        <v>119</v>
      </c>
      <c r="G50" s="16">
        <f t="shared" si="4"/>
        <v>1581.07</v>
      </c>
      <c r="H50" s="16">
        <f t="shared" ref="H50:H90" si="16">G50</f>
        <v>1581.07</v>
      </c>
      <c r="I50" s="24"/>
    </row>
    <row r="51" spans="1:9" s="19" customFormat="1" ht="15" customHeight="1">
      <c r="A51" s="20" t="s">
        <v>25</v>
      </c>
      <c r="B51" s="21">
        <v>1</v>
      </c>
      <c r="C51" s="22">
        <v>44743</v>
      </c>
      <c r="D51" s="16">
        <f t="shared" si="5"/>
        <v>1183</v>
      </c>
      <c r="E51" s="16">
        <f t="shared" si="11"/>
        <v>279.07</v>
      </c>
      <c r="F51" s="16">
        <f t="shared" si="12"/>
        <v>119</v>
      </c>
      <c r="G51" s="16">
        <f t="shared" si="4"/>
        <v>1581.07</v>
      </c>
      <c r="H51" s="16">
        <f t="shared" si="16"/>
        <v>1581.07</v>
      </c>
      <c r="I51" s="24"/>
    </row>
    <row r="52" spans="1:9" s="19" customFormat="1" ht="15" customHeight="1">
      <c r="A52" s="20" t="s">
        <v>25</v>
      </c>
      <c r="B52" s="21">
        <v>1</v>
      </c>
      <c r="C52" s="22">
        <v>44743</v>
      </c>
      <c r="D52" s="16">
        <f t="shared" si="5"/>
        <v>1183</v>
      </c>
      <c r="E52" s="16">
        <f t="shared" si="11"/>
        <v>279.07</v>
      </c>
      <c r="F52" s="16">
        <f t="shared" si="12"/>
        <v>119</v>
      </c>
      <c r="G52" s="16">
        <f t="shared" si="4"/>
        <v>1581.07</v>
      </c>
      <c r="H52" s="16">
        <f t="shared" si="16"/>
        <v>1581.07</v>
      </c>
      <c r="I52" s="24"/>
    </row>
    <row r="53" spans="1:9" s="19" customFormat="1" ht="15" customHeight="1">
      <c r="A53" s="20" t="s">
        <v>25</v>
      </c>
      <c r="B53" s="21">
        <v>1</v>
      </c>
      <c r="C53" s="22">
        <v>44743</v>
      </c>
      <c r="D53" s="16">
        <f t="shared" si="5"/>
        <v>1183</v>
      </c>
      <c r="E53" s="16">
        <f t="shared" si="11"/>
        <v>279.07</v>
      </c>
      <c r="F53" s="16">
        <f t="shared" si="12"/>
        <v>119</v>
      </c>
      <c r="G53" s="16">
        <f t="shared" si="4"/>
        <v>1581.07</v>
      </c>
      <c r="H53" s="16">
        <f t="shared" si="16"/>
        <v>1581.07</v>
      </c>
      <c r="I53" s="24"/>
    </row>
    <row r="54" spans="1:9" s="19" customFormat="1" ht="15" customHeight="1">
      <c r="A54" s="20" t="s">
        <v>25</v>
      </c>
      <c r="B54" s="21">
        <v>1</v>
      </c>
      <c r="C54" s="22">
        <v>44743</v>
      </c>
      <c r="D54" s="16">
        <f t="shared" si="5"/>
        <v>1183</v>
      </c>
      <c r="E54" s="16">
        <f t="shared" si="11"/>
        <v>279.07</v>
      </c>
      <c r="F54" s="16">
        <f t="shared" si="12"/>
        <v>119</v>
      </c>
      <c r="G54" s="16">
        <f t="shared" si="4"/>
        <v>1581.07</v>
      </c>
      <c r="H54" s="16">
        <f t="shared" si="16"/>
        <v>1581.07</v>
      </c>
      <c r="I54" s="24"/>
    </row>
    <row r="55" spans="1:9" s="19" customFormat="1" ht="15" customHeight="1">
      <c r="A55" s="20" t="s">
        <v>25</v>
      </c>
      <c r="B55" s="21">
        <v>1</v>
      </c>
      <c r="C55" s="22">
        <v>44767</v>
      </c>
      <c r="D55" s="16">
        <f t="shared" si="5"/>
        <v>1183</v>
      </c>
      <c r="E55" s="16">
        <f t="shared" si="11"/>
        <v>279.07</v>
      </c>
      <c r="F55" s="16">
        <f t="shared" si="12"/>
        <v>119</v>
      </c>
      <c r="G55" s="16">
        <f t="shared" si="4"/>
        <v>1581.07</v>
      </c>
      <c r="H55" s="16">
        <f t="shared" si="16"/>
        <v>1581.07</v>
      </c>
      <c r="I55" s="24"/>
    </row>
    <row r="56" spans="1:9" s="19" customFormat="1" ht="15" customHeight="1">
      <c r="A56" s="20" t="s">
        <v>25</v>
      </c>
      <c r="B56" s="21">
        <v>1</v>
      </c>
      <c r="C56" s="22">
        <v>44805</v>
      </c>
      <c r="D56" s="16">
        <f t="shared" si="5"/>
        <v>1183</v>
      </c>
      <c r="E56" s="16">
        <f t="shared" si="11"/>
        <v>279.07</v>
      </c>
      <c r="F56" s="16">
        <f t="shared" si="12"/>
        <v>119</v>
      </c>
      <c r="G56" s="16">
        <f t="shared" si="4"/>
        <v>1581.07</v>
      </c>
      <c r="H56" s="16">
        <f t="shared" si="16"/>
        <v>1581.07</v>
      </c>
      <c r="I56" s="24"/>
    </row>
    <row r="57" spans="1:9" s="19" customFormat="1" ht="15" customHeight="1">
      <c r="A57" s="20" t="s">
        <v>25</v>
      </c>
      <c r="B57" s="21">
        <v>1</v>
      </c>
      <c r="C57" s="22">
        <v>44743</v>
      </c>
      <c r="D57" s="16">
        <f t="shared" si="5"/>
        <v>1183</v>
      </c>
      <c r="E57" s="16">
        <f t="shared" si="11"/>
        <v>279.07</v>
      </c>
      <c r="F57" s="16">
        <f t="shared" si="12"/>
        <v>119</v>
      </c>
      <c r="G57" s="16">
        <f t="shared" si="4"/>
        <v>1581.07</v>
      </c>
      <c r="H57" s="16">
        <f t="shared" si="16"/>
        <v>1581.07</v>
      </c>
      <c r="I57" s="24"/>
    </row>
    <row r="58" spans="1:9" s="19" customFormat="1" ht="15" customHeight="1">
      <c r="A58" s="20" t="s">
        <v>25</v>
      </c>
      <c r="B58" s="21">
        <v>1</v>
      </c>
      <c r="C58" s="22">
        <v>44788</v>
      </c>
      <c r="D58" s="16">
        <f t="shared" si="5"/>
        <v>1183</v>
      </c>
      <c r="E58" s="16">
        <f t="shared" si="11"/>
        <v>279.07</v>
      </c>
      <c r="F58" s="16">
        <f t="shared" si="12"/>
        <v>119</v>
      </c>
      <c r="G58" s="16">
        <f t="shared" si="4"/>
        <v>1581.07</v>
      </c>
      <c r="H58" s="16">
        <f t="shared" si="16"/>
        <v>1581.07</v>
      </c>
      <c r="I58" s="24"/>
    </row>
    <row r="59" spans="1:9" s="19" customFormat="1" ht="15" customHeight="1">
      <c r="A59" s="20" t="s">
        <v>25</v>
      </c>
      <c r="B59" s="21">
        <v>1</v>
      </c>
      <c r="C59" s="22">
        <v>44743</v>
      </c>
      <c r="D59" s="16">
        <f t="shared" ref="D59:D90" si="17">B59*$D$4</f>
        <v>1183</v>
      </c>
      <c r="E59" s="16">
        <f t="shared" si="11"/>
        <v>279.07</v>
      </c>
      <c r="F59" s="16">
        <f t="shared" si="12"/>
        <v>119</v>
      </c>
      <c r="G59" s="16">
        <f t="shared" si="4"/>
        <v>1581.07</v>
      </c>
      <c r="H59" s="16">
        <f t="shared" si="16"/>
        <v>1581.07</v>
      </c>
      <c r="I59" s="24"/>
    </row>
    <row r="60" spans="1:9" s="19" customFormat="1" ht="15" customHeight="1">
      <c r="A60" s="20" t="s">
        <v>25</v>
      </c>
      <c r="B60" s="21">
        <v>1</v>
      </c>
      <c r="C60" s="22">
        <v>44743</v>
      </c>
      <c r="D60" s="16">
        <f t="shared" si="17"/>
        <v>1183</v>
      </c>
      <c r="E60" s="16">
        <f t="shared" si="11"/>
        <v>279.07</v>
      </c>
      <c r="F60" s="16">
        <f t="shared" si="12"/>
        <v>119</v>
      </c>
      <c r="G60" s="16">
        <f t="shared" si="4"/>
        <v>1581.07</v>
      </c>
      <c r="H60" s="16">
        <f t="shared" si="16"/>
        <v>1581.07</v>
      </c>
      <c r="I60" s="24"/>
    </row>
    <row r="61" spans="1:9" s="19" customFormat="1" ht="15" customHeight="1">
      <c r="A61" s="20" t="s">
        <v>25</v>
      </c>
      <c r="B61" s="21">
        <v>1</v>
      </c>
      <c r="C61" s="22">
        <v>44743</v>
      </c>
      <c r="D61" s="16">
        <f t="shared" si="17"/>
        <v>1183</v>
      </c>
      <c r="E61" s="16">
        <f t="shared" si="11"/>
        <v>279.07</v>
      </c>
      <c r="F61" s="16">
        <f t="shared" si="12"/>
        <v>119</v>
      </c>
      <c r="G61" s="16">
        <f t="shared" si="4"/>
        <v>1581.07</v>
      </c>
      <c r="H61" s="16">
        <f t="shared" si="16"/>
        <v>1581.07</v>
      </c>
      <c r="I61" s="24"/>
    </row>
    <row r="62" spans="1:9" s="19" customFormat="1" ht="15" customHeight="1">
      <c r="A62" s="20" t="s">
        <v>25</v>
      </c>
      <c r="B62" s="21">
        <v>1</v>
      </c>
      <c r="C62" s="22">
        <v>44743</v>
      </c>
      <c r="D62" s="16">
        <f t="shared" si="17"/>
        <v>1183</v>
      </c>
      <c r="E62" s="16">
        <f t="shared" si="11"/>
        <v>279.07</v>
      </c>
      <c r="F62" s="16">
        <f t="shared" si="12"/>
        <v>119</v>
      </c>
      <c r="G62" s="16">
        <f t="shared" si="4"/>
        <v>1581.07</v>
      </c>
      <c r="H62" s="16">
        <f t="shared" si="16"/>
        <v>1581.07</v>
      </c>
      <c r="I62" s="24"/>
    </row>
    <row r="63" spans="1:9" s="19" customFormat="1" ht="15" customHeight="1">
      <c r="A63" s="20" t="s">
        <v>25</v>
      </c>
      <c r="B63" s="21">
        <v>1</v>
      </c>
      <c r="C63" s="22">
        <v>44743</v>
      </c>
      <c r="D63" s="16">
        <f t="shared" si="17"/>
        <v>1183</v>
      </c>
      <c r="E63" s="16">
        <f t="shared" si="11"/>
        <v>279.07</v>
      </c>
      <c r="F63" s="16">
        <f t="shared" si="12"/>
        <v>119</v>
      </c>
      <c r="G63" s="16">
        <f t="shared" si="4"/>
        <v>1581.07</v>
      </c>
      <c r="H63" s="16">
        <f t="shared" si="16"/>
        <v>1581.07</v>
      </c>
      <c r="I63" s="24"/>
    </row>
    <row r="64" spans="1:9" s="19" customFormat="1" ht="15" customHeight="1">
      <c r="A64" s="20" t="s">
        <v>25</v>
      </c>
      <c r="B64" s="21">
        <v>1</v>
      </c>
      <c r="C64" s="29">
        <v>44774</v>
      </c>
      <c r="D64" s="16">
        <f t="shared" si="17"/>
        <v>1183</v>
      </c>
      <c r="E64" s="16">
        <f t="shared" si="11"/>
        <v>279.07</v>
      </c>
      <c r="F64" s="16">
        <f t="shared" si="12"/>
        <v>119</v>
      </c>
      <c r="G64" s="16">
        <f t="shared" si="4"/>
        <v>1581.07</v>
      </c>
      <c r="H64" s="16">
        <f t="shared" si="16"/>
        <v>1581.07</v>
      </c>
      <c r="I64" s="24"/>
    </row>
    <row r="65" spans="1:9" s="19" customFormat="1" ht="15" customHeight="1">
      <c r="A65" s="20" t="s">
        <v>25</v>
      </c>
      <c r="B65" s="21">
        <v>1</v>
      </c>
      <c r="C65" s="22">
        <v>44743</v>
      </c>
      <c r="D65" s="16">
        <f t="shared" si="17"/>
        <v>1183</v>
      </c>
      <c r="E65" s="16">
        <f t="shared" si="11"/>
        <v>279.07</v>
      </c>
      <c r="F65" s="16">
        <f t="shared" si="12"/>
        <v>119</v>
      </c>
      <c r="G65" s="16">
        <f t="shared" si="4"/>
        <v>1581.07</v>
      </c>
      <c r="H65" s="16">
        <f t="shared" si="16"/>
        <v>1581.07</v>
      </c>
      <c r="I65" s="24"/>
    </row>
    <row r="66" spans="1:9" ht="15" customHeight="1">
      <c r="A66" s="20" t="s">
        <v>25</v>
      </c>
      <c r="B66" s="21">
        <v>1</v>
      </c>
      <c r="C66" s="29">
        <v>44774</v>
      </c>
      <c r="D66" s="16">
        <f t="shared" si="17"/>
        <v>1183</v>
      </c>
      <c r="E66" s="16">
        <f t="shared" si="11"/>
        <v>279.07</v>
      </c>
      <c r="F66" s="16">
        <f t="shared" si="12"/>
        <v>119</v>
      </c>
      <c r="G66" s="16">
        <f t="shared" si="4"/>
        <v>1581.07</v>
      </c>
      <c r="H66" s="16">
        <f t="shared" si="16"/>
        <v>1581.07</v>
      </c>
      <c r="I66" s="24"/>
    </row>
    <row r="67" spans="1:9" ht="15" customHeight="1">
      <c r="A67" s="20" t="s">
        <v>25</v>
      </c>
      <c r="B67" s="21">
        <v>1</v>
      </c>
      <c r="C67" s="22">
        <v>44743</v>
      </c>
      <c r="D67" s="16">
        <f t="shared" si="17"/>
        <v>1183</v>
      </c>
      <c r="E67" s="16">
        <f t="shared" si="11"/>
        <v>279.07</v>
      </c>
      <c r="F67" s="16">
        <f t="shared" si="12"/>
        <v>119</v>
      </c>
      <c r="G67" s="16">
        <f t="shared" si="4"/>
        <v>1581.07</v>
      </c>
      <c r="H67" s="16">
        <f t="shared" si="16"/>
        <v>1581.07</v>
      </c>
      <c r="I67" s="24"/>
    </row>
    <row r="68" spans="1:9" ht="15" customHeight="1">
      <c r="A68" s="20" t="s">
        <v>25</v>
      </c>
      <c r="B68" s="21">
        <v>1</v>
      </c>
      <c r="C68" s="22">
        <v>44743</v>
      </c>
      <c r="D68" s="16">
        <f t="shared" si="17"/>
        <v>1183</v>
      </c>
      <c r="E68" s="16">
        <f t="shared" si="11"/>
        <v>279.07</v>
      </c>
      <c r="F68" s="16">
        <f t="shared" si="12"/>
        <v>119</v>
      </c>
      <c r="G68" s="16">
        <f t="shared" si="4"/>
        <v>1581.07</v>
      </c>
      <c r="H68" s="16">
        <f t="shared" si="16"/>
        <v>1581.07</v>
      </c>
      <c r="I68" s="24"/>
    </row>
    <row r="69" spans="1:9" ht="15" customHeight="1">
      <c r="A69" s="20" t="s">
        <v>25</v>
      </c>
      <c r="B69" s="21">
        <v>1</v>
      </c>
      <c r="C69" s="22">
        <v>44743</v>
      </c>
      <c r="D69" s="16">
        <f t="shared" si="17"/>
        <v>1183</v>
      </c>
      <c r="E69" s="16">
        <f t="shared" ref="E69:E132" si="18">ROUND(D69*$E$4,2)</f>
        <v>279.07</v>
      </c>
      <c r="F69" s="16">
        <f t="shared" ref="F69:F132" si="19">B69*$F$4</f>
        <v>119</v>
      </c>
      <c r="G69" s="16">
        <f t="shared" si="4"/>
        <v>1581.07</v>
      </c>
      <c r="H69" s="16">
        <f t="shared" si="16"/>
        <v>1581.07</v>
      </c>
      <c r="I69" s="18"/>
    </row>
    <row r="70" spans="1:9" ht="15" customHeight="1">
      <c r="A70" s="20" t="s">
        <v>25</v>
      </c>
      <c r="B70" s="21">
        <v>1</v>
      </c>
      <c r="C70" s="22">
        <v>44768</v>
      </c>
      <c r="D70" s="16">
        <f t="shared" si="17"/>
        <v>1183</v>
      </c>
      <c r="E70" s="16">
        <f t="shared" si="18"/>
        <v>279.07</v>
      </c>
      <c r="F70" s="16">
        <f t="shared" si="19"/>
        <v>119</v>
      </c>
      <c r="G70" s="16">
        <f t="shared" si="4"/>
        <v>1581.07</v>
      </c>
      <c r="H70" s="16">
        <f t="shared" si="16"/>
        <v>1581.07</v>
      </c>
      <c r="I70" s="24"/>
    </row>
    <row r="71" spans="1:9" ht="15" customHeight="1">
      <c r="A71" s="20" t="s">
        <v>25</v>
      </c>
      <c r="B71" s="21">
        <v>1</v>
      </c>
      <c r="C71" s="22">
        <v>44743</v>
      </c>
      <c r="D71" s="16">
        <f t="shared" si="17"/>
        <v>1183</v>
      </c>
      <c r="E71" s="16">
        <f t="shared" si="18"/>
        <v>279.07</v>
      </c>
      <c r="F71" s="16">
        <f t="shared" si="19"/>
        <v>119</v>
      </c>
      <c r="G71" s="16">
        <f t="shared" si="4"/>
        <v>1581.07</v>
      </c>
      <c r="H71" s="16">
        <f t="shared" si="16"/>
        <v>1581.07</v>
      </c>
      <c r="I71" s="24"/>
    </row>
    <row r="72" spans="1:9" ht="15" customHeight="1">
      <c r="A72" s="20" t="s">
        <v>25</v>
      </c>
      <c r="B72" s="21">
        <v>1</v>
      </c>
      <c r="C72" s="22">
        <v>44774</v>
      </c>
      <c r="D72" s="16">
        <f t="shared" si="17"/>
        <v>1183</v>
      </c>
      <c r="E72" s="16">
        <f t="shared" si="18"/>
        <v>279.07</v>
      </c>
      <c r="F72" s="16">
        <f t="shared" si="19"/>
        <v>119</v>
      </c>
      <c r="G72" s="16">
        <f t="shared" ref="G72:G135" si="20">SUM(D72:F72)</f>
        <v>1581.07</v>
      </c>
      <c r="H72" s="16">
        <f t="shared" si="16"/>
        <v>1581.07</v>
      </c>
      <c r="I72" s="24"/>
    </row>
    <row r="73" spans="1:9" ht="15" customHeight="1">
      <c r="A73" s="20" t="s">
        <v>25</v>
      </c>
      <c r="B73" s="21">
        <v>1</v>
      </c>
      <c r="C73" s="22">
        <v>44743</v>
      </c>
      <c r="D73" s="16">
        <f t="shared" si="17"/>
        <v>1183</v>
      </c>
      <c r="E73" s="16">
        <f t="shared" si="18"/>
        <v>279.07</v>
      </c>
      <c r="F73" s="16">
        <f t="shared" si="19"/>
        <v>119</v>
      </c>
      <c r="G73" s="16">
        <f t="shared" si="20"/>
        <v>1581.07</v>
      </c>
      <c r="H73" s="16">
        <f t="shared" si="16"/>
        <v>1581.07</v>
      </c>
      <c r="I73" s="24"/>
    </row>
    <row r="74" spans="1:9" ht="15" customHeight="1">
      <c r="A74" s="20" t="s">
        <v>25</v>
      </c>
      <c r="B74" s="21">
        <v>0.5</v>
      </c>
      <c r="C74" s="22">
        <v>44743</v>
      </c>
      <c r="D74" s="16">
        <f t="shared" si="17"/>
        <v>591.5</v>
      </c>
      <c r="E74" s="16">
        <f t="shared" si="18"/>
        <v>139.53</v>
      </c>
      <c r="F74" s="16">
        <f t="shared" si="19"/>
        <v>59.5</v>
      </c>
      <c r="G74" s="16">
        <f t="shared" si="20"/>
        <v>790.53</v>
      </c>
      <c r="H74" s="16">
        <f t="shared" si="16"/>
        <v>790.53</v>
      </c>
      <c r="I74" s="24"/>
    </row>
    <row r="75" spans="1:9" ht="15" customHeight="1">
      <c r="A75" s="20" t="s">
        <v>25</v>
      </c>
      <c r="B75" s="21">
        <v>1</v>
      </c>
      <c r="C75" s="22">
        <v>44790</v>
      </c>
      <c r="D75" s="16">
        <f t="shared" si="17"/>
        <v>1183</v>
      </c>
      <c r="E75" s="16">
        <f t="shared" si="18"/>
        <v>279.07</v>
      </c>
      <c r="F75" s="16">
        <f t="shared" si="19"/>
        <v>119</v>
      </c>
      <c r="G75" s="16">
        <f t="shared" si="20"/>
        <v>1581.07</v>
      </c>
      <c r="H75" s="16">
        <f t="shared" si="16"/>
        <v>1581.07</v>
      </c>
      <c r="I75" s="24"/>
    </row>
    <row r="76" spans="1:9" ht="15" customHeight="1">
      <c r="A76" s="20" t="s">
        <v>25</v>
      </c>
      <c r="B76" s="21">
        <v>0.75</v>
      </c>
      <c r="C76" s="22">
        <v>44743</v>
      </c>
      <c r="D76" s="16">
        <f t="shared" si="17"/>
        <v>887.25</v>
      </c>
      <c r="E76" s="16">
        <f t="shared" si="18"/>
        <v>209.3</v>
      </c>
      <c r="F76" s="16">
        <f t="shared" si="19"/>
        <v>89.25</v>
      </c>
      <c r="G76" s="16">
        <f t="shared" si="20"/>
        <v>1185.8</v>
      </c>
      <c r="H76" s="16">
        <f t="shared" si="16"/>
        <v>1185.8</v>
      </c>
      <c r="I76" s="24"/>
    </row>
    <row r="77" spans="1:9" ht="15" customHeight="1">
      <c r="A77" s="20" t="s">
        <v>25</v>
      </c>
      <c r="B77" s="21">
        <v>0.5</v>
      </c>
      <c r="C77" s="22">
        <v>44743</v>
      </c>
      <c r="D77" s="16">
        <f t="shared" si="17"/>
        <v>591.5</v>
      </c>
      <c r="E77" s="16">
        <f t="shared" si="18"/>
        <v>139.53</v>
      </c>
      <c r="F77" s="16">
        <f t="shared" si="19"/>
        <v>59.5</v>
      </c>
      <c r="G77" s="16">
        <f t="shared" si="20"/>
        <v>790.53</v>
      </c>
      <c r="H77" s="16">
        <f t="shared" si="16"/>
        <v>790.53</v>
      </c>
      <c r="I77" s="24"/>
    </row>
    <row r="78" spans="1:9" ht="15" customHeight="1">
      <c r="A78" s="20" t="s">
        <v>25</v>
      </c>
      <c r="B78" s="21">
        <v>0.25</v>
      </c>
      <c r="C78" s="21" t="s">
        <v>26</v>
      </c>
      <c r="D78" s="16">
        <f t="shared" si="17"/>
        <v>295.75</v>
      </c>
      <c r="E78" s="16">
        <f t="shared" si="18"/>
        <v>69.77</v>
      </c>
      <c r="F78" s="16">
        <f t="shared" si="19"/>
        <v>29.75</v>
      </c>
      <c r="G78" s="16">
        <f t="shared" si="20"/>
        <v>395.27</v>
      </c>
      <c r="H78" s="16">
        <f t="shared" si="16"/>
        <v>395.27</v>
      </c>
      <c r="I78" s="24"/>
    </row>
    <row r="79" spans="1:9" ht="15" customHeight="1">
      <c r="A79" s="20" t="s">
        <v>25</v>
      </c>
      <c r="B79" s="21">
        <v>0.25</v>
      </c>
      <c r="C79" s="21" t="s">
        <v>26</v>
      </c>
      <c r="D79" s="16">
        <f t="shared" si="17"/>
        <v>295.75</v>
      </c>
      <c r="E79" s="16">
        <f t="shared" si="18"/>
        <v>69.77</v>
      </c>
      <c r="F79" s="16">
        <f t="shared" si="19"/>
        <v>29.75</v>
      </c>
      <c r="G79" s="16">
        <f t="shared" si="20"/>
        <v>395.27</v>
      </c>
      <c r="H79" s="16">
        <f t="shared" si="16"/>
        <v>395.27</v>
      </c>
      <c r="I79" s="24"/>
    </row>
    <row r="80" spans="1:9" ht="15" customHeight="1">
      <c r="A80" s="20" t="s">
        <v>25</v>
      </c>
      <c r="B80" s="21">
        <v>0.5</v>
      </c>
      <c r="C80" s="21" t="s">
        <v>26</v>
      </c>
      <c r="D80" s="16">
        <f t="shared" si="17"/>
        <v>591.5</v>
      </c>
      <c r="E80" s="16">
        <f t="shared" si="18"/>
        <v>139.53</v>
      </c>
      <c r="F80" s="16">
        <f t="shared" si="19"/>
        <v>59.5</v>
      </c>
      <c r="G80" s="16">
        <f t="shared" si="20"/>
        <v>790.53</v>
      </c>
      <c r="H80" s="16">
        <f t="shared" si="16"/>
        <v>790.53</v>
      </c>
      <c r="I80" s="24"/>
    </row>
    <row r="81" spans="1:9" s="30" customFormat="1" ht="15" customHeight="1">
      <c r="A81" s="20" t="s">
        <v>25</v>
      </c>
      <c r="B81" s="21">
        <v>1</v>
      </c>
      <c r="C81" s="21" t="s">
        <v>27</v>
      </c>
      <c r="D81" s="16">
        <f t="shared" si="17"/>
        <v>1183</v>
      </c>
      <c r="E81" s="16">
        <f t="shared" si="18"/>
        <v>279.07</v>
      </c>
      <c r="F81" s="16">
        <f t="shared" si="19"/>
        <v>119</v>
      </c>
      <c r="G81" s="16">
        <f t="shared" si="20"/>
        <v>1581.07</v>
      </c>
      <c r="H81" s="16">
        <f t="shared" si="16"/>
        <v>1581.07</v>
      </c>
      <c r="I81" s="24"/>
    </row>
    <row r="82" spans="1:9" ht="15" customHeight="1">
      <c r="A82" s="20" t="s">
        <v>25</v>
      </c>
      <c r="B82" s="21">
        <v>1</v>
      </c>
      <c r="C82" s="21" t="s">
        <v>28</v>
      </c>
      <c r="D82" s="16">
        <f t="shared" si="17"/>
        <v>1183</v>
      </c>
      <c r="E82" s="16">
        <f t="shared" si="18"/>
        <v>279.07</v>
      </c>
      <c r="F82" s="16">
        <f t="shared" si="19"/>
        <v>119</v>
      </c>
      <c r="G82" s="16">
        <f t="shared" si="20"/>
        <v>1581.07</v>
      </c>
      <c r="H82" s="16">
        <f t="shared" si="16"/>
        <v>1581.07</v>
      </c>
      <c r="I82" s="24"/>
    </row>
    <row r="83" spans="1:9" ht="15" customHeight="1">
      <c r="A83" s="20" t="s">
        <v>25</v>
      </c>
      <c r="B83" s="21">
        <v>1</v>
      </c>
      <c r="C83" s="22" t="s">
        <v>29</v>
      </c>
      <c r="D83" s="16">
        <f t="shared" si="17"/>
        <v>1183</v>
      </c>
      <c r="E83" s="16">
        <f t="shared" si="18"/>
        <v>279.07</v>
      </c>
      <c r="F83" s="16">
        <f t="shared" si="19"/>
        <v>119</v>
      </c>
      <c r="G83" s="16">
        <f t="shared" si="20"/>
        <v>1581.07</v>
      </c>
      <c r="H83" s="16">
        <f t="shared" si="16"/>
        <v>1581.07</v>
      </c>
      <c r="I83" s="24"/>
    </row>
    <row r="84" spans="1:9" ht="15" customHeight="1">
      <c r="A84" s="20" t="s">
        <v>25</v>
      </c>
      <c r="B84" s="21">
        <v>1</v>
      </c>
      <c r="C84" s="21" t="s">
        <v>30</v>
      </c>
      <c r="D84" s="16">
        <f t="shared" si="17"/>
        <v>1183</v>
      </c>
      <c r="E84" s="16">
        <f t="shared" si="18"/>
        <v>279.07</v>
      </c>
      <c r="F84" s="16">
        <f t="shared" si="19"/>
        <v>119</v>
      </c>
      <c r="G84" s="16">
        <f t="shared" si="20"/>
        <v>1581.07</v>
      </c>
      <c r="H84" s="16">
        <f t="shared" si="16"/>
        <v>1581.07</v>
      </c>
      <c r="I84" s="24"/>
    </row>
    <row r="85" spans="1:9" ht="15" customHeight="1">
      <c r="A85" s="20" t="s">
        <v>25</v>
      </c>
      <c r="B85" s="21">
        <v>0.75</v>
      </c>
      <c r="C85" s="21" t="s">
        <v>31</v>
      </c>
      <c r="D85" s="16">
        <f t="shared" si="17"/>
        <v>887.25</v>
      </c>
      <c r="E85" s="16">
        <f t="shared" si="18"/>
        <v>209.3</v>
      </c>
      <c r="F85" s="16">
        <f t="shared" si="19"/>
        <v>89.25</v>
      </c>
      <c r="G85" s="16">
        <f t="shared" si="20"/>
        <v>1185.8</v>
      </c>
      <c r="H85" s="16">
        <f t="shared" si="16"/>
        <v>1185.8</v>
      </c>
      <c r="I85" s="24"/>
    </row>
    <row r="86" spans="1:9" ht="15" customHeight="1">
      <c r="A86" s="20" t="s">
        <v>25</v>
      </c>
      <c r="B86" s="21">
        <v>1</v>
      </c>
      <c r="C86" s="21" t="s">
        <v>32</v>
      </c>
      <c r="D86" s="16">
        <f t="shared" si="17"/>
        <v>1183</v>
      </c>
      <c r="E86" s="16">
        <f t="shared" si="18"/>
        <v>279.07</v>
      </c>
      <c r="F86" s="16">
        <f t="shared" si="19"/>
        <v>119</v>
      </c>
      <c r="G86" s="16">
        <f t="shared" si="20"/>
        <v>1581.07</v>
      </c>
      <c r="H86" s="16">
        <f t="shared" si="16"/>
        <v>1581.07</v>
      </c>
      <c r="I86" s="24"/>
    </row>
    <row r="87" spans="1:9" ht="15" customHeight="1">
      <c r="A87" s="20" t="s">
        <v>25</v>
      </c>
      <c r="B87" s="21">
        <v>1</v>
      </c>
      <c r="C87" s="21" t="s">
        <v>29</v>
      </c>
      <c r="D87" s="16">
        <f t="shared" si="17"/>
        <v>1183</v>
      </c>
      <c r="E87" s="16">
        <f t="shared" si="18"/>
        <v>279.07</v>
      </c>
      <c r="F87" s="16">
        <f t="shared" si="19"/>
        <v>119</v>
      </c>
      <c r="G87" s="16">
        <f t="shared" si="20"/>
        <v>1581.07</v>
      </c>
      <c r="H87" s="16">
        <f t="shared" si="16"/>
        <v>1581.07</v>
      </c>
      <c r="I87" s="24"/>
    </row>
    <row r="88" spans="1:9" ht="15" customHeight="1">
      <c r="A88" s="20" t="s">
        <v>25</v>
      </c>
      <c r="B88" s="21">
        <v>1</v>
      </c>
      <c r="C88" s="21" t="s">
        <v>33</v>
      </c>
      <c r="D88" s="21">
        <f t="shared" si="17"/>
        <v>1183</v>
      </c>
      <c r="E88" s="21">
        <f t="shared" si="18"/>
        <v>279.07</v>
      </c>
      <c r="F88" s="21">
        <f t="shared" si="19"/>
        <v>119</v>
      </c>
      <c r="G88" s="21">
        <f t="shared" si="20"/>
        <v>1581.07</v>
      </c>
      <c r="H88" s="21">
        <f t="shared" si="16"/>
        <v>1581.07</v>
      </c>
      <c r="I88" s="24"/>
    </row>
    <row r="89" spans="1:9" ht="15" customHeight="1">
      <c r="A89" s="25" t="s">
        <v>25</v>
      </c>
      <c r="B89" s="26">
        <v>1</v>
      </c>
      <c r="C89" s="26" t="s">
        <v>34</v>
      </c>
      <c r="D89" s="26">
        <f t="shared" si="17"/>
        <v>1183</v>
      </c>
      <c r="E89" s="26">
        <f t="shared" si="18"/>
        <v>279.07</v>
      </c>
      <c r="F89" s="26">
        <f t="shared" si="19"/>
        <v>119</v>
      </c>
      <c r="G89" s="26">
        <f t="shared" si="20"/>
        <v>1581.07</v>
      </c>
      <c r="H89" s="26">
        <f t="shared" si="16"/>
        <v>1581.07</v>
      </c>
      <c r="I89" s="31"/>
    </row>
    <row r="90" spans="1:9" ht="15" customHeight="1">
      <c r="A90" s="20" t="s">
        <v>25</v>
      </c>
      <c r="B90" s="21">
        <v>0.5</v>
      </c>
      <c r="C90" s="21" t="s">
        <v>35</v>
      </c>
      <c r="D90" s="21">
        <f t="shared" si="17"/>
        <v>591.5</v>
      </c>
      <c r="E90" s="21">
        <f t="shared" si="18"/>
        <v>139.53</v>
      </c>
      <c r="F90" s="21">
        <f t="shared" si="19"/>
        <v>59.5</v>
      </c>
      <c r="G90" s="21">
        <f t="shared" si="20"/>
        <v>790.53</v>
      </c>
      <c r="H90" s="21">
        <f t="shared" si="16"/>
        <v>790.53</v>
      </c>
      <c r="I90" s="24"/>
    </row>
    <row r="91" spans="1:9" ht="15" customHeight="1">
      <c r="A91" s="20" t="s">
        <v>25</v>
      </c>
      <c r="B91" s="21">
        <v>0.5</v>
      </c>
      <c r="C91" s="21" t="s">
        <v>36</v>
      </c>
      <c r="D91" s="21">
        <f t="shared" ref="D91:D154" si="21">B91*$D$4</f>
        <v>591.5</v>
      </c>
      <c r="E91" s="21">
        <f t="shared" si="18"/>
        <v>139.53</v>
      </c>
      <c r="F91" s="21">
        <f t="shared" si="19"/>
        <v>59.5</v>
      </c>
      <c r="G91" s="21">
        <f>SUM(D91:F91)</f>
        <v>790.53</v>
      </c>
      <c r="H91" s="21">
        <f>ROUND(G91/21*18,2)</f>
        <v>677.6</v>
      </c>
      <c r="I91" s="24"/>
    </row>
    <row r="92" spans="1:9" ht="15" customHeight="1">
      <c r="A92" s="20" t="s">
        <v>25</v>
      </c>
      <c r="B92" s="21">
        <v>0.75</v>
      </c>
      <c r="C92" s="21" t="s">
        <v>29</v>
      </c>
      <c r="D92" s="21">
        <f t="shared" si="21"/>
        <v>887.25</v>
      </c>
      <c r="E92" s="21">
        <f t="shared" si="18"/>
        <v>209.3</v>
      </c>
      <c r="F92" s="21">
        <f t="shared" si="19"/>
        <v>89.25</v>
      </c>
      <c r="G92" s="21">
        <f t="shared" si="20"/>
        <v>1185.8</v>
      </c>
      <c r="H92" s="21">
        <f t="shared" ref="H92" si="22">$G$92</f>
        <v>1185.8</v>
      </c>
      <c r="I92" s="24"/>
    </row>
    <row r="93" spans="1:9" ht="15" customHeight="1">
      <c r="A93" s="20" t="s">
        <v>37</v>
      </c>
      <c r="B93" s="21">
        <v>1</v>
      </c>
      <c r="C93" s="22">
        <v>44743</v>
      </c>
      <c r="D93" s="21">
        <f t="shared" si="21"/>
        <v>1183</v>
      </c>
      <c r="E93" s="21">
        <f t="shared" si="18"/>
        <v>279.07</v>
      </c>
      <c r="F93" s="21">
        <f t="shared" si="19"/>
        <v>119</v>
      </c>
      <c r="G93" s="16">
        <f t="shared" si="20"/>
        <v>1581.07</v>
      </c>
      <c r="H93" s="21">
        <f t="shared" ref="H93:H156" si="23">G93</f>
        <v>1581.07</v>
      </c>
      <c r="I93" s="24"/>
    </row>
    <row r="94" spans="1:9" ht="15" customHeight="1">
      <c r="A94" s="20" t="s">
        <v>37</v>
      </c>
      <c r="B94" s="21">
        <v>1</v>
      </c>
      <c r="C94" s="22">
        <v>44743</v>
      </c>
      <c r="D94" s="21">
        <f t="shared" si="21"/>
        <v>1183</v>
      </c>
      <c r="E94" s="21">
        <f t="shared" si="18"/>
        <v>279.07</v>
      </c>
      <c r="F94" s="21">
        <f t="shared" si="19"/>
        <v>119</v>
      </c>
      <c r="G94" s="16">
        <f t="shared" si="20"/>
        <v>1581.07</v>
      </c>
      <c r="H94" s="21">
        <f t="shared" si="23"/>
        <v>1581.07</v>
      </c>
      <c r="I94" s="24"/>
    </row>
    <row r="95" spans="1:9" ht="15" customHeight="1">
      <c r="A95" s="20" t="s">
        <v>37</v>
      </c>
      <c r="B95" s="21">
        <v>1</v>
      </c>
      <c r="C95" s="22">
        <v>44743</v>
      </c>
      <c r="D95" s="21">
        <f t="shared" si="21"/>
        <v>1183</v>
      </c>
      <c r="E95" s="21">
        <f t="shared" si="18"/>
        <v>279.07</v>
      </c>
      <c r="F95" s="21">
        <f t="shared" si="19"/>
        <v>119</v>
      </c>
      <c r="G95" s="16">
        <f t="shared" si="20"/>
        <v>1581.07</v>
      </c>
      <c r="H95" s="21">
        <f t="shared" si="23"/>
        <v>1581.07</v>
      </c>
      <c r="I95" s="24"/>
    </row>
    <row r="96" spans="1:9" ht="15" customHeight="1">
      <c r="A96" s="20" t="s">
        <v>37</v>
      </c>
      <c r="B96" s="21">
        <v>0.75</v>
      </c>
      <c r="C96" s="22">
        <v>44774</v>
      </c>
      <c r="D96" s="21">
        <f t="shared" si="21"/>
        <v>887.25</v>
      </c>
      <c r="E96" s="21">
        <f t="shared" si="18"/>
        <v>209.3</v>
      </c>
      <c r="F96" s="21">
        <f t="shared" si="19"/>
        <v>89.25</v>
      </c>
      <c r="G96" s="16">
        <f t="shared" si="20"/>
        <v>1185.8</v>
      </c>
      <c r="H96" s="21">
        <f t="shared" si="23"/>
        <v>1185.8</v>
      </c>
      <c r="I96" s="24"/>
    </row>
    <row r="97" spans="1:9" ht="15" customHeight="1">
      <c r="A97" s="20" t="s">
        <v>37</v>
      </c>
      <c r="B97" s="21">
        <v>1</v>
      </c>
      <c r="C97" s="22">
        <v>44774</v>
      </c>
      <c r="D97" s="21">
        <f t="shared" si="21"/>
        <v>1183</v>
      </c>
      <c r="E97" s="21">
        <f t="shared" si="18"/>
        <v>279.07</v>
      </c>
      <c r="F97" s="21">
        <f t="shared" si="19"/>
        <v>119</v>
      </c>
      <c r="G97" s="16">
        <f t="shared" si="20"/>
        <v>1581.07</v>
      </c>
      <c r="H97" s="21">
        <f t="shared" si="23"/>
        <v>1581.07</v>
      </c>
      <c r="I97" s="24"/>
    </row>
    <row r="98" spans="1:9" ht="15" customHeight="1">
      <c r="A98" s="20" t="s">
        <v>37</v>
      </c>
      <c r="B98" s="21">
        <v>1</v>
      </c>
      <c r="C98" s="22">
        <v>44769</v>
      </c>
      <c r="D98" s="21">
        <f t="shared" si="21"/>
        <v>1183</v>
      </c>
      <c r="E98" s="21">
        <f t="shared" si="18"/>
        <v>279.07</v>
      </c>
      <c r="F98" s="21">
        <f t="shared" si="19"/>
        <v>119</v>
      </c>
      <c r="G98" s="16">
        <f t="shared" si="20"/>
        <v>1581.07</v>
      </c>
      <c r="H98" s="21">
        <f t="shared" si="23"/>
        <v>1581.07</v>
      </c>
      <c r="I98" s="24"/>
    </row>
    <row r="99" spans="1:9" ht="15" customHeight="1">
      <c r="A99" s="20" t="s">
        <v>37</v>
      </c>
      <c r="B99" s="21">
        <v>1</v>
      </c>
      <c r="C99" s="22">
        <v>44743</v>
      </c>
      <c r="D99" s="21">
        <f t="shared" si="21"/>
        <v>1183</v>
      </c>
      <c r="E99" s="21">
        <f t="shared" si="18"/>
        <v>279.07</v>
      </c>
      <c r="F99" s="21">
        <f t="shared" si="19"/>
        <v>119</v>
      </c>
      <c r="G99" s="16">
        <f t="shared" si="20"/>
        <v>1581.07</v>
      </c>
      <c r="H99" s="21">
        <f t="shared" si="23"/>
        <v>1581.07</v>
      </c>
      <c r="I99" s="24"/>
    </row>
    <row r="100" spans="1:9" ht="15" customHeight="1">
      <c r="A100" s="20" t="s">
        <v>37</v>
      </c>
      <c r="B100" s="21">
        <v>1</v>
      </c>
      <c r="C100" s="22">
        <v>44774</v>
      </c>
      <c r="D100" s="21">
        <f t="shared" si="21"/>
        <v>1183</v>
      </c>
      <c r="E100" s="21">
        <f t="shared" si="18"/>
        <v>279.07</v>
      </c>
      <c r="F100" s="21">
        <f t="shared" si="19"/>
        <v>119</v>
      </c>
      <c r="G100" s="16">
        <f t="shared" si="20"/>
        <v>1581.07</v>
      </c>
      <c r="H100" s="21">
        <f t="shared" si="23"/>
        <v>1581.07</v>
      </c>
      <c r="I100" s="24"/>
    </row>
    <row r="101" spans="1:9" ht="15" customHeight="1">
      <c r="A101" s="20" t="s">
        <v>37</v>
      </c>
      <c r="B101" s="21">
        <v>1</v>
      </c>
      <c r="C101" s="22">
        <v>44774</v>
      </c>
      <c r="D101" s="21">
        <f t="shared" si="21"/>
        <v>1183</v>
      </c>
      <c r="E101" s="21">
        <f t="shared" si="18"/>
        <v>279.07</v>
      </c>
      <c r="F101" s="21">
        <f t="shared" si="19"/>
        <v>119</v>
      </c>
      <c r="G101" s="16">
        <f t="shared" si="20"/>
        <v>1581.07</v>
      </c>
      <c r="H101" s="21">
        <f t="shared" si="23"/>
        <v>1581.07</v>
      </c>
      <c r="I101" s="24"/>
    </row>
    <row r="102" spans="1:9" ht="15" customHeight="1">
      <c r="A102" s="20" t="s">
        <v>37</v>
      </c>
      <c r="B102" s="21">
        <v>1</v>
      </c>
      <c r="C102" s="22">
        <v>44774</v>
      </c>
      <c r="D102" s="21">
        <f t="shared" si="21"/>
        <v>1183</v>
      </c>
      <c r="E102" s="21">
        <f t="shared" si="18"/>
        <v>279.07</v>
      </c>
      <c r="F102" s="21">
        <f t="shared" si="19"/>
        <v>119</v>
      </c>
      <c r="G102" s="16">
        <f t="shared" si="20"/>
        <v>1581.07</v>
      </c>
      <c r="H102" s="21">
        <f t="shared" si="23"/>
        <v>1581.07</v>
      </c>
      <c r="I102" s="24"/>
    </row>
    <row r="103" spans="1:9" ht="15" customHeight="1">
      <c r="A103" s="20" t="s">
        <v>37</v>
      </c>
      <c r="B103" s="21">
        <v>1</v>
      </c>
      <c r="C103" s="22">
        <v>44774</v>
      </c>
      <c r="D103" s="21">
        <f t="shared" si="21"/>
        <v>1183</v>
      </c>
      <c r="E103" s="21">
        <f t="shared" si="18"/>
        <v>279.07</v>
      </c>
      <c r="F103" s="21">
        <f t="shared" si="19"/>
        <v>119</v>
      </c>
      <c r="G103" s="16">
        <f t="shared" si="20"/>
        <v>1581.07</v>
      </c>
      <c r="H103" s="21">
        <f t="shared" si="23"/>
        <v>1581.07</v>
      </c>
      <c r="I103" s="24"/>
    </row>
    <row r="104" spans="1:9" ht="15" customHeight="1">
      <c r="A104" s="20" t="s">
        <v>37</v>
      </c>
      <c r="B104" s="21">
        <v>1</v>
      </c>
      <c r="C104" s="22">
        <v>44774</v>
      </c>
      <c r="D104" s="21">
        <f t="shared" si="21"/>
        <v>1183</v>
      </c>
      <c r="E104" s="21">
        <f t="shared" si="18"/>
        <v>279.07</v>
      </c>
      <c r="F104" s="21">
        <f t="shared" si="19"/>
        <v>119</v>
      </c>
      <c r="G104" s="16">
        <f t="shared" si="20"/>
        <v>1581.07</v>
      </c>
      <c r="H104" s="21">
        <f t="shared" si="23"/>
        <v>1581.07</v>
      </c>
      <c r="I104" s="24"/>
    </row>
    <row r="105" spans="1:9" ht="15" customHeight="1">
      <c r="A105" s="20" t="s">
        <v>37</v>
      </c>
      <c r="B105" s="21">
        <v>1</v>
      </c>
      <c r="C105" s="22">
        <v>44774</v>
      </c>
      <c r="D105" s="21">
        <f t="shared" si="21"/>
        <v>1183</v>
      </c>
      <c r="E105" s="21">
        <f t="shared" si="18"/>
        <v>279.07</v>
      </c>
      <c r="F105" s="21">
        <f t="shared" si="19"/>
        <v>119</v>
      </c>
      <c r="G105" s="16">
        <f t="shared" si="20"/>
        <v>1581.07</v>
      </c>
      <c r="H105" s="21">
        <f t="shared" si="23"/>
        <v>1581.07</v>
      </c>
      <c r="I105" s="24"/>
    </row>
    <row r="106" spans="1:9" ht="15" customHeight="1">
      <c r="A106" s="20" t="s">
        <v>37</v>
      </c>
      <c r="B106" s="21">
        <v>1</v>
      </c>
      <c r="C106" s="22">
        <v>44763</v>
      </c>
      <c r="D106" s="21">
        <f t="shared" si="21"/>
        <v>1183</v>
      </c>
      <c r="E106" s="21">
        <f t="shared" si="18"/>
        <v>279.07</v>
      </c>
      <c r="F106" s="21">
        <f t="shared" si="19"/>
        <v>119</v>
      </c>
      <c r="G106" s="16">
        <f t="shared" si="20"/>
        <v>1581.07</v>
      </c>
      <c r="H106" s="21">
        <f t="shared" si="23"/>
        <v>1581.07</v>
      </c>
      <c r="I106" s="24"/>
    </row>
    <row r="107" spans="1:9" ht="44.25" customHeight="1">
      <c r="A107" s="20" t="s">
        <v>37</v>
      </c>
      <c r="B107" s="21">
        <v>1</v>
      </c>
      <c r="C107" s="22">
        <v>44777</v>
      </c>
      <c r="D107" s="21">
        <f t="shared" si="21"/>
        <v>1183</v>
      </c>
      <c r="E107" s="21">
        <f t="shared" si="18"/>
        <v>279.07</v>
      </c>
      <c r="F107" s="21">
        <f t="shared" si="19"/>
        <v>119</v>
      </c>
      <c r="G107" s="16">
        <f t="shared" si="20"/>
        <v>1581.07</v>
      </c>
      <c r="H107" s="21">
        <f t="shared" si="23"/>
        <v>1581.07</v>
      </c>
      <c r="I107" s="24" t="s">
        <v>38</v>
      </c>
    </row>
    <row r="108" spans="1:9" ht="15" customHeight="1">
      <c r="A108" s="20" t="s">
        <v>37</v>
      </c>
      <c r="B108" s="21">
        <v>1</v>
      </c>
      <c r="C108" s="22">
        <v>44777</v>
      </c>
      <c r="D108" s="21">
        <f t="shared" si="21"/>
        <v>1183</v>
      </c>
      <c r="E108" s="21">
        <f t="shared" si="18"/>
        <v>279.07</v>
      </c>
      <c r="F108" s="21">
        <f t="shared" si="19"/>
        <v>119</v>
      </c>
      <c r="G108" s="16">
        <f t="shared" si="20"/>
        <v>1581.07</v>
      </c>
      <c r="H108" s="21">
        <f t="shared" si="23"/>
        <v>1581.07</v>
      </c>
      <c r="I108" s="24"/>
    </row>
    <row r="109" spans="1:9" ht="33" customHeight="1">
      <c r="A109" s="20" t="s">
        <v>37</v>
      </c>
      <c r="B109" s="21">
        <v>1</v>
      </c>
      <c r="C109" s="22">
        <v>44774</v>
      </c>
      <c r="D109" s="21">
        <f t="shared" si="21"/>
        <v>1183</v>
      </c>
      <c r="E109" s="21">
        <f t="shared" si="18"/>
        <v>279.07</v>
      </c>
      <c r="F109" s="21">
        <f t="shared" si="19"/>
        <v>119</v>
      </c>
      <c r="G109" s="16">
        <f t="shared" si="20"/>
        <v>1581.07</v>
      </c>
      <c r="H109" s="21">
        <f t="shared" si="23"/>
        <v>1581.07</v>
      </c>
      <c r="I109" s="24" t="s">
        <v>39</v>
      </c>
    </row>
    <row r="110" spans="1:9" ht="15" customHeight="1">
      <c r="A110" s="20" t="s">
        <v>37</v>
      </c>
      <c r="B110" s="21">
        <v>1</v>
      </c>
      <c r="C110" s="22">
        <v>44774</v>
      </c>
      <c r="D110" s="21">
        <f t="shared" si="21"/>
        <v>1183</v>
      </c>
      <c r="E110" s="21">
        <f t="shared" si="18"/>
        <v>279.07</v>
      </c>
      <c r="F110" s="21">
        <f t="shared" si="19"/>
        <v>119</v>
      </c>
      <c r="G110" s="16">
        <f t="shared" si="20"/>
        <v>1581.07</v>
      </c>
      <c r="H110" s="21">
        <f t="shared" si="23"/>
        <v>1581.07</v>
      </c>
      <c r="I110" s="24"/>
    </row>
    <row r="111" spans="1:9" ht="15" customHeight="1">
      <c r="A111" s="20" t="s">
        <v>37</v>
      </c>
      <c r="B111" s="21">
        <v>1</v>
      </c>
      <c r="C111" s="22">
        <v>44774</v>
      </c>
      <c r="D111" s="21">
        <f t="shared" si="21"/>
        <v>1183</v>
      </c>
      <c r="E111" s="21">
        <f t="shared" si="18"/>
        <v>279.07</v>
      </c>
      <c r="F111" s="21">
        <f t="shared" si="19"/>
        <v>119</v>
      </c>
      <c r="G111" s="16">
        <f t="shared" si="20"/>
        <v>1581.07</v>
      </c>
      <c r="H111" s="21">
        <f t="shared" si="23"/>
        <v>1581.07</v>
      </c>
      <c r="I111" s="24"/>
    </row>
    <row r="112" spans="1:9" ht="15" customHeight="1">
      <c r="A112" s="20" t="s">
        <v>37</v>
      </c>
      <c r="B112" s="21">
        <v>1</v>
      </c>
      <c r="C112" s="22">
        <v>44743</v>
      </c>
      <c r="D112" s="21">
        <f t="shared" si="21"/>
        <v>1183</v>
      </c>
      <c r="E112" s="21">
        <f t="shared" si="18"/>
        <v>279.07</v>
      </c>
      <c r="F112" s="21">
        <f t="shared" si="19"/>
        <v>119</v>
      </c>
      <c r="G112" s="16">
        <f t="shared" si="20"/>
        <v>1581.07</v>
      </c>
      <c r="H112" s="21">
        <f t="shared" si="23"/>
        <v>1581.07</v>
      </c>
      <c r="I112" s="24"/>
    </row>
    <row r="113" spans="1:9" ht="15" customHeight="1">
      <c r="A113" s="20" t="s">
        <v>37</v>
      </c>
      <c r="B113" s="21">
        <v>1</v>
      </c>
      <c r="C113" s="22">
        <v>44743</v>
      </c>
      <c r="D113" s="21">
        <f t="shared" si="21"/>
        <v>1183</v>
      </c>
      <c r="E113" s="21">
        <f t="shared" si="18"/>
        <v>279.07</v>
      </c>
      <c r="F113" s="21">
        <f t="shared" si="19"/>
        <v>119</v>
      </c>
      <c r="G113" s="16">
        <f t="shared" si="20"/>
        <v>1581.07</v>
      </c>
      <c r="H113" s="21">
        <f t="shared" si="23"/>
        <v>1581.07</v>
      </c>
      <c r="I113" s="24"/>
    </row>
    <row r="114" spans="1:9" ht="15" customHeight="1">
      <c r="A114" s="20" t="s">
        <v>37</v>
      </c>
      <c r="B114" s="21">
        <v>1</v>
      </c>
      <c r="C114" s="22">
        <v>44743</v>
      </c>
      <c r="D114" s="21">
        <f t="shared" si="21"/>
        <v>1183</v>
      </c>
      <c r="E114" s="21">
        <f t="shared" si="18"/>
        <v>279.07</v>
      </c>
      <c r="F114" s="21">
        <f t="shared" si="19"/>
        <v>119</v>
      </c>
      <c r="G114" s="16">
        <f t="shared" si="20"/>
        <v>1581.07</v>
      </c>
      <c r="H114" s="21">
        <f t="shared" si="23"/>
        <v>1581.07</v>
      </c>
      <c r="I114" s="24"/>
    </row>
    <row r="115" spans="1:9" ht="15" customHeight="1">
      <c r="A115" s="20" t="s">
        <v>37</v>
      </c>
      <c r="B115" s="21">
        <v>1</v>
      </c>
      <c r="C115" s="22">
        <v>44743</v>
      </c>
      <c r="D115" s="21">
        <f t="shared" si="21"/>
        <v>1183</v>
      </c>
      <c r="E115" s="21">
        <f t="shared" si="18"/>
        <v>279.07</v>
      </c>
      <c r="F115" s="21">
        <f t="shared" si="19"/>
        <v>119</v>
      </c>
      <c r="G115" s="16">
        <f t="shared" si="20"/>
        <v>1581.07</v>
      </c>
      <c r="H115" s="21">
        <f t="shared" si="23"/>
        <v>1581.07</v>
      </c>
      <c r="I115" s="24"/>
    </row>
    <row r="116" spans="1:9" ht="15" customHeight="1">
      <c r="A116" s="20" t="s">
        <v>37</v>
      </c>
      <c r="B116" s="21">
        <v>1</v>
      </c>
      <c r="C116" s="22">
        <v>44743</v>
      </c>
      <c r="D116" s="21">
        <f t="shared" si="21"/>
        <v>1183</v>
      </c>
      <c r="E116" s="21">
        <f t="shared" si="18"/>
        <v>279.07</v>
      </c>
      <c r="F116" s="21">
        <f t="shared" si="19"/>
        <v>119</v>
      </c>
      <c r="G116" s="16">
        <f t="shared" si="20"/>
        <v>1581.07</v>
      </c>
      <c r="H116" s="21">
        <f t="shared" si="23"/>
        <v>1581.07</v>
      </c>
      <c r="I116" s="24"/>
    </row>
    <row r="117" spans="1:9" ht="15" customHeight="1">
      <c r="A117" s="20" t="s">
        <v>37</v>
      </c>
      <c r="B117" s="21">
        <v>1</v>
      </c>
      <c r="C117" s="22">
        <v>44743</v>
      </c>
      <c r="D117" s="21">
        <f t="shared" si="21"/>
        <v>1183</v>
      </c>
      <c r="E117" s="21">
        <f t="shared" si="18"/>
        <v>279.07</v>
      </c>
      <c r="F117" s="21">
        <f t="shared" si="19"/>
        <v>119</v>
      </c>
      <c r="G117" s="16">
        <f t="shared" si="20"/>
        <v>1581.07</v>
      </c>
      <c r="H117" s="21">
        <f t="shared" si="23"/>
        <v>1581.07</v>
      </c>
      <c r="I117" s="24"/>
    </row>
    <row r="118" spans="1:9" ht="15" customHeight="1">
      <c r="A118" s="20" t="s">
        <v>37</v>
      </c>
      <c r="B118" s="21">
        <v>1</v>
      </c>
      <c r="C118" s="22">
        <v>44743</v>
      </c>
      <c r="D118" s="21">
        <f t="shared" si="21"/>
        <v>1183</v>
      </c>
      <c r="E118" s="21">
        <f t="shared" si="18"/>
        <v>279.07</v>
      </c>
      <c r="F118" s="21">
        <f t="shared" si="19"/>
        <v>119</v>
      </c>
      <c r="G118" s="16">
        <f t="shared" si="20"/>
        <v>1581.07</v>
      </c>
      <c r="H118" s="21">
        <f t="shared" si="23"/>
        <v>1581.07</v>
      </c>
      <c r="I118" s="24"/>
    </row>
    <row r="119" spans="1:9" ht="15" customHeight="1">
      <c r="A119" s="20" t="s">
        <v>37</v>
      </c>
      <c r="B119" s="21">
        <v>1</v>
      </c>
      <c r="C119" s="22">
        <v>44743</v>
      </c>
      <c r="D119" s="21">
        <f t="shared" si="21"/>
        <v>1183</v>
      </c>
      <c r="E119" s="21">
        <f t="shared" si="18"/>
        <v>279.07</v>
      </c>
      <c r="F119" s="21">
        <f t="shared" si="19"/>
        <v>119</v>
      </c>
      <c r="G119" s="16">
        <f t="shared" si="20"/>
        <v>1581.07</v>
      </c>
      <c r="H119" s="21">
        <f t="shared" si="23"/>
        <v>1581.07</v>
      </c>
      <c r="I119" s="24"/>
    </row>
    <row r="120" spans="1:9" ht="15" customHeight="1">
      <c r="A120" s="20" t="s">
        <v>37</v>
      </c>
      <c r="B120" s="21">
        <v>1</v>
      </c>
      <c r="C120" s="22">
        <v>44774</v>
      </c>
      <c r="D120" s="21">
        <f t="shared" si="21"/>
        <v>1183</v>
      </c>
      <c r="E120" s="21">
        <f t="shared" si="18"/>
        <v>279.07</v>
      </c>
      <c r="F120" s="21">
        <f t="shared" si="19"/>
        <v>119</v>
      </c>
      <c r="G120" s="16">
        <f t="shared" si="20"/>
        <v>1581.07</v>
      </c>
      <c r="H120" s="21">
        <f t="shared" si="23"/>
        <v>1581.07</v>
      </c>
      <c r="I120" s="24"/>
    </row>
    <row r="121" spans="1:9" ht="15" customHeight="1">
      <c r="A121" s="20" t="s">
        <v>37</v>
      </c>
      <c r="B121" s="21">
        <v>1</v>
      </c>
      <c r="C121" s="22">
        <v>44743</v>
      </c>
      <c r="D121" s="21">
        <f t="shared" si="21"/>
        <v>1183</v>
      </c>
      <c r="E121" s="21">
        <f t="shared" si="18"/>
        <v>279.07</v>
      </c>
      <c r="F121" s="21">
        <f t="shared" si="19"/>
        <v>119</v>
      </c>
      <c r="G121" s="16">
        <f t="shared" si="20"/>
        <v>1581.07</v>
      </c>
      <c r="H121" s="21">
        <f t="shared" si="23"/>
        <v>1581.07</v>
      </c>
      <c r="I121" s="24"/>
    </row>
    <row r="122" spans="1:9" ht="15" customHeight="1">
      <c r="A122" s="20" t="s">
        <v>37</v>
      </c>
      <c r="B122" s="21">
        <v>1</v>
      </c>
      <c r="C122" s="22">
        <v>44743</v>
      </c>
      <c r="D122" s="21">
        <f t="shared" si="21"/>
        <v>1183</v>
      </c>
      <c r="E122" s="21">
        <f t="shared" si="18"/>
        <v>279.07</v>
      </c>
      <c r="F122" s="21">
        <f t="shared" si="19"/>
        <v>119</v>
      </c>
      <c r="G122" s="16">
        <f t="shared" si="20"/>
        <v>1581.07</v>
      </c>
      <c r="H122" s="21">
        <f t="shared" si="23"/>
        <v>1581.07</v>
      </c>
      <c r="I122" s="24"/>
    </row>
    <row r="123" spans="1:9" ht="15" customHeight="1">
      <c r="A123" s="20" t="s">
        <v>37</v>
      </c>
      <c r="B123" s="21">
        <v>1</v>
      </c>
      <c r="C123" s="22">
        <v>44743</v>
      </c>
      <c r="D123" s="21">
        <f t="shared" si="21"/>
        <v>1183</v>
      </c>
      <c r="E123" s="21">
        <f t="shared" si="18"/>
        <v>279.07</v>
      </c>
      <c r="F123" s="21">
        <f t="shared" si="19"/>
        <v>119</v>
      </c>
      <c r="G123" s="16">
        <f t="shared" si="20"/>
        <v>1581.07</v>
      </c>
      <c r="H123" s="21">
        <f t="shared" si="23"/>
        <v>1581.07</v>
      </c>
      <c r="I123" s="24"/>
    </row>
    <row r="124" spans="1:9" ht="15" customHeight="1">
      <c r="A124" s="20" t="s">
        <v>37</v>
      </c>
      <c r="B124" s="21">
        <v>1</v>
      </c>
      <c r="C124" s="22">
        <v>44774</v>
      </c>
      <c r="D124" s="21">
        <f t="shared" si="21"/>
        <v>1183</v>
      </c>
      <c r="E124" s="21">
        <f t="shared" si="18"/>
        <v>279.07</v>
      </c>
      <c r="F124" s="21">
        <f t="shared" si="19"/>
        <v>119</v>
      </c>
      <c r="G124" s="16">
        <f t="shared" si="20"/>
        <v>1581.07</v>
      </c>
      <c r="H124" s="21">
        <f t="shared" si="23"/>
        <v>1581.07</v>
      </c>
      <c r="I124" s="24"/>
    </row>
    <row r="125" spans="1:9" ht="15" customHeight="1">
      <c r="A125" s="20" t="s">
        <v>37</v>
      </c>
      <c r="B125" s="21">
        <v>1</v>
      </c>
      <c r="C125" s="22">
        <v>44774</v>
      </c>
      <c r="D125" s="21">
        <f t="shared" si="21"/>
        <v>1183</v>
      </c>
      <c r="E125" s="21">
        <f t="shared" si="18"/>
        <v>279.07</v>
      </c>
      <c r="F125" s="21">
        <f t="shared" si="19"/>
        <v>119</v>
      </c>
      <c r="G125" s="16">
        <f t="shared" si="20"/>
        <v>1581.07</v>
      </c>
      <c r="H125" s="21">
        <f t="shared" si="23"/>
        <v>1581.07</v>
      </c>
      <c r="I125" s="24"/>
    </row>
    <row r="126" spans="1:9" ht="15" customHeight="1">
      <c r="A126" s="20" t="s">
        <v>37</v>
      </c>
      <c r="B126" s="21">
        <v>1</v>
      </c>
      <c r="C126" s="22">
        <v>44774</v>
      </c>
      <c r="D126" s="21">
        <f t="shared" si="21"/>
        <v>1183</v>
      </c>
      <c r="E126" s="21">
        <f t="shared" si="18"/>
        <v>279.07</v>
      </c>
      <c r="F126" s="21">
        <f t="shared" si="19"/>
        <v>119</v>
      </c>
      <c r="G126" s="16">
        <f t="shared" si="20"/>
        <v>1581.07</v>
      </c>
      <c r="H126" s="21">
        <f t="shared" si="23"/>
        <v>1581.07</v>
      </c>
      <c r="I126" s="24"/>
    </row>
    <row r="127" spans="1:9" ht="15" customHeight="1">
      <c r="A127" s="20" t="s">
        <v>37</v>
      </c>
      <c r="B127" s="21">
        <v>1</v>
      </c>
      <c r="C127" s="22">
        <v>44743</v>
      </c>
      <c r="D127" s="21">
        <f t="shared" si="21"/>
        <v>1183</v>
      </c>
      <c r="E127" s="21">
        <f t="shared" si="18"/>
        <v>279.07</v>
      </c>
      <c r="F127" s="21">
        <f t="shared" si="19"/>
        <v>119</v>
      </c>
      <c r="G127" s="16">
        <f t="shared" si="20"/>
        <v>1581.07</v>
      </c>
      <c r="H127" s="21">
        <f t="shared" si="23"/>
        <v>1581.07</v>
      </c>
      <c r="I127" s="24"/>
    </row>
    <row r="128" spans="1:9" ht="15" customHeight="1">
      <c r="A128" s="20" t="s">
        <v>37</v>
      </c>
      <c r="B128" s="21">
        <v>1</v>
      </c>
      <c r="C128" s="22">
        <v>44743</v>
      </c>
      <c r="D128" s="21">
        <f t="shared" si="21"/>
        <v>1183</v>
      </c>
      <c r="E128" s="21">
        <f t="shared" si="18"/>
        <v>279.07</v>
      </c>
      <c r="F128" s="21">
        <f t="shared" si="19"/>
        <v>119</v>
      </c>
      <c r="G128" s="16">
        <f t="shared" si="20"/>
        <v>1581.07</v>
      </c>
      <c r="H128" s="21">
        <f t="shared" si="23"/>
        <v>1581.07</v>
      </c>
      <c r="I128" s="24"/>
    </row>
    <row r="129" spans="1:9" ht="15" customHeight="1">
      <c r="A129" s="20" t="s">
        <v>37</v>
      </c>
      <c r="B129" s="21">
        <v>1</v>
      </c>
      <c r="C129" s="22">
        <v>44774</v>
      </c>
      <c r="D129" s="21">
        <f t="shared" si="21"/>
        <v>1183</v>
      </c>
      <c r="E129" s="21">
        <f t="shared" si="18"/>
        <v>279.07</v>
      </c>
      <c r="F129" s="21">
        <f t="shared" si="19"/>
        <v>119</v>
      </c>
      <c r="G129" s="16">
        <f t="shared" si="20"/>
        <v>1581.07</v>
      </c>
      <c r="H129" s="21">
        <f t="shared" si="23"/>
        <v>1581.07</v>
      </c>
      <c r="I129" s="24"/>
    </row>
    <row r="130" spans="1:9" ht="15" customHeight="1">
      <c r="A130" s="20" t="s">
        <v>37</v>
      </c>
      <c r="B130" s="21">
        <v>1</v>
      </c>
      <c r="C130" s="22">
        <v>44743</v>
      </c>
      <c r="D130" s="21">
        <f t="shared" si="21"/>
        <v>1183</v>
      </c>
      <c r="E130" s="21">
        <f t="shared" si="18"/>
        <v>279.07</v>
      </c>
      <c r="F130" s="21">
        <f t="shared" si="19"/>
        <v>119</v>
      </c>
      <c r="G130" s="16">
        <f t="shared" si="20"/>
        <v>1581.07</v>
      </c>
      <c r="H130" s="21">
        <f t="shared" si="23"/>
        <v>1581.07</v>
      </c>
      <c r="I130" s="24"/>
    </row>
    <row r="131" spans="1:9" ht="15" customHeight="1">
      <c r="A131" s="20" t="s">
        <v>37</v>
      </c>
      <c r="B131" s="21">
        <v>1</v>
      </c>
      <c r="C131" s="22">
        <v>44805</v>
      </c>
      <c r="D131" s="21">
        <f t="shared" si="21"/>
        <v>1183</v>
      </c>
      <c r="E131" s="21">
        <f t="shared" si="18"/>
        <v>279.07</v>
      </c>
      <c r="F131" s="21">
        <f t="shared" si="19"/>
        <v>119</v>
      </c>
      <c r="G131" s="16">
        <f t="shared" si="20"/>
        <v>1581.07</v>
      </c>
      <c r="H131" s="21">
        <f t="shared" si="23"/>
        <v>1581.07</v>
      </c>
      <c r="I131" s="24"/>
    </row>
    <row r="132" spans="1:9" ht="15" customHeight="1">
      <c r="A132" s="20" t="s">
        <v>37</v>
      </c>
      <c r="B132" s="21">
        <v>0.75</v>
      </c>
      <c r="C132" s="22">
        <v>44774</v>
      </c>
      <c r="D132" s="21">
        <f t="shared" si="21"/>
        <v>887.25</v>
      </c>
      <c r="E132" s="21">
        <f t="shared" si="18"/>
        <v>209.3</v>
      </c>
      <c r="F132" s="21">
        <f t="shared" si="19"/>
        <v>89.25</v>
      </c>
      <c r="G132" s="16">
        <f t="shared" si="20"/>
        <v>1185.8</v>
      </c>
      <c r="H132" s="21">
        <f t="shared" si="23"/>
        <v>1185.8</v>
      </c>
      <c r="I132" s="24"/>
    </row>
    <row r="133" spans="1:9" ht="15" customHeight="1">
      <c r="A133" s="20" t="s">
        <v>37</v>
      </c>
      <c r="B133" s="21">
        <v>1</v>
      </c>
      <c r="C133" s="22">
        <v>44781</v>
      </c>
      <c r="D133" s="21">
        <f t="shared" si="21"/>
        <v>1183</v>
      </c>
      <c r="E133" s="21">
        <f t="shared" ref="E133:E164" si="24">ROUND(D133*$E$4,2)</f>
        <v>279.07</v>
      </c>
      <c r="F133" s="21">
        <f t="shared" ref="F133:F164" si="25">B133*$F$4</f>
        <v>119</v>
      </c>
      <c r="G133" s="16">
        <f t="shared" si="20"/>
        <v>1581.07</v>
      </c>
      <c r="H133" s="21">
        <f t="shared" si="23"/>
        <v>1581.07</v>
      </c>
      <c r="I133" s="24"/>
    </row>
    <row r="134" spans="1:9" ht="15" customHeight="1">
      <c r="A134" s="20" t="s">
        <v>37</v>
      </c>
      <c r="B134" s="21">
        <v>1</v>
      </c>
      <c r="C134" s="22">
        <v>44743</v>
      </c>
      <c r="D134" s="21">
        <f t="shared" si="21"/>
        <v>1183</v>
      </c>
      <c r="E134" s="21">
        <f t="shared" si="24"/>
        <v>279.07</v>
      </c>
      <c r="F134" s="21">
        <f t="shared" si="25"/>
        <v>119</v>
      </c>
      <c r="G134" s="16">
        <f t="shared" si="20"/>
        <v>1581.07</v>
      </c>
      <c r="H134" s="21">
        <f t="shared" si="23"/>
        <v>1581.07</v>
      </c>
      <c r="I134" s="24"/>
    </row>
    <row r="135" spans="1:9" customFormat="1" ht="15" customHeight="1">
      <c r="A135" s="20" t="s">
        <v>37</v>
      </c>
      <c r="B135" s="21">
        <v>1</v>
      </c>
      <c r="C135" s="22">
        <v>44743</v>
      </c>
      <c r="D135" s="21">
        <f t="shared" si="21"/>
        <v>1183</v>
      </c>
      <c r="E135" s="21">
        <f t="shared" si="24"/>
        <v>279.07</v>
      </c>
      <c r="F135" s="21">
        <f t="shared" si="25"/>
        <v>119</v>
      </c>
      <c r="G135" s="16">
        <f t="shared" si="20"/>
        <v>1581.07</v>
      </c>
      <c r="H135" s="21">
        <f t="shared" si="23"/>
        <v>1581.07</v>
      </c>
      <c r="I135" s="24"/>
    </row>
    <row r="136" spans="1:9" customFormat="1" ht="15" customHeight="1">
      <c r="A136" s="20" t="s">
        <v>37</v>
      </c>
      <c r="B136" s="21">
        <v>1</v>
      </c>
      <c r="C136" s="22">
        <v>44743</v>
      </c>
      <c r="D136" s="21">
        <f t="shared" si="21"/>
        <v>1183</v>
      </c>
      <c r="E136" s="21">
        <f t="shared" si="24"/>
        <v>279.07</v>
      </c>
      <c r="F136" s="21">
        <f t="shared" si="25"/>
        <v>119</v>
      </c>
      <c r="G136" s="16">
        <f t="shared" ref="G136:G199" si="26">SUM(D136:F136)</f>
        <v>1581.07</v>
      </c>
      <c r="H136" s="21">
        <f t="shared" si="23"/>
        <v>1581.07</v>
      </c>
      <c r="I136" s="24"/>
    </row>
    <row r="137" spans="1:9" ht="15" customHeight="1">
      <c r="A137" s="20" t="s">
        <v>37</v>
      </c>
      <c r="B137" s="21">
        <v>1</v>
      </c>
      <c r="C137" s="22">
        <v>44788</v>
      </c>
      <c r="D137" s="21">
        <f t="shared" si="21"/>
        <v>1183</v>
      </c>
      <c r="E137" s="21">
        <f t="shared" si="24"/>
        <v>279.07</v>
      </c>
      <c r="F137" s="21">
        <f t="shared" si="25"/>
        <v>119</v>
      </c>
      <c r="G137" s="16">
        <f t="shared" si="26"/>
        <v>1581.07</v>
      </c>
      <c r="H137" s="21">
        <f t="shared" si="23"/>
        <v>1581.07</v>
      </c>
      <c r="I137" s="24"/>
    </row>
    <row r="138" spans="1:9" ht="15" customHeight="1">
      <c r="A138" s="20" t="s">
        <v>37</v>
      </c>
      <c r="B138" s="21">
        <v>0.5</v>
      </c>
      <c r="C138" s="22">
        <v>44743</v>
      </c>
      <c r="D138" s="21">
        <f t="shared" si="21"/>
        <v>591.5</v>
      </c>
      <c r="E138" s="21">
        <f t="shared" si="24"/>
        <v>139.53</v>
      </c>
      <c r="F138" s="21">
        <f t="shared" si="25"/>
        <v>59.5</v>
      </c>
      <c r="G138" s="16">
        <f t="shared" si="26"/>
        <v>790.53</v>
      </c>
      <c r="H138" s="21">
        <f t="shared" si="23"/>
        <v>790.53</v>
      </c>
      <c r="I138" s="24"/>
    </row>
    <row r="139" spans="1:9" ht="15" customHeight="1">
      <c r="A139" s="20" t="s">
        <v>37</v>
      </c>
      <c r="B139" s="21">
        <v>1</v>
      </c>
      <c r="C139" s="22">
        <v>44743</v>
      </c>
      <c r="D139" s="21">
        <f t="shared" si="21"/>
        <v>1183</v>
      </c>
      <c r="E139" s="21">
        <f t="shared" si="24"/>
        <v>279.07</v>
      </c>
      <c r="F139" s="21">
        <f t="shared" si="25"/>
        <v>119</v>
      </c>
      <c r="G139" s="16">
        <f t="shared" si="26"/>
        <v>1581.07</v>
      </c>
      <c r="H139" s="21">
        <f t="shared" si="23"/>
        <v>1581.07</v>
      </c>
      <c r="I139" s="24"/>
    </row>
    <row r="140" spans="1:9" ht="15" customHeight="1">
      <c r="A140" s="20" t="s">
        <v>37</v>
      </c>
      <c r="B140" s="21">
        <v>1</v>
      </c>
      <c r="C140" s="22">
        <v>44743</v>
      </c>
      <c r="D140" s="21">
        <f t="shared" si="21"/>
        <v>1183</v>
      </c>
      <c r="E140" s="21">
        <f t="shared" si="24"/>
        <v>279.07</v>
      </c>
      <c r="F140" s="21">
        <f t="shared" si="25"/>
        <v>119</v>
      </c>
      <c r="G140" s="16">
        <f t="shared" si="26"/>
        <v>1581.07</v>
      </c>
      <c r="H140" s="21">
        <f t="shared" si="23"/>
        <v>1581.07</v>
      </c>
      <c r="I140" s="24"/>
    </row>
    <row r="141" spans="1:9" ht="15" customHeight="1">
      <c r="A141" s="20" t="s">
        <v>37</v>
      </c>
      <c r="B141" s="21">
        <v>0.5</v>
      </c>
      <c r="C141" s="22">
        <v>44774</v>
      </c>
      <c r="D141" s="21">
        <f t="shared" si="21"/>
        <v>591.5</v>
      </c>
      <c r="E141" s="21">
        <f t="shared" si="24"/>
        <v>139.53</v>
      </c>
      <c r="F141" s="21">
        <f t="shared" si="25"/>
        <v>59.5</v>
      </c>
      <c r="G141" s="16">
        <f t="shared" si="26"/>
        <v>790.53</v>
      </c>
      <c r="H141" s="21">
        <f t="shared" si="23"/>
        <v>790.53</v>
      </c>
      <c r="I141" s="24"/>
    </row>
    <row r="142" spans="1:9" ht="15" customHeight="1">
      <c r="A142" s="20" t="s">
        <v>37</v>
      </c>
      <c r="B142" s="21">
        <v>0.5</v>
      </c>
      <c r="C142" s="22">
        <v>44743</v>
      </c>
      <c r="D142" s="21">
        <f t="shared" si="21"/>
        <v>591.5</v>
      </c>
      <c r="E142" s="21">
        <f t="shared" si="24"/>
        <v>139.53</v>
      </c>
      <c r="F142" s="21">
        <f t="shared" si="25"/>
        <v>59.5</v>
      </c>
      <c r="G142" s="16">
        <f t="shared" si="26"/>
        <v>790.53</v>
      </c>
      <c r="H142" s="21">
        <f t="shared" si="23"/>
        <v>790.53</v>
      </c>
      <c r="I142" s="24"/>
    </row>
    <row r="143" spans="1:9" ht="15" customHeight="1">
      <c r="A143" s="20" t="s">
        <v>37</v>
      </c>
      <c r="B143" s="21" t="s">
        <v>40</v>
      </c>
      <c r="C143" s="22">
        <v>44743</v>
      </c>
      <c r="D143" s="21">
        <f t="shared" si="21"/>
        <v>887.25</v>
      </c>
      <c r="E143" s="21">
        <f t="shared" si="24"/>
        <v>209.3</v>
      </c>
      <c r="F143" s="21">
        <f t="shared" si="25"/>
        <v>89.25</v>
      </c>
      <c r="G143" s="16">
        <f t="shared" si="26"/>
        <v>1185.8</v>
      </c>
      <c r="H143" s="21">
        <f t="shared" si="23"/>
        <v>1185.8</v>
      </c>
      <c r="I143" s="24"/>
    </row>
    <row r="144" spans="1:9" ht="15" customHeight="1">
      <c r="A144" s="20" t="s">
        <v>37</v>
      </c>
      <c r="B144" s="21">
        <v>1</v>
      </c>
      <c r="C144" s="22">
        <v>44743</v>
      </c>
      <c r="D144" s="21">
        <f t="shared" si="21"/>
        <v>1183</v>
      </c>
      <c r="E144" s="21">
        <f t="shared" si="24"/>
        <v>279.07</v>
      </c>
      <c r="F144" s="21">
        <f t="shared" si="25"/>
        <v>119</v>
      </c>
      <c r="G144" s="16">
        <f t="shared" si="26"/>
        <v>1581.07</v>
      </c>
      <c r="H144" s="21">
        <f t="shared" si="23"/>
        <v>1581.07</v>
      </c>
      <c r="I144" s="24"/>
    </row>
    <row r="145" spans="1:9" ht="15" customHeight="1">
      <c r="A145" s="20" t="s">
        <v>37</v>
      </c>
      <c r="B145" s="21">
        <v>1</v>
      </c>
      <c r="C145" s="22">
        <v>44743</v>
      </c>
      <c r="D145" s="21">
        <f t="shared" si="21"/>
        <v>1183</v>
      </c>
      <c r="E145" s="21">
        <f t="shared" si="24"/>
        <v>279.07</v>
      </c>
      <c r="F145" s="21">
        <f t="shared" si="25"/>
        <v>119</v>
      </c>
      <c r="G145" s="16">
        <f t="shared" si="26"/>
        <v>1581.07</v>
      </c>
      <c r="H145" s="21">
        <f t="shared" si="23"/>
        <v>1581.07</v>
      </c>
      <c r="I145" s="24"/>
    </row>
    <row r="146" spans="1:9" ht="15" customHeight="1">
      <c r="A146" s="20" t="s">
        <v>37</v>
      </c>
      <c r="B146" s="21">
        <v>1</v>
      </c>
      <c r="C146" s="22">
        <v>44743</v>
      </c>
      <c r="D146" s="21">
        <f t="shared" si="21"/>
        <v>1183</v>
      </c>
      <c r="E146" s="21">
        <f t="shared" si="24"/>
        <v>279.07</v>
      </c>
      <c r="F146" s="21">
        <f t="shared" si="25"/>
        <v>119</v>
      </c>
      <c r="G146" s="16">
        <f t="shared" si="26"/>
        <v>1581.07</v>
      </c>
      <c r="H146" s="21">
        <f t="shared" si="23"/>
        <v>1581.07</v>
      </c>
      <c r="I146" s="24" t="s">
        <v>41</v>
      </c>
    </row>
    <row r="147" spans="1:9" ht="15" customHeight="1">
      <c r="A147" s="20" t="s">
        <v>37</v>
      </c>
      <c r="B147" s="21">
        <v>1</v>
      </c>
      <c r="C147" s="22">
        <v>44743</v>
      </c>
      <c r="D147" s="21">
        <f t="shared" si="21"/>
        <v>1183</v>
      </c>
      <c r="E147" s="21">
        <f t="shared" si="24"/>
        <v>279.07</v>
      </c>
      <c r="F147" s="21">
        <f t="shared" si="25"/>
        <v>119</v>
      </c>
      <c r="G147" s="16">
        <f t="shared" si="26"/>
        <v>1581.07</v>
      </c>
      <c r="H147" s="21">
        <f t="shared" si="23"/>
        <v>1581.07</v>
      </c>
      <c r="I147" s="24"/>
    </row>
    <row r="148" spans="1:9" ht="15" customHeight="1">
      <c r="A148" s="20" t="s">
        <v>37</v>
      </c>
      <c r="B148" s="21">
        <v>1</v>
      </c>
      <c r="C148" s="22">
        <v>44743</v>
      </c>
      <c r="D148" s="21">
        <f t="shared" si="21"/>
        <v>1183</v>
      </c>
      <c r="E148" s="21">
        <f t="shared" si="24"/>
        <v>279.07</v>
      </c>
      <c r="F148" s="21">
        <f t="shared" si="25"/>
        <v>119</v>
      </c>
      <c r="G148" s="16">
        <f t="shared" si="26"/>
        <v>1581.07</v>
      </c>
      <c r="H148" s="21">
        <f t="shared" si="23"/>
        <v>1581.07</v>
      </c>
      <c r="I148" s="24"/>
    </row>
    <row r="149" spans="1:9" ht="15" customHeight="1">
      <c r="A149" s="20" t="s">
        <v>37</v>
      </c>
      <c r="B149" s="21">
        <v>1</v>
      </c>
      <c r="C149" s="22">
        <v>44775</v>
      </c>
      <c r="D149" s="21">
        <f t="shared" si="21"/>
        <v>1183</v>
      </c>
      <c r="E149" s="21">
        <f t="shared" si="24"/>
        <v>279.07</v>
      </c>
      <c r="F149" s="21">
        <f t="shared" si="25"/>
        <v>119</v>
      </c>
      <c r="G149" s="16">
        <f t="shared" si="26"/>
        <v>1581.07</v>
      </c>
      <c r="H149" s="21">
        <f t="shared" si="23"/>
        <v>1581.07</v>
      </c>
      <c r="I149" s="24"/>
    </row>
    <row r="150" spans="1:9" ht="15" customHeight="1">
      <c r="A150" s="20" t="s">
        <v>37</v>
      </c>
      <c r="B150" s="21">
        <v>0.75</v>
      </c>
      <c r="C150" s="22">
        <v>44781</v>
      </c>
      <c r="D150" s="21">
        <f t="shared" si="21"/>
        <v>887.25</v>
      </c>
      <c r="E150" s="21">
        <f t="shared" si="24"/>
        <v>209.3</v>
      </c>
      <c r="F150" s="21">
        <f t="shared" si="25"/>
        <v>89.25</v>
      </c>
      <c r="G150" s="16">
        <f t="shared" si="26"/>
        <v>1185.8</v>
      </c>
      <c r="H150" s="21">
        <f t="shared" si="23"/>
        <v>1185.8</v>
      </c>
      <c r="I150" s="24"/>
    </row>
    <row r="151" spans="1:9" ht="15" customHeight="1">
      <c r="A151" s="20" t="s">
        <v>37</v>
      </c>
      <c r="B151" s="21">
        <v>1</v>
      </c>
      <c r="C151" s="22">
        <v>44743</v>
      </c>
      <c r="D151" s="21">
        <f t="shared" si="21"/>
        <v>1183</v>
      </c>
      <c r="E151" s="21">
        <f t="shared" si="24"/>
        <v>279.07</v>
      </c>
      <c r="F151" s="21">
        <f t="shared" si="25"/>
        <v>119</v>
      </c>
      <c r="G151" s="16">
        <f t="shared" si="26"/>
        <v>1581.07</v>
      </c>
      <c r="H151" s="21">
        <f t="shared" si="23"/>
        <v>1581.07</v>
      </c>
      <c r="I151" s="24"/>
    </row>
    <row r="152" spans="1:9" ht="15" customHeight="1">
      <c r="A152" s="20" t="s">
        <v>37</v>
      </c>
      <c r="B152" s="21">
        <v>1</v>
      </c>
      <c r="C152" s="22">
        <v>44774</v>
      </c>
      <c r="D152" s="21">
        <f t="shared" si="21"/>
        <v>1183</v>
      </c>
      <c r="E152" s="21">
        <f t="shared" si="24"/>
        <v>279.07</v>
      </c>
      <c r="F152" s="21">
        <f t="shared" si="25"/>
        <v>119</v>
      </c>
      <c r="G152" s="16">
        <f t="shared" si="26"/>
        <v>1581.07</v>
      </c>
      <c r="H152" s="21">
        <f t="shared" si="23"/>
        <v>1581.07</v>
      </c>
      <c r="I152" s="24"/>
    </row>
    <row r="153" spans="1:9" ht="15" customHeight="1">
      <c r="A153" s="20" t="s">
        <v>37</v>
      </c>
      <c r="B153" s="21">
        <v>1</v>
      </c>
      <c r="C153" s="22">
        <v>44743</v>
      </c>
      <c r="D153" s="21">
        <f t="shared" si="21"/>
        <v>1183</v>
      </c>
      <c r="E153" s="21">
        <f t="shared" si="24"/>
        <v>279.07</v>
      </c>
      <c r="F153" s="21">
        <f t="shared" si="25"/>
        <v>119</v>
      </c>
      <c r="G153" s="16">
        <f t="shared" si="26"/>
        <v>1581.07</v>
      </c>
      <c r="H153" s="21">
        <f t="shared" si="23"/>
        <v>1581.07</v>
      </c>
      <c r="I153" s="24"/>
    </row>
    <row r="154" spans="1:9" ht="15" customHeight="1">
      <c r="A154" s="20" t="s">
        <v>37</v>
      </c>
      <c r="B154" s="21">
        <v>1</v>
      </c>
      <c r="C154" s="22">
        <v>44743</v>
      </c>
      <c r="D154" s="21">
        <f t="shared" si="21"/>
        <v>1183</v>
      </c>
      <c r="E154" s="21">
        <f t="shared" si="24"/>
        <v>279.07</v>
      </c>
      <c r="F154" s="21">
        <f t="shared" si="25"/>
        <v>119</v>
      </c>
      <c r="G154" s="16">
        <f t="shared" si="26"/>
        <v>1581.07</v>
      </c>
      <c r="H154" s="21">
        <f t="shared" si="23"/>
        <v>1581.07</v>
      </c>
      <c r="I154" s="24"/>
    </row>
    <row r="155" spans="1:9" ht="15" customHeight="1">
      <c r="A155" s="20" t="s">
        <v>37</v>
      </c>
      <c r="B155" s="21">
        <v>1</v>
      </c>
      <c r="C155" s="22">
        <v>44774</v>
      </c>
      <c r="D155" s="21">
        <f t="shared" ref="D155:D186" si="27">B155*$D$4</f>
        <v>1183</v>
      </c>
      <c r="E155" s="21">
        <f t="shared" si="24"/>
        <v>279.07</v>
      </c>
      <c r="F155" s="21">
        <f t="shared" si="25"/>
        <v>119</v>
      </c>
      <c r="G155" s="16">
        <f t="shared" si="26"/>
        <v>1581.07</v>
      </c>
      <c r="H155" s="21">
        <f t="shared" si="23"/>
        <v>1581.07</v>
      </c>
      <c r="I155" s="24"/>
    </row>
    <row r="156" spans="1:9" ht="15" customHeight="1">
      <c r="A156" s="20" t="s">
        <v>37</v>
      </c>
      <c r="B156" s="21">
        <v>1</v>
      </c>
      <c r="C156" s="22">
        <v>44743</v>
      </c>
      <c r="D156" s="21">
        <f t="shared" si="27"/>
        <v>1183</v>
      </c>
      <c r="E156" s="21">
        <f t="shared" si="24"/>
        <v>279.07</v>
      </c>
      <c r="F156" s="21">
        <f t="shared" si="25"/>
        <v>119</v>
      </c>
      <c r="G156" s="16">
        <f t="shared" si="26"/>
        <v>1581.07</v>
      </c>
      <c r="H156" s="21">
        <f t="shared" si="23"/>
        <v>1581.07</v>
      </c>
      <c r="I156" s="24"/>
    </row>
    <row r="157" spans="1:9" ht="15" customHeight="1">
      <c r="A157" s="20" t="s">
        <v>37</v>
      </c>
      <c r="B157" s="21">
        <v>0.5</v>
      </c>
      <c r="C157" s="22">
        <v>44743</v>
      </c>
      <c r="D157" s="21">
        <f t="shared" si="27"/>
        <v>591.5</v>
      </c>
      <c r="E157" s="21">
        <f t="shared" si="24"/>
        <v>139.53</v>
      </c>
      <c r="F157" s="21">
        <f t="shared" si="25"/>
        <v>59.5</v>
      </c>
      <c r="G157" s="16">
        <f t="shared" si="26"/>
        <v>790.53</v>
      </c>
      <c r="H157" s="21">
        <f t="shared" ref="H157:H220" si="28">G157</f>
        <v>790.53</v>
      </c>
      <c r="I157" s="24"/>
    </row>
    <row r="158" spans="1:9" ht="15" customHeight="1">
      <c r="A158" s="20" t="s">
        <v>37</v>
      </c>
      <c r="B158" s="21">
        <v>1</v>
      </c>
      <c r="C158" s="22">
        <v>44774</v>
      </c>
      <c r="D158" s="21">
        <f t="shared" si="27"/>
        <v>1183</v>
      </c>
      <c r="E158" s="21">
        <f t="shared" si="24"/>
        <v>279.07</v>
      </c>
      <c r="F158" s="21">
        <f t="shared" si="25"/>
        <v>119</v>
      </c>
      <c r="G158" s="16">
        <f t="shared" si="26"/>
        <v>1581.07</v>
      </c>
      <c r="H158" s="21">
        <f t="shared" si="28"/>
        <v>1581.07</v>
      </c>
      <c r="I158" s="24"/>
    </row>
    <row r="159" spans="1:9" ht="15" customHeight="1">
      <c r="A159" s="20" t="s">
        <v>37</v>
      </c>
      <c r="B159" s="21">
        <v>1</v>
      </c>
      <c r="C159" s="22">
        <v>44774</v>
      </c>
      <c r="D159" s="21">
        <f t="shared" si="27"/>
        <v>1183</v>
      </c>
      <c r="E159" s="21">
        <f t="shared" si="24"/>
        <v>279.07</v>
      </c>
      <c r="F159" s="21">
        <f t="shared" si="25"/>
        <v>119</v>
      </c>
      <c r="G159" s="16">
        <f t="shared" si="26"/>
        <v>1581.07</v>
      </c>
      <c r="H159" s="21">
        <f t="shared" si="28"/>
        <v>1581.07</v>
      </c>
      <c r="I159" s="24"/>
    </row>
    <row r="160" spans="1:9" ht="15" customHeight="1">
      <c r="A160" s="20" t="s">
        <v>37</v>
      </c>
      <c r="B160" s="21">
        <v>1</v>
      </c>
      <c r="C160" s="22">
        <v>44743</v>
      </c>
      <c r="D160" s="21">
        <f t="shared" si="27"/>
        <v>1183</v>
      </c>
      <c r="E160" s="21">
        <f t="shared" si="24"/>
        <v>279.07</v>
      </c>
      <c r="F160" s="21">
        <f t="shared" si="25"/>
        <v>119</v>
      </c>
      <c r="G160" s="16">
        <f t="shared" si="26"/>
        <v>1581.07</v>
      </c>
      <c r="H160" s="21">
        <f t="shared" si="28"/>
        <v>1581.07</v>
      </c>
      <c r="I160" s="24"/>
    </row>
    <row r="161" spans="1:9" ht="15" customHeight="1">
      <c r="A161" s="20" t="s">
        <v>37</v>
      </c>
      <c r="B161" s="21">
        <v>1</v>
      </c>
      <c r="C161" s="22">
        <v>44743</v>
      </c>
      <c r="D161" s="21">
        <f t="shared" si="27"/>
        <v>1183</v>
      </c>
      <c r="E161" s="21">
        <f t="shared" si="24"/>
        <v>279.07</v>
      </c>
      <c r="F161" s="21">
        <f t="shared" si="25"/>
        <v>119</v>
      </c>
      <c r="G161" s="16">
        <f t="shared" si="26"/>
        <v>1581.07</v>
      </c>
      <c r="H161" s="21">
        <f t="shared" si="28"/>
        <v>1581.07</v>
      </c>
      <c r="I161" s="24"/>
    </row>
    <row r="162" spans="1:9" ht="15" customHeight="1">
      <c r="A162" s="20" t="s">
        <v>37</v>
      </c>
      <c r="B162" s="21">
        <v>0.75</v>
      </c>
      <c r="C162" s="22">
        <v>44795</v>
      </c>
      <c r="D162" s="21">
        <f t="shared" si="27"/>
        <v>887.25</v>
      </c>
      <c r="E162" s="21">
        <f t="shared" si="24"/>
        <v>209.3</v>
      </c>
      <c r="F162" s="21">
        <f t="shared" si="25"/>
        <v>89.25</v>
      </c>
      <c r="G162" s="16">
        <f t="shared" si="26"/>
        <v>1185.8</v>
      </c>
      <c r="H162" s="21">
        <f t="shared" si="28"/>
        <v>1185.8</v>
      </c>
      <c r="I162" s="24"/>
    </row>
    <row r="163" spans="1:9" ht="15" customHeight="1">
      <c r="A163" s="20" t="s">
        <v>37</v>
      </c>
      <c r="B163" s="21">
        <v>1</v>
      </c>
      <c r="C163" s="22">
        <v>44774</v>
      </c>
      <c r="D163" s="21">
        <f t="shared" si="27"/>
        <v>1183</v>
      </c>
      <c r="E163" s="21">
        <f t="shared" si="24"/>
        <v>279.07</v>
      </c>
      <c r="F163" s="21">
        <f t="shared" si="25"/>
        <v>119</v>
      </c>
      <c r="G163" s="16">
        <f t="shared" si="26"/>
        <v>1581.07</v>
      </c>
      <c r="H163" s="21">
        <f t="shared" si="28"/>
        <v>1581.07</v>
      </c>
      <c r="I163" s="24"/>
    </row>
    <row r="164" spans="1:9" ht="15" customHeight="1">
      <c r="A164" s="20" t="s">
        <v>37</v>
      </c>
      <c r="B164" s="21">
        <v>1</v>
      </c>
      <c r="C164" s="22">
        <v>44743</v>
      </c>
      <c r="D164" s="21">
        <f t="shared" si="27"/>
        <v>1183</v>
      </c>
      <c r="E164" s="21">
        <f t="shared" si="24"/>
        <v>279.07</v>
      </c>
      <c r="F164" s="21">
        <f t="shared" si="25"/>
        <v>119</v>
      </c>
      <c r="G164" s="16">
        <f t="shared" si="26"/>
        <v>1581.07</v>
      </c>
      <c r="H164" s="21">
        <f t="shared" si="28"/>
        <v>1581.07</v>
      </c>
      <c r="I164" s="24"/>
    </row>
    <row r="165" spans="1:9" ht="15" customHeight="1">
      <c r="A165" s="20" t="s">
        <v>37</v>
      </c>
      <c r="B165" s="21">
        <v>1</v>
      </c>
      <c r="C165" s="22">
        <v>44743</v>
      </c>
      <c r="D165" s="21">
        <f t="shared" si="27"/>
        <v>1183</v>
      </c>
      <c r="E165" s="21">
        <f t="shared" ref="E165:E196" si="29">ROUND(D165*$E$4,2)</f>
        <v>279.07</v>
      </c>
      <c r="F165" s="21">
        <f t="shared" ref="F165:F196" si="30">B165*$F$4</f>
        <v>119</v>
      </c>
      <c r="G165" s="16">
        <f t="shared" si="26"/>
        <v>1581.07</v>
      </c>
      <c r="H165" s="21">
        <f t="shared" si="28"/>
        <v>1581.07</v>
      </c>
      <c r="I165" s="24"/>
    </row>
    <row r="166" spans="1:9" ht="15" customHeight="1">
      <c r="A166" s="20" t="s">
        <v>37</v>
      </c>
      <c r="B166" s="21">
        <v>1</v>
      </c>
      <c r="C166" s="22">
        <v>44743</v>
      </c>
      <c r="D166" s="21">
        <f t="shared" si="27"/>
        <v>1183</v>
      </c>
      <c r="E166" s="21">
        <f t="shared" si="29"/>
        <v>279.07</v>
      </c>
      <c r="F166" s="21">
        <f t="shared" si="30"/>
        <v>119</v>
      </c>
      <c r="G166" s="16">
        <f t="shared" si="26"/>
        <v>1581.07</v>
      </c>
      <c r="H166" s="21">
        <f t="shared" si="28"/>
        <v>1581.07</v>
      </c>
      <c r="I166" s="24"/>
    </row>
    <row r="167" spans="1:9" ht="15" customHeight="1">
      <c r="A167" s="20" t="s">
        <v>37</v>
      </c>
      <c r="B167" s="21">
        <v>1</v>
      </c>
      <c r="C167" s="22">
        <v>44743</v>
      </c>
      <c r="D167" s="21">
        <f t="shared" si="27"/>
        <v>1183</v>
      </c>
      <c r="E167" s="21">
        <f t="shared" si="29"/>
        <v>279.07</v>
      </c>
      <c r="F167" s="21">
        <f t="shared" si="30"/>
        <v>119</v>
      </c>
      <c r="G167" s="16">
        <f t="shared" si="26"/>
        <v>1581.07</v>
      </c>
      <c r="H167" s="21">
        <f t="shared" si="28"/>
        <v>1581.07</v>
      </c>
      <c r="I167" s="24"/>
    </row>
    <row r="168" spans="1:9" ht="15" customHeight="1">
      <c r="A168" s="20" t="s">
        <v>37</v>
      </c>
      <c r="B168" s="21">
        <v>1</v>
      </c>
      <c r="C168" s="22">
        <v>44743</v>
      </c>
      <c r="D168" s="21">
        <f t="shared" si="27"/>
        <v>1183</v>
      </c>
      <c r="E168" s="21">
        <f t="shared" si="29"/>
        <v>279.07</v>
      </c>
      <c r="F168" s="21">
        <f t="shared" si="30"/>
        <v>119</v>
      </c>
      <c r="G168" s="16">
        <f t="shared" si="26"/>
        <v>1581.07</v>
      </c>
      <c r="H168" s="21">
        <f t="shared" si="28"/>
        <v>1581.07</v>
      </c>
      <c r="I168" s="24"/>
    </row>
    <row r="169" spans="1:9" ht="15" customHeight="1">
      <c r="A169" s="20" t="s">
        <v>37</v>
      </c>
      <c r="B169" s="21">
        <v>1</v>
      </c>
      <c r="C169" s="22">
        <v>44743</v>
      </c>
      <c r="D169" s="21">
        <f t="shared" si="27"/>
        <v>1183</v>
      </c>
      <c r="E169" s="21">
        <f t="shared" si="29"/>
        <v>279.07</v>
      </c>
      <c r="F169" s="21">
        <f t="shared" si="30"/>
        <v>119</v>
      </c>
      <c r="G169" s="16">
        <f t="shared" si="26"/>
        <v>1581.07</v>
      </c>
      <c r="H169" s="21">
        <f t="shared" si="28"/>
        <v>1581.07</v>
      </c>
      <c r="I169" s="24"/>
    </row>
    <row r="170" spans="1:9" ht="15" customHeight="1">
      <c r="A170" s="20" t="s">
        <v>37</v>
      </c>
      <c r="B170" s="21">
        <v>1</v>
      </c>
      <c r="C170" s="22">
        <v>44743</v>
      </c>
      <c r="D170" s="21">
        <f t="shared" si="27"/>
        <v>1183</v>
      </c>
      <c r="E170" s="21">
        <f t="shared" si="29"/>
        <v>279.07</v>
      </c>
      <c r="F170" s="21">
        <f t="shared" si="30"/>
        <v>119</v>
      </c>
      <c r="G170" s="16">
        <f t="shared" si="26"/>
        <v>1581.07</v>
      </c>
      <c r="H170" s="21">
        <f t="shared" si="28"/>
        <v>1581.07</v>
      </c>
      <c r="I170" s="24"/>
    </row>
    <row r="171" spans="1:9" ht="15" customHeight="1">
      <c r="A171" s="20" t="s">
        <v>37</v>
      </c>
      <c r="B171" s="21">
        <v>1</v>
      </c>
      <c r="C171" s="22">
        <v>44774</v>
      </c>
      <c r="D171" s="21">
        <f t="shared" si="27"/>
        <v>1183</v>
      </c>
      <c r="E171" s="21">
        <f t="shared" si="29"/>
        <v>279.07</v>
      </c>
      <c r="F171" s="21">
        <f t="shared" si="30"/>
        <v>119</v>
      </c>
      <c r="G171" s="16">
        <f t="shared" si="26"/>
        <v>1581.07</v>
      </c>
      <c r="H171" s="21">
        <f t="shared" si="28"/>
        <v>1581.07</v>
      </c>
      <c r="I171" s="24"/>
    </row>
    <row r="172" spans="1:9" ht="15" customHeight="1">
      <c r="A172" s="20" t="s">
        <v>37</v>
      </c>
      <c r="B172" s="21">
        <v>1</v>
      </c>
      <c r="C172" s="22">
        <v>44743</v>
      </c>
      <c r="D172" s="21">
        <f t="shared" si="27"/>
        <v>1183</v>
      </c>
      <c r="E172" s="21">
        <f t="shared" si="29"/>
        <v>279.07</v>
      </c>
      <c r="F172" s="21">
        <f t="shared" si="30"/>
        <v>119</v>
      </c>
      <c r="G172" s="16">
        <f t="shared" si="26"/>
        <v>1581.07</v>
      </c>
      <c r="H172" s="21">
        <f t="shared" si="28"/>
        <v>1581.07</v>
      </c>
      <c r="I172" s="24"/>
    </row>
    <row r="173" spans="1:9" ht="15" customHeight="1">
      <c r="A173" s="20" t="s">
        <v>37</v>
      </c>
      <c r="B173" s="21">
        <v>1</v>
      </c>
      <c r="C173" s="22">
        <v>44743</v>
      </c>
      <c r="D173" s="21">
        <f t="shared" si="27"/>
        <v>1183</v>
      </c>
      <c r="E173" s="21">
        <f t="shared" si="29"/>
        <v>279.07</v>
      </c>
      <c r="F173" s="21">
        <f t="shared" si="30"/>
        <v>119</v>
      </c>
      <c r="G173" s="16">
        <f t="shared" si="26"/>
        <v>1581.07</v>
      </c>
      <c r="H173" s="21">
        <f t="shared" si="28"/>
        <v>1581.07</v>
      </c>
      <c r="I173" s="24"/>
    </row>
    <row r="174" spans="1:9" ht="15" customHeight="1">
      <c r="A174" s="20" t="s">
        <v>37</v>
      </c>
      <c r="B174" s="21">
        <v>1</v>
      </c>
      <c r="C174" s="22">
        <v>44743</v>
      </c>
      <c r="D174" s="21">
        <f t="shared" si="27"/>
        <v>1183</v>
      </c>
      <c r="E174" s="21">
        <f t="shared" si="29"/>
        <v>279.07</v>
      </c>
      <c r="F174" s="21">
        <f t="shared" si="30"/>
        <v>119</v>
      </c>
      <c r="G174" s="16">
        <f t="shared" si="26"/>
        <v>1581.07</v>
      </c>
      <c r="H174" s="21">
        <f t="shared" si="28"/>
        <v>1581.07</v>
      </c>
      <c r="I174" s="24"/>
    </row>
    <row r="175" spans="1:9" ht="15" customHeight="1">
      <c r="A175" s="20" t="s">
        <v>37</v>
      </c>
      <c r="B175" s="21">
        <v>1</v>
      </c>
      <c r="C175" s="22">
        <v>44743</v>
      </c>
      <c r="D175" s="21">
        <f t="shared" si="27"/>
        <v>1183</v>
      </c>
      <c r="E175" s="21">
        <f t="shared" si="29"/>
        <v>279.07</v>
      </c>
      <c r="F175" s="21">
        <f t="shared" si="30"/>
        <v>119</v>
      </c>
      <c r="G175" s="16">
        <f t="shared" si="26"/>
        <v>1581.07</v>
      </c>
      <c r="H175" s="21">
        <f t="shared" si="28"/>
        <v>1581.07</v>
      </c>
      <c r="I175" s="24"/>
    </row>
    <row r="176" spans="1:9" ht="15" customHeight="1">
      <c r="A176" s="20" t="s">
        <v>37</v>
      </c>
      <c r="B176" s="21">
        <v>0.75</v>
      </c>
      <c r="C176" s="22">
        <v>44743</v>
      </c>
      <c r="D176" s="21">
        <f t="shared" si="27"/>
        <v>887.25</v>
      </c>
      <c r="E176" s="21">
        <f t="shared" si="29"/>
        <v>209.3</v>
      </c>
      <c r="F176" s="21">
        <f t="shared" si="30"/>
        <v>89.25</v>
      </c>
      <c r="G176" s="16">
        <f t="shared" si="26"/>
        <v>1185.8</v>
      </c>
      <c r="H176" s="21">
        <f t="shared" si="28"/>
        <v>1185.8</v>
      </c>
      <c r="I176" s="24"/>
    </row>
    <row r="177" spans="1:9" ht="15" customHeight="1">
      <c r="A177" s="20" t="s">
        <v>37</v>
      </c>
      <c r="B177" s="21">
        <v>1</v>
      </c>
      <c r="C177" s="22">
        <v>44743</v>
      </c>
      <c r="D177" s="21">
        <f t="shared" si="27"/>
        <v>1183</v>
      </c>
      <c r="E177" s="21">
        <f t="shared" si="29"/>
        <v>279.07</v>
      </c>
      <c r="F177" s="21">
        <f t="shared" si="30"/>
        <v>119</v>
      </c>
      <c r="G177" s="16">
        <f t="shared" si="26"/>
        <v>1581.07</v>
      </c>
      <c r="H177" s="21">
        <f t="shared" si="28"/>
        <v>1581.07</v>
      </c>
      <c r="I177" s="24"/>
    </row>
    <row r="178" spans="1:9" s="30" customFormat="1" ht="15" customHeight="1">
      <c r="A178" s="20" t="s">
        <v>37</v>
      </c>
      <c r="B178" s="21">
        <v>1</v>
      </c>
      <c r="C178" s="22">
        <v>44743</v>
      </c>
      <c r="D178" s="21">
        <f t="shared" si="27"/>
        <v>1183</v>
      </c>
      <c r="E178" s="21">
        <f t="shared" si="29"/>
        <v>279.07</v>
      </c>
      <c r="F178" s="21">
        <f t="shared" si="30"/>
        <v>119</v>
      </c>
      <c r="G178" s="16">
        <f t="shared" si="26"/>
        <v>1581.07</v>
      </c>
      <c r="H178" s="21">
        <f t="shared" si="28"/>
        <v>1581.07</v>
      </c>
      <c r="I178" s="24"/>
    </row>
    <row r="179" spans="1:9" s="30" customFormat="1" ht="15" customHeight="1">
      <c r="A179" s="20" t="s">
        <v>37</v>
      </c>
      <c r="B179" s="21">
        <v>1</v>
      </c>
      <c r="C179" s="22">
        <v>44743</v>
      </c>
      <c r="D179" s="21">
        <f t="shared" si="27"/>
        <v>1183</v>
      </c>
      <c r="E179" s="21">
        <f t="shared" si="29"/>
        <v>279.07</v>
      </c>
      <c r="F179" s="21">
        <f t="shared" si="30"/>
        <v>119</v>
      </c>
      <c r="G179" s="16">
        <f t="shared" si="26"/>
        <v>1581.07</v>
      </c>
      <c r="H179" s="21">
        <f t="shared" si="28"/>
        <v>1581.07</v>
      </c>
      <c r="I179" s="24"/>
    </row>
    <row r="180" spans="1:9" s="30" customFormat="1" ht="15" customHeight="1">
      <c r="A180" s="20" t="s">
        <v>37</v>
      </c>
      <c r="B180" s="21">
        <v>1</v>
      </c>
      <c r="C180" s="22">
        <v>44743</v>
      </c>
      <c r="D180" s="21">
        <f t="shared" si="27"/>
        <v>1183</v>
      </c>
      <c r="E180" s="21">
        <f t="shared" si="29"/>
        <v>279.07</v>
      </c>
      <c r="F180" s="21">
        <f t="shared" si="30"/>
        <v>119</v>
      </c>
      <c r="G180" s="16">
        <f t="shared" si="26"/>
        <v>1581.07</v>
      </c>
      <c r="H180" s="21">
        <f t="shared" si="28"/>
        <v>1581.07</v>
      </c>
      <c r="I180" s="24"/>
    </row>
    <row r="181" spans="1:9" s="30" customFormat="1" ht="15" customHeight="1">
      <c r="A181" s="20" t="s">
        <v>37</v>
      </c>
      <c r="B181" s="21">
        <v>1</v>
      </c>
      <c r="C181" s="22">
        <v>44743</v>
      </c>
      <c r="D181" s="21">
        <f t="shared" si="27"/>
        <v>1183</v>
      </c>
      <c r="E181" s="21">
        <f t="shared" si="29"/>
        <v>279.07</v>
      </c>
      <c r="F181" s="21">
        <f t="shared" si="30"/>
        <v>119</v>
      </c>
      <c r="G181" s="16">
        <f t="shared" si="26"/>
        <v>1581.07</v>
      </c>
      <c r="H181" s="21">
        <f t="shared" si="28"/>
        <v>1581.07</v>
      </c>
      <c r="I181" s="24"/>
    </row>
    <row r="182" spans="1:9" s="30" customFormat="1" ht="15" customHeight="1">
      <c r="A182" s="20" t="s">
        <v>37</v>
      </c>
      <c r="B182" s="21">
        <v>1</v>
      </c>
      <c r="C182" s="22">
        <v>44743</v>
      </c>
      <c r="D182" s="21">
        <f t="shared" si="27"/>
        <v>1183</v>
      </c>
      <c r="E182" s="21">
        <f t="shared" si="29"/>
        <v>279.07</v>
      </c>
      <c r="F182" s="21">
        <f t="shared" si="30"/>
        <v>119</v>
      </c>
      <c r="G182" s="16">
        <f t="shared" si="26"/>
        <v>1581.07</v>
      </c>
      <c r="H182" s="21">
        <f t="shared" si="28"/>
        <v>1581.07</v>
      </c>
      <c r="I182" s="24"/>
    </row>
    <row r="183" spans="1:9" s="30" customFormat="1" ht="15" customHeight="1">
      <c r="A183" s="20" t="s">
        <v>37</v>
      </c>
      <c r="B183" s="21">
        <v>1</v>
      </c>
      <c r="C183" s="22">
        <v>44743</v>
      </c>
      <c r="D183" s="21">
        <f t="shared" si="27"/>
        <v>1183</v>
      </c>
      <c r="E183" s="21">
        <f t="shared" si="29"/>
        <v>279.07</v>
      </c>
      <c r="F183" s="21">
        <f t="shared" si="30"/>
        <v>119</v>
      </c>
      <c r="G183" s="16">
        <f t="shared" si="26"/>
        <v>1581.07</v>
      </c>
      <c r="H183" s="21">
        <f t="shared" si="28"/>
        <v>1581.07</v>
      </c>
      <c r="I183" s="24"/>
    </row>
    <row r="184" spans="1:9" s="30" customFormat="1" ht="15" customHeight="1">
      <c r="A184" s="20" t="s">
        <v>37</v>
      </c>
      <c r="B184" s="21">
        <v>1</v>
      </c>
      <c r="C184" s="22">
        <v>44743</v>
      </c>
      <c r="D184" s="21">
        <f t="shared" si="27"/>
        <v>1183</v>
      </c>
      <c r="E184" s="21">
        <f t="shared" si="29"/>
        <v>279.07</v>
      </c>
      <c r="F184" s="21">
        <f t="shared" si="30"/>
        <v>119</v>
      </c>
      <c r="G184" s="16">
        <f t="shared" si="26"/>
        <v>1581.07</v>
      </c>
      <c r="H184" s="21">
        <f t="shared" si="28"/>
        <v>1581.07</v>
      </c>
      <c r="I184" s="24"/>
    </row>
    <row r="185" spans="1:9" s="30" customFormat="1" ht="15" customHeight="1">
      <c r="A185" s="20" t="s">
        <v>37</v>
      </c>
      <c r="B185" s="21">
        <v>1</v>
      </c>
      <c r="C185" s="22">
        <v>44743</v>
      </c>
      <c r="D185" s="21">
        <f t="shared" si="27"/>
        <v>1183</v>
      </c>
      <c r="E185" s="21">
        <f t="shared" si="29"/>
        <v>279.07</v>
      </c>
      <c r="F185" s="21">
        <f t="shared" si="30"/>
        <v>119</v>
      </c>
      <c r="G185" s="16">
        <f t="shared" si="26"/>
        <v>1581.07</v>
      </c>
      <c r="H185" s="21">
        <f t="shared" si="28"/>
        <v>1581.07</v>
      </c>
      <c r="I185" s="24"/>
    </row>
    <row r="186" spans="1:9" s="30" customFormat="1" ht="15" customHeight="1">
      <c r="A186" s="20" t="s">
        <v>37</v>
      </c>
      <c r="B186" s="21">
        <v>1</v>
      </c>
      <c r="C186" s="22">
        <v>44743</v>
      </c>
      <c r="D186" s="21">
        <f t="shared" si="27"/>
        <v>1183</v>
      </c>
      <c r="E186" s="21">
        <f t="shared" si="29"/>
        <v>279.07</v>
      </c>
      <c r="F186" s="21">
        <f t="shared" si="30"/>
        <v>119</v>
      </c>
      <c r="G186" s="16">
        <f t="shared" si="26"/>
        <v>1581.07</v>
      </c>
      <c r="H186" s="21">
        <f t="shared" si="28"/>
        <v>1581.07</v>
      </c>
      <c r="I186" s="24"/>
    </row>
    <row r="187" spans="1:9" s="30" customFormat="1" ht="15" customHeight="1">
      <c r="A187" s="20" t="s">
        <v>37</v>
      </c>
      <c r="B187" s="21">
        <v>0.75</v>
      </c>
      <c r="C187" s="22">
        <v>44743</v>
      </c>
      <c r="D187" s="21">
        <f t="shared" ref="D187:D218" si="31">B187*$D$4</f>
        <v>887.25</v>
      </c>
      <c r="E187" s="21">
        <f t="shared" si="29"/>
        <v>209.3</v>
      </c>
      <c r="F187" s="21">
        <f t="shared" si="30"/>
        <v>89.25</v>
      </c>
      <c r="G187" s="16">
        <f t="shared" si="26"/>
        <v>1185.8</v>
      </c>
      <c r="H187" s="21">
        <f t="shared" si="28"/>
        <v>1185.8</v>
      </c>
      <c r="I187" s="24"/>
    </row>
    <row r="188" spans="1:9" s="30" customFormat="1" ht="15" customHeight="1">
      <c r="A188" s="20" t="s">
        <v>37</v>
      </c>
      <c r="B188" s="21">
        <v>1</v>
      </c>
      <c r="C188" s="22">
        <v>44743</v>
      </c>
      <c r="D188" s="21">
        <f t="shared" si="31"/>
        <v>1183</v>
      </c>
      <c r="E188" s="21">
        <f t="shared" si="29"/>
        <v>279.07</v>
      </c>
      <c r="F188" s="21">
        <f t="shared" si="30"/>
        <v>119</v>
      </c>
      <c r="G188" s="16">
        <f t="shared" si="26"/>
        <v>1581.07</v>
      </c>
      <c r="H188" s="21">
        <f t="shared" si="28"/>
        <v>1581.07</v>
      </c>
      <c r="I188" s="24"/>
    </row>
    <row r="189" spans="1:9" s="30" customFormat="1" ht="15" customHeight="1">
      <c r="A189" s="20" t="s">
        <v>37</v>
      </c>
      <c r="B189" s="21">
        <v>0.5</v>
      </c>
      <c r="C189" s="22" t="s">
        <v>42</v>
      </c>
      <c r="D189" s="21">
        <f t="shared" si="31"/>
        <v>591.5</v>
      </c>
      <c r="E189" s="21">
        <f t="shared" si="29"/>
        <v>139.53</v>
      </c>
      <c r="F189" s="21">
        <f t="shared" si="30"/>
        <v>59.5</v>
      </c>
      <c r="G189" s="16">
        <f t="shared" si="26"/>
        <v>790.53</v>
      </c>
      <c r="H189" s="21">
        <f t="shared" si="28"/>
        <v>790.53</v>
      </c>
      <c r="I189" s="24" t="s">
        <v>43</v>
      </c>
    </row>
    <row r="190" spans="1:9" ht="15" customHeight="1">
      <c r="A190" s="20" t="s">
        <v>37</v>
      </c>
      <c r="B190" s="21">
        <v>1</v>
      </c>
      <c r="C190" s="22">
        <v>44743</v>
      </c>
      <c r="D190" s="21">
        <f t="shared" si="31"/>
        <v>1183</v>
      </c>
      <c r="E190" s="21">
        <f t="shared" si="29"/>
        <v>279.07</v>
      </c>
      <c r="F190" s="21">
        <f t="shared" si="30"/>
        <v>119</v>
      </c>
      <c r="G190" s="16">
        <f t="shared" si="26"/>
        <v>1581.07</v>
      </c>
      <c r="H190" s="21">
        <f t="shared" si="28"/>
        <v>1581.07</v>
      </c>
      <c r="I190" s="24"/>
    </row>
    <row r="191" spans="1:9" ht="15" customHeight="1">
      <c r="A191" s="20" t="s">
        <v>37</v>
      </c>
      <c r="B191" s="21">
        <v>1</v>
      </c>
      <c r="C191" s="22">
        <v>44743</v>
      </c>
      <c r="D191" s="21">
        <f t="shared" si="31"/>
        <v>1183</v>
      </c>
      <c r="E191" s="21">
        <f t="shared" si="29"/>
        <v>279.07</v>
      </c>
      <c r="F191" s="21">
        <f t="shared" si="30"/>
        <v>119</v>
      </c>
      <c r="G191" s="16">
        <f t="shared" si="26"/>
        <v>1581.07</v>
      </c>
      <c r="H191" s="21">
        <f t="shared" si="28"/>
        <v>1581.07</v>
      </c>
      <c r="I191" s="24"/>
    </row>
    <row r="192" spans="1:9" ht="15" customHeight="1">
      <c r="A192" s="20" t="s">
        <v>37</v>
      </c>
      <c r="B192" s="21">
        <v>0.75</v>
      </c>
      <c r="C192" s="22">
        <v>44743</v>
      </c>
      <c r="D192" s="21">
        <f t="shared" si="31"/>
        <v>887.25</v>
      </c>
      <c r="E192" s="21">
        <f t="shared" si="29"/>
        <v>209.3</v>
      </c>
      <c r="F192" s="21">
        <f t="shared" si="30"/>
        <v>89.25</v>
      </c>
      <c r="G192" s="16">
        <f t="shared" si="26"/>
        <v>1185.8</v>
      </c>
      <c r="H192" s="21">
        <f t="shared" si="28"/>
        <v>1185.8</v>
      </c>
      <c r="I192" s="24"/>
    </row>
    <row r="193" spans="1:9" ht="15" customHeight="1">
      <c r="A193" s="20" t="s">
        <v>37</v>
      </c>
      <c r="B193" s="21">
        <v>0.5</v>
      </c>
      <c r="C193" s="22">
        <v>44743</v>
      </c>
      <c r="D193" s="21">
        <f t="shared" si="31"/>
        <v>591.5</v>
      </c>
      <c r="E193" s="21">
        <f t="shared" si="29"/>
        <v>139.53</v>
      </c>
      <c r="F193" s="21">
        <f t="shared" si="30"/>
        <v>59.5</v>
      </c>
      <c r="G193" s="16">
        <f t="shared" si="26"/>
        <v>790.53</v>
      </c>
      <c r="H193" s="21">
        <f t="shared" si="28"/>
        <v>790.53</v>
      </c>
      <c r="I193" s="24"/>
    </row>
    <row r="194" spans="1:9" ht="15" customHeight="1">
      <c r="A194" s="20" t="s">
        <v>37</v>
      </c>
      <c r="B194" s="21">
        <v>1</v>
      </c>
      <c r="C194" s="22">
        <v>44743</v>
      </c>
      <c r="D194" s="21">
        <f t="shared" si="31"/>
        <v>1183</v>
      </c>
      <c r="E194" s="21">
        <f t="shared" si="29"/>
        <v>279.07</v>
      </c>
      <c r="F194" s="21">
        <f t="shared" si="30"/>
        <v>119</v>
      </c>
      <c r="G194" s="16">
        <f t="shared" si="26"/>
        <v>1581.07</v>
      </c>
      <c r="H194" s="21">
        <f t="shared" si="28"/>
        <v>1581.07</v>
      </c>
      <c r="I194" s="24"/>
    </row>
    <row r="195" spans="1:9" ht="15" customHeight="1">
      <c r="A195" s="20" t="s">
        <v>37</v>
      </c>
      <c r="B195" s="21">
        <v>1</v>
      </c>
      <c r="C195" s="22">
        <v>44743</v>
      </c>
      <c r="D195" s="21">
        <f t="shared" si="31"/>
        <v>1183</v>
      </c>
      <c r="E195" s="21">
        <f t="shared" si="29"/>
        <v>279.07</v>
      </c>
      <c r="F195" s="21">
        <f t="shared" si="30"/>
        <v>119</v>
      </c>
      <c r="G195" s="16">
        <f t="shared" si="26"/>
        <v>1581.07</v>
      </c>
      <c r="H195" s="21">
        <f t="shared" si="28"/>
        <v>1581.07</v>
      </c>
      <c r="I195" s="24"/>
    </row>
    <row r="196" spans="1:9" ht="15" customHeight="1">
      <c r="A196" s="20" t="s">
        <v>37</v>
      </c>
      <c r="B196" s="21">
        <v>1</v>
      </c>
      <c r="C196" s="22">
        <v>44743</v>
      </c>
      <c r="D196" s="21">
        <f t="shared" si="31"/>
        <v>1183</v>
      </c>
      <c r="E196" s="21">
        <f t="shared" si="29"/>
        <v>279.07</v>
      </c>
      <c r="F196" s="21">
        <f t="shared" si="30"/>
        <v>119</v>
      </c>
      <c r="G196" s="16">
        <f t="shared" si="26"/>
        <v>1581.07</v>
      </c>
      <c r="H196" s="21">
        <f t="shared" si="28"/>
        <v>1581.07</v>
      </c>
      <c r="I196" s="24"/>
    </row>
    <row r="197" spans="1:9" ht="15" customHeight="1">
      <c r="A197" s="20" t="s">
        <v>37</v>
      </c>
      <c r="B197" s="21">
        <v>1</v>
      </c>
      <c r="C197" s="22">
        <v>44743</v>
      </c>
      <c r="D197" s="21">
        <f t="shared" si="31"/>
        <v>1183</v>
      </c>
      <c r="E197" s="21">
        <f t="shared" ref="E197:E228" si="32">ROUND(D197*$E$4,2)</f>
        <v>279.07</v>
      </c>
      <c r="F197" s="21">
        <f t="shared" ref="F197:F228" si="33">B197*$F$4</f>
        <v>119</v>
      </c>
      <c r="G197" s="16">
        <f t="shared" si="26"/>
        <v>1581.07</v>
      </c>
      <c r="H197" s="21">
        <f t="shared" si="28"/>
        <v>1581.07</v>
      </c>
      <c r="I197" s="24" t="s">
        <v>44</v>
      </c>
    </row>
    <row r="198" spans="1:9" ht="15" customHeight="1">
      <c r="A198" s="20" t="s">
        <v>37</v>
      </c>
      <c r="B198" s="21">
        <v>1</v>
      </c>
      <c r="C198" s="22">
        <v>44774</v>
      </c>
      <c r="D198" s="21">
        <f t="shared" si="31"/>
        <v>1183</v>
      </c>
      <c r="E198" s="21">
        <f t="shared" si="32"/>
        <v>279.07</v>
      </c>
      <c r="F198" s="21">
        <f t="shared" si="33"/>
        <v>119</v>
      </c>
      <c r="G198" s="16">
        <f t="shared" si="26"/>
        <v>1581.07</v>
      </c>
      <c r="H198" s="21">
        <f t="shared" si="28"/>
        <v>1581.07</v>
      </c>
      <c r="I198" s="24"/>
    </row>
    <row r="199" spans="1:9" ht="15" customHeight="1">
      <c r="A199" s="20" t="s">
        <v>37</v>
      </c>
      <c r="B199" s="21">
        <v>0.75</v>
      </c>
      <c r="C199" s="22">
        <v>44774</v>
      </c>
      <c r="D199" s="21">
        <f t="shared" si="31"/>
        <v>887.25</v>
      </c>
      <c r="E199" s="21">
        <f t="shared" si="32"/>
        <v>209.3</v>
      </c>
      <c r="F199" s="21">
        <f t="shared" si="33"/>
        <v>89.25</v>
      </c>
      <c r="G199" s="16">
        <f t="shared" si="26"/>
        <v>1185.8</v>
      </c>
      <c r="H199" s="21">
        <f t="shared" si="28"/>
        <v>1185.8</v>
      </c>
      <c r="I199" s="24"/>
    </row>
    <row r="200" spans="1:9" ht="15" customHeight="1">
      <c r="A200" s="20" t="s">
        <v>37</v>
      </c>
      <c r="B200" s="21">
        <v>1</v>
      </c>
      <c r="C200" s="22">
        <v>44743</v>
      </c>
      <c r="D200" s="21">
        <f t="shared" si="31"/>
        <v>1183</v>
      </c>
      <c r="E200" s="21">
        <f t="shared" si="32"/>
        <v>279.07</v>
      </c>
      <c r="F200" s="21">
        <f t="shared" si="33"/>
        <v>119</v>
      </c>
      <c r="G200" s="16">
        <f t="shared" ref="G200:G263" si="34">SUM(D200:F200)</f>
        <v>1581.07</v>
      </c>
      <c r="H200" s="21">
        <f t="shared" si="28"/>
        <v>1581.07</v>
      </c>
      <c r="I200" s="24"/>
    </row>
    <row r="201" spans="1:9" ht="15" customHeight="1">
      <c r="A201" s="20" t="s">
        <v>37</v>
      </c>
      <c r="B201" s="21">
        <v>1</v>
      </c>
      <c r="C201" s="22">
        <v>44743</v>
      </c>
      <c r="D201" s="21">
        <f t="shared" si="31"/>
        <v>1183</v>
      </c>
      <c r="E201" s="21">
        <f t="shared" si="32"/>
        <v>279.07</v>
      </c>
      <c r="F201" s="21">
        <f t="shared" si="33"/>
        <v>119</v>
      </c>
      <c r="G201" s="16">
        <f t="shared" si="34"/>
        <v>1581.07</v>
      </c>
      <c r="H201" s="21">
        <f t="shared" si="28"/>
        <v>1581.07</v>
      </c>
      <c r="I201" s="24"/>
    </row>
    <row r="202" spans="1:9" ht="15" customHeight="1">
      <c r="A202" s="20" t="s">
        <v>37</v>
      </c>
      <c r="B202" s="21">
        <v>1</v>
      </c>
      <c r="C202" s="22">
        <v>44774</v>
      </c>
      <c r="D202" s="21">
        <f t="shared" si="31"/>
        <v>1183</v>
      </c>
      <c r="E202" s="21">
        <f t="shared" si="32"/>
        <v>279.07</v>
      </c>
      <c r="F202" s="21">
        <f t="shared" si="33"/>
        <v>119</v>
      </c>
      <c r="G202" s="16">
        <f t="shared" si="34"/>
        <v>1581.07</v>
      </c>
      <c r="H202" s="21">
        <f t="shared" si="28"/>
        <v>1581.07</v>
      </c>
      <c r="I202" s="24"/>
    </row>
    <row r="203" spans="1:9" ht="15" customHeight="1">
      <c r="A203" s="20" t="s">
        <v>37</v>
      </c>
      <c r="B203" s="21">
        <v>1</v>
      </c>
      <c r="C203" s="22">
        <v>44743</v>
      </c>
      <c r="D203" s="21">
        <f t="shared" si="31"/>
        <v>1183</v>
      </c>
      <c r="E203" s="21">
        <f t="shared" si="32"/>
        <v>279.07</v>
      </c>
      <c r="F203" s="21">
        <f t="shared" si="33"/>
        <v>119</v>
      </c>
      <c r="G203" s="16">
        <f t="shared" si="34"/>
        <v>1581.07</v>
      </c>
      <c r="H203" s="21">
        <f t="shared" si="28"/>
        <v>1581.07</v>
      </c>
      <c r="I203" s="24"/>
    </row>
    <row r="204" spans="1:9" ht="15" customHeight="1">
      <c r="A204" s="20" t="s">
        <v>37</v>
      </c>
      <c r="B204" s="21">
        <v>1</v>
      </c>
      <c r="C204" s="22">
        <v>44743</v>
      </c>
      <c r="D204" s="21">
        <f t="shared" si="31"/>
        <v>1183</v>
      </c>
      <c r="E204" s="21">
        <f t="shared" si="32"/>
        <v>279.07</v>
      </c>
      <c r="F204" s="21">
        <f t="shared" si="33"/>
        <v>119</v>
      </c>
      <c r="G204" s="16">
        <f t="shared" si="34"/>
        <v>1581.07</v>
      </c>
      <c r="H204" s="21">
        <f t="shared" si="28"/>
        <v>1581.07</v>
      </c>
      <c r="I204" s="24"/>
    </row>
    <row r="205" spans="1:9" ht="15" customHeight="1">
      <c r="A205" s="20" t="s">
        <v>37</v>
      </c>
      <c r="B205" s="21">
        <v>1</v>
      </c>
      <c r="C205" s="22">
        <v>44743</v>
      </c>
      <c r="D205" s="21">
        <f t="shared" si="31"/>
        <v>1183</v>
      </c>
      <c r="E205" s="21">
        <f t="shared" si="32"/>
        <v>279.07</v>
      </c>
      <c r="F205" s="21">
        <f t="shared" si="33"/>
        <v>119</v>
      </c>
      <c r="G205" s="16">
        <f t="shared" si="34"/>
        <v>1581.07</v>
      </c>
      <c r="H205" s="21">
        <f t="shared" si="28"/>
        <v>1581.07</v>
      </c>
      <c r="I205" s="24"/>
    </row>
    <row r="206" spans="1:9" ht="15" customHeight="1">
      <c r="A206" s="20" t="s">
        <v>37</v>
      </c>
      <c r="B206" s="21">
        <v>0.25</v>
      </c>
      <c r="C206" s="22">
        <v>44743</v>
      </c>
      <c r="D206" s="21">
        <f t="shared" si="31"/>
        <v>295.75</v>
      </c>
      <c r="E206" s="21">
        <f t="shared" si="32"/>
        <v>69.77</v>
      </c>
      <c r="F206" s="21">
        <f t="shared" si="33"/>
        <v>29.75</v>
      </c>
      <c r="G206" s="16">
        <f t="shared" si="34"/>
        <v>395.27</v>
      </c>
      <c r="H206" s="21">
        <f t="shared" si="28"/>
        <v>395.27</v>
      </c>
      <c r="I206" s="24"/>
    </row>
    <row r="207" spans="1:9" ht="15" customHeight="1">
      <c r="A207" s="20" t="s">
        <v>37</v>
      </c>
      <c r="B207" s="21">
        <v>0.75</v>
      </c>
      <c r="C207" s="22">
        <v>44743</v>
      </c>
      <c r="D207" s="21">
        <f t="shared" si="31"/>
        <v>887.25</v>
      </c>
      <c r="E207" s="21">
        <f t="shared" si="32"/>
        <v>209.3</v>
      </c>
      <c r="F207" s="21">
        <f t="shared" si="33"/>
        <v>89.25</v>
      </c>
      <c r="G207" s="16">
        <f t="shared" si="34"/>
        <v>1185.8</v>
      </c>
      <c r="H207" s="21">
        <f t="shared" si="28"/>
        <v>1185.8</v>
      </c>
      <c r="I207" s="24"/>
    </row>
    <row r="208" spans="1:9" ht="15" customHeight="1">
      <c r="A208" s="20" t="s">
        <v>37</v>
      </c>
      <c r="B208" s="21">
        <v>1</v>
      </c>
      <c r="C208" s="22">
        <v>44743</v>
      </c>
      <c r="D208" s="21">
        <f t="shared" si="31"/>
        <v>1183</v>
      </c>
      <c r="E208" s="21">
        <f t="shared" si="32"/>
        <v>279.07</v>
      </c>
      <c r="F208" s="21">
        <f t="shared" si="33"/>
        <v>119</v>
      </c>
      <c r="G208" s="16">
        <f t="shared" si="34"/>
        <v>1581.07</v>
      </c>
      <c r="H208" s="21">
        <f t="shared" si="28"/>
        <v>1581.07</v>
      </c>
      <c r="I208" s="24"/>
    </row>
    <row r="209" spans="1:9" ht="15" customHeight="1">
      <c r="A209" s="20" t="s">
        <v>37</v>
      </c>
      <c r="B209" s="21">
        <v>1</v>
      </c>
      <c r="C209" s="22">
        <v>44774</v>
      </c>
      <c r="D209" s="21">
        <f t="shared" si="31"/>
        <v>1183</v>
      </c>
      <c r="E209" s="21">
        <f t="shared" si="32"/>
        <v>279.07</v>
      </c>
      <c r="F209" s="21">
        <f t="shared" si="33"/>
        <v>119</v>
      </c>
      <c r="G209" s="16">
        <f t="shared" si="34"/>
        <v>1581.07</v>
      </c>
      <c r="H209" s="21">
        <f t="shared" si="28"/>
        <v>1581.07</v>
      </c>
      <c r="I209" s="24"/>
    </row>
    <row r="210" spans="1:9" ht="15" customHeight="1">
      <c r="A210" s="20" t="s">
        <v>37</v>
      </c>
      <c r="B210" s="21">
        <v>1</v>
      </c>
      <c r="C210" s="22">
        <v>44774</v>
      </c>
      <c r="D210" s="21">
        <f t="shared" si="31"/>
        <v>1183</v>
      </c>
      <c r="E210" s="21">
        <f t="shared" si="32"/>
        <v>279.07</v>
      </c>
      <c r="F210" s="21">
        <f t="shared" si="33"/>
        <v>119</v>
      </c>
      <c r="G210" s="16">
        <f t="shared" si="34"/>
        <v>1581.07</v>
      </c>
      <c r="H210" s="21">
        <f t="shared" si="28"/>
        <v>1581.07</v>
      </c>
      <c r="I210" s="24"/>
    </row>
    <row r="211" spans="1:9" ht="15" customHeight="1">
      <c r="A211" s="20" t="s">
        <v>37</v>
      </c>
      <c r="B211" s="21">
        <v>1</v>
      </c>
      <c r="C211" s="22">
        <v>44781</v>
      </c>
      <c r="D211" s="21">
        <f t="shared" si="31"/>
        <v>1183</v>
      </c>
      <c r="E211" s="21">
        <f t="shared" si="32"/>
        <v>279.07</v>
      </c>
      <c r="F211" s="21">
        <f t="shared" si="33"/>
        <v>119</v>
      </c>
      <c r="G211" s="16">
        <f t="shared" si="34"/>
        <v>1581.07</v>
      </c>
      <c r="H211" s="21">
        <f t="shared" si="28"/>
        <v>1581.07</v>
      </c>
      <c r="I211" s="24"/>
    </row>
    <row r="212" spans="1:9" ht="15" customHeight="1">
      <c r="A212" s="20" t="s">
        <v>37</v>
      </c>
      <c r="B212" s="21">
        <v>1</v>
      </c>
      <c r="C212" s="22">
        <v>44774</v>
      </c>
      <c r="D212" s="21">
        <f t="shared" si="31"/>
        <v>1183</v>
      </c>
      <c r="E212" s="21">
        <f t="shared" si="32"/>
        <v>279.07</v>
      </c>
      <c r="F212" s="21">
        <f t="shared" si="33"/>
        <v>119</v>
      </c>
      <c r="G212" s="16">
        <f t="shared" si="34"/>
        <v>1581.07</v>
      </c>
      <c r="H212" s="21">
        <f t="shared" si="28"/>
        <v>1581.07</v>
      </c>
      <c r="I212" s="24"/>
    </row>
    <row r="213" spans="1:9" ht="15" customHeight="1">
      <c r="A213" s="20" t="s">
        <v>37</v>
      </c>
      <c r="B213" s="21">
        <v>1</v>
      </c>
      <c r="C213" s="22">
        <v>44743</v>
      </c>
      <c r="D213" s="21">
        <f t="shared" si="31"/>
        <v>1183</v>
      </c>
      <c r="E213" s="21">
        <f t="shared" si="32"/>
        <v>279.07</v>
      </c>
      <c r="F213" s="21">
        <f t="shared" si="33"/>
        <v>119</v>
      </c>
      <c r="G213" s="16">
        <f t="shared" si="34"/>
        <v>1581.07</v>
      </c>
      <c r="H213" s="21">
        <f t="shared" si="28"/>
        <v>1581.07</v>
      </c>
      <c r="I213" s="24"/>
    </row>
    <row r="214" spans="1:9" ht="15" customHeight="1">
      <c r="A214" s="20" t="s">
        <v>37</v>
      </c>
      <c r="B214" s="21">
        <v>1</v>
      </c>
      <c r="C214" s="22">
        <v>44743</v>
      </c>
      <c r="D214" s="21">
        <f t="shared" si="31"/>
        <v>1183</v>
      </c>
      <c r="E214" s="21">
        <f t="shared" si="32"/>
        <v>279.07</v>
      </c>
      <c r="F214" s="21">
        <f t="shared" si="33"/>
        <v>119</v>
      </c>
      <c r="G214" s="16">
        <f t="shared" si="34"/>
        <v>1581.07</v>
      </c>
      <c r="H214" s="21">
        <f t="shared" si="28"/>
        <v>1581.07</v>
      </c>
      <c r="I214" s="24"/>
    </row>
    <row r="215" spans="1:9" ht="15" customHeight="1">
      <c r="A215" s="20" t="s">
        <v>37</v>
      </c>
      <c r="B215" s="21">
        <v>0.25</v>
      </c>
      <c r="C215" s="22">
        <v>44788</v>
      </c>
      <c r="D215" s="21">
        <f t="shared" si="31"/>
        <v>295.75</v>
      </c>
      <c r="E215" s="21">
        <f t="shared" si="32"/>
        <v>69.77</v>
      </c>
      <c r="F215" s="21">
        <f t="shared" si="33"/>
        <v>29.75</v>
      </c>
      <c r="G215" s="16">
        <f t="shared" si="34"/>
        <v>395.27</v>
      </c>
      <c r="H215" s="21">
        <f t="shared" si="28"/>
        <v>395.27</v>
      </c>
      <c r="I215" s="24"/>
    </row>
    <row r="216" spans="1:9" ht="15" customHeight="1">
      <c r="A216" s="20" t="s">
        <v>37</v>
      </c>
      <c r="B216" s="21">
        <v>1</v>
      </c>
      <c r="C216" s="22">
        <v>44743</v>
      </c>
      <c r="D216" s="21">
        <f t="shared" si="31"/>
        <v>1183</v>
      </c>
      <c r="E216" s="21">
        <f t="shared" si="32"/>
        <v>279.07</v>
      </c>
      <c r="F216" s="21">
        <f t="shared" si="33"/>
        <v>119</v>
      </c>
      <c r="G216" s="16">
        <f t="shared" si="34"/>
        <v>1581.07</v>
      </c>
      <c r="H216" s="21">
        <f t="shared" si="28"/>
        <v>1581.07</v>
      </c>
      <c r="I216" s="24"/>
    </row>
    <row r="217" spans="1:9" ht="15" customHeight="1">
      <c r="A217" s="20" t="s">
        <v>37</v>
      </c>
      <c r="B217" s="21">
        <v>1</v>
      </c>
      <c r="C217" s="22">
        <v>44743</v>
      </c>
      <c r="D217" s="21">
        <f t="shared" si="31"/>
        <v>1183</v>
      </c>
      <c r="E217" s="21">
        <f t="shared" si="32"/>
        <v>279.07</v>
      </c>
      <c r="F217" s="21">
        <f t="shared" si="33"/>
        <v>119</v>
      </c>
      <c r="G217" s="16">
        <f t="shared" si="34"/>
        <v>1581.07</v>
      </c>
      <c r="H217" s="21">
        <f t="shared" si="28"/>
        <v>1581.07</v>
      </c>
      <c r="I217" s="24"/>
    </row>
    <row r="218" spans="1:9" ht="15" customHeight="1">
      <c r="A218" s="20" t="s">
        <v>37</v>
      </c>
      <c r="B218" s="21">
        <v>1</v>
      </c>
      <c r="C218" s="22">
        <v>44805</v>
      </c>
      <c r="D218" s="21">
        <f t="shared" si="31"/>
        <v>1183</v>
      </c>
      <c r="E218" s="21">
        <f t="shared" si="32"/>
        <v>279.07</v>
      </c>
      <c r="F218" s="21">
        <f t="shared" si="33"/>
        <v>119</v>
      </c>
      <c r="G218" s="16">
        <f t="shared" si="34"/>
        <v>1581.07</v>
      </c>
      <c r="H218" s="21">
        <f t="shared" si="28"/>
        <v>1581.07</v>
      </c>
      <c r="I218" s="24"/>
    </row>
    <row r="219" spans="1:9" ht="15" customHeight="1">
      <c r="A219" s="20" t="s">
        <v>37</v>
      </c>
      <c r="B219" s="21">
        <v>1</v>
      </c>
      <c r="C219" s="22">
        <v>44774</v>
      </c>
      <c r="D219" s="21">
        <f t="shared" ref="D219:D250" si="35">B219*$D$4</f>
        <v>1183</v>
      </c>
      <c r="E219" s="21">
        <f t="shared" si="32"/>
        <v>279.07</v>
      </c>
      <c r="F219" s="21">
        <f t="shared" si="33"/>
        <v>119</v>
      </c>
      <c r="G219" s="16">
        <f t="shared" si="34"/>
        <v>1581.07</v>
      </c>
      <c r="H219" s="21">
        <f t="shared" si="28"/>
        <v>1581.07</v>
      </c>
      <c r="I219" s="24"/>
    </row>
    <row r="220" spans="1:9" ht="15" customHeight="1">
      <c r="A220" s="20" t="s">
        <v>37</v>
      </c>
      <c r="B220" s="21">
        <v>0.75</v>
      </c>
      <c r="C220" s="22">
        <v>44774</v>
      </c>
      <c r="D220" s="21">
        <f t="shared" si="35"/>
        <v>887.25</v>
      </c>
      <c r="E220" s="21">
        <f t="shared" si="32"/>
        <v>209.3</v>
      </c>
      <c r="F220" s="21">
        <f t="shared" si="33"/>
        <v>89.25</v>
      </c>
      <c r="G220" s="16">
        <f t="shared" si="34"/>
        <v>1185.8</v>
      </c>
      <c r="H220" s="21">
        <f t="shared" si="28"/>
        <v>1185.8</v>
      </c>
      <c r="I220" s="24"/>
    </row>
    <row r="221" spans="1:9" ht="15" customHeight="1">
      <c r="A221" s="20" t="s">
        <v>37</v>
      </c>
      <c r="B221" s="21">
        <v>1</v>
      </c>
      <c r="C221" s="22">
        <v>44774</v>
      </c>
      <c r="D221" s="21">
        <f t="shared" si="35"/>
        <v>1183</v>
      </c>
      <c r="E221" s="21">
        <f t="shared" si="32"/>
        <v>279.07</v>
      </c>
      <c r="F221" s="21">
        <f t="shared" si="33"/>
        <v>119</v>
      </c>
      <c r="G221" s="16">
        <f t="shared" si="34"/>
        <v>1581.07</v>
      </c>
      <c r="H221" s="21">
        <f t="shared" ref="H221:H257" si="36">G221</f>
        <v>1581.07</v>
      </c>
      <c r="I221" s="24"/>
    </row>
    <row r="222" spans="1:9" ht="15" customHeight="1">
      <c r="A222" s="20" t="s">
        <v>37</v>
      </c>
      <c r="B222" s="21">
        <v>1</v>
      </c>
      <c r="C222" s="22">
        <v>44781</v>
      </c>
      <c r="D222" s="21">
        <f t="shared" si="35"/>
        <v>1183</v>
      </c>
      <c r="E222" s="21">
        <f t="shared" si="32"/>
        <v>279.07</v>
      </c>
      <c r="F222" s="21">
        <f t="shared" si="33"/>
        <v>119</v>
      </c>
      <c r="G222" s="16">
        <f t="shared" si="34"/>
        <v>1581.07</v>
      </c>
      <c r="H222" s="21">
        <f t="shared" si="36"/>
        <v>1581.07</v>
      </c>
      <c r="I222" s="24"/>
    </row>
    <row r="223" spans="1:9" ht="28.5" customHeight="1">
      <c r="A223" s="20" t="s">
        <v>37</v>
      </c>
      <c r="B223" s="21">
        <v>0.5</v>
      </c>
      <c r="C223" s="22">
        <v>44753</v>
      </c>
      <c r="D223" s="21">
        <f t="shared" si="35"/>
        <v>591.5</v>
      </c>
      <c r="E223" s="21">
        <f t="shared" si="32"/>
        <v>139.53</v>
      </c>
      <c r="F223" s="21">
        <f t="shared" si="33"/>
        <v>59.5</v>
      </c>
      <c r="G223" s="16">
        <f t="shared" si="34"/>
        <v>790.53</v>
      </c>
      <c r="H223" s="21">
        <f t="shared" si="36"/>
        <v>790.53</v>
      </c>
      <c r="I223" s="24" t="s">
        <v>45</v>
      </c>
    </row>
    <row r="224" spans="1:9" ht="15" customHeight="1">
      <c r="A224" s="20" t="s">
        <v>37</v>
      </c>
      <c r="B224" s="21">
        <v>1</v>
      </c>
      <c r="C224" s="22">
        <v>44805</v>
      </c>
      <c r="D224" s="21">
        <f t="shared" si="35"/>
        <v>1183</v>
      </c>
      <c r="E224" s="21">
        <f t="shared" si="32"/>
        <v>279.07</v>
      </c>
      <c r="F224" s="21">
        <f t="shared" si="33"/>
        <v>119</v>
      </c>
      <c r="G224" s="16">
        <f t="shared" si="34"/>
        <v>1581.07</v>
      </c>
      <c r="H224" s="21">
        <f t="shared" si="36"/>
        <v>1581.07</v>
      </c>
      <c r="I224" s="24"/>
    </row>
    <row r="225" spans="1:9" ht="15" customHeight="1">
      <c r="A225" s="20" t="s">
        <v>37</v>
      </c>
      <c r="B225" s="21">
        <v>1</v>
      </c>
      <c r="C225" s="22">
        <v>44774</v>
      </c>
      <c r="D225" s="21">
        <f t="shared" si="35"/>
        <v>1183</v>
      </c>
      <c r="E225" s="21">
        <f t="shared" si="32"/>
        <v>279.07</v>
      </c>
      <c r="F225" s="21">
        <f t="shared" si="33"/>
        <v>119</v>
      </c>
      <c r="G225" s="16">
        <f t="shared" si="34"/>
        <v>1581.07</v>
      </c>
      <c r="H225" s="21">
        <f t="shared" si="36"/>
        <v>1581.07</v>
      </c>
      <c r="I225" s="24"/>
    </row>
    <row r="226" spans="1:9" ht="15" customHeight="1">
      <c r="A226" s="20" t="s">
        <v>37</v>
      </c>
      <c r="B226" s="21">
        <v>1</v>
      </c>
      <c r="C226" s="22">
        <v>44788</v>
      </c>
      <c r="D226" s="21">
        <f t="shared" si="35"/>
        <v>1183</v>
      </c>
      <c r="E226" s="21">
        <f t="shared" si="32"/>
        <v>279.07</v>
      </c>
      <c r="F226" s="21">
        <f t="shared" si="33"/>
        <v>119</v>
      </c>
      <c r="G226" s="16">
        <f t="shared" si="34"/>
        <v>1581.07</v>
      </c>
      <c r="H226" s="21">
        <f t="shared" si="36"/>
        <v>1581.07</v>
      </c>
      <c r="I226" s="24"/>
    </row>
    <row r="227" spans="1:9" ht="15" customHeight="1">
      <c r="A227" s="20" t="s">
        <v>37</v>
      </c>
      <c r="B227" s="21">
        <v>1</v>
      </c>
      <c r="C227" s="22">
        <v>44781</v>
      </c>
      <c r="D227" s="21">
        <f t="shared" si="35"/>
        <v>1183</v>
      </c>
      <c r="E227" s="21">
        <f t="shared" si="32"/>
        <v>279.07</v>
      </c>
      <c r="F227" s="21">
        <f t="shared" si="33"/>
        <v>119</v>
      </c>
      <c r="G227" s="16">
        <f t="shared" si="34"/>
        <v>1581.07</v>
      </c>
      <c r="H227" s="21">
        <f t="shared" si="36"/>
        <v>1581.07</v>
      </c>
      <c r="I227" s="24"/>
    </row>
    <row r="228" spans="1:9" ht="15" customHeight="1">
      <c r="A228" s="20" t="s">
        <v>37</v>
      </c>
      <c r="B228" s="21">
        <v>1</v>
      </c>
      <c r="C228" s="22">
        <v>44805</v>
      </c>
      <c r="D228" s="21">
        <f t="shared" si="35"/>
        <v>1183</v>
      </c>
      <c r="E228" s="21">
        <f t="shared" si="32"/>
        <v>279.07</v>
      </c>
      <c r="F228" s="21">
        <f t="shared" si="33"/>
        <v>119</v>
      </c>
      <c r="G228" s="16">
        <f t="shared" si="34"/>
        <v>1581.07</v>
      </c>
      <c r="H228" s="21">
        <f t="shared" si="36"/>
        <v>1581.07</v>
      </c>
      <c r="I228" s="24"/>
    </row>
    <row r="229" spans="1:9" ht="15" customHeight="1">
      <c r="A229" s="20" t="s">
        <v>37</v>
      </c>
      <c r="B229" s="21">
        <v>1</v>
      </c>
      <c r="C229" s="22">
        <v>44805</v>
      </c>
      <c r="D229" s="21">
        <f t="shared" si="35"/>
        <v>1183</v>
      </c>
      <c r="E229" s="21">
        <f t="shared" ref="E229:E260" si="37">ROUND(D229*$E$4,2)</f>
        <v>279.07</v>
      </c>
      <c r="F229" s="21">
        <f t="shared" ref="F229:F255" si="38">B229*$F$4</f>
        <v>119</v>
      </c>
      <c r="G229" s="16">
        <f t="shared" si="34"/>
        <v>1581.07</v>
      </c>
      <c r="H229" s="21">
        <f t="shared" si="36"/>
        <v>1581.07</v>
      </c>
      <c r="I229" s="24"/>
    </row>
    <row r="230" spans="1:9" ht="15" customHeight="1">
      <c r="A230" s="20" t="s">
        <v>37</v>
      </c>
      <c r="B230" s="21">
        <v>1</v>
      </c>
      <c r="C230" s="22">
        <v>44805</v>
      </c>
      <c r="D230" s="21">
        <f t="shared" si="35"/>
        <v>1183</v>
      </c>
      <c r="E230" s="21">
        <f t="shared" si="37"/>
        <v>279.07</v>
      </c>
      <c r="F230" s="21">
        <f t="shared" si="38"/>
        <v>119</v>
      </c>
      <c r="G230" s="16">
        <f t="shared" si="34"/>
        <v>1581.07</v>
      </c>
      <c r="H230" s="21">
        <f t="shared" si="36"/>
        <v>1581.07</v>
      </c>
      <c r="I230" s="24"/>
    </row>
    <row r="231" spans="1:9" ht="15" customHeight="1">
      <c r="A231" s="20" t="s">
        <v>37</v>
      </c>
      <c r="B231" s="21">
        <v>1</v>
      </c>
      <c r="C231" s="22">
        <v>44809</v>
      </c>
      <c r="D231" s="21">
        <f t="shared" si="35"/>
        <v>1183</v>
      </c>
      <c r="E231" s="21">
        <f t="shared" si="37"/>
        <v>279.07</v>
      </c>
      <c r="F231" s="21">
        <f t="shared" si="38"/>
        <v>119</v>
      </c>
      <c r="G231" s="16">
        <f t="shared" si="34"/>
        <v>1581.07</v>
      </c>
      <c r="H231" s="21">
        <f t="shared" si="36"/>
        <v>1581.07</v>
      </c>
      <c r="I231" s="24"/>
    </row>
    <row r="232" spans="1:9" ht="15" customHeight="1">
      <c r="A232" s="20" t="s">
        <v>37</v>
      </c>
      <c r="B232" s="21">
        <v>0.5</v>
      </c>
      <c r="C232" s="22">
        <v>44811</v>
      </c>
      <c r="D232" s="21">
        <f t="shared" si="35"/>
        <v>591.5</v>
      </c>
      <c r="E232" s="21">
        <f t="shared" si="37"/>
        <v>139.53</v>
      </c>
      <c r="F232" s="21">
        <f t="shared" si="38"/>
        <v>59.5</v>
      </c>
      <c r="G232" s="16">
        <f t="shared" si="34"/>
        <v>790.53</v>
      </c>
      <c r="H232" s="21">
        <f t="shared" si="36"/>
        <v>790.53</v>
      </c>
      <c r="I232" s="24"/>
    </row>
    <row r="233" spans="1:9" ht="15" customHeight="1">
      <c r="A233" s="20" t="s">
        <v>37</v>
      </c>
      <c r="B233" s="21">
        <v>1</v>
      </c>
      <c r="C233" s="22">
        <v>44816</v>
      </c>
      <c r="D233" s="21">
        <f t="shared" si="35"/>
        <v>1183</v>
      </c>
      <c r="E233" s="21">
        <f t="shared" si="37"/>
        <v>279.07</v>
      </c>
      <c r="F233" s="21">
        <f t="shared" si="38"/>
        <v>119</v>
      </c>
      <c r="G233" s="16">
        <f>SUM(D233:F233)</f>
        <v>1581.07</v>
      </c>
      <c r="H233" s="21">
        <f t="shared" si="36"/>
        <v>1581.07</v>
      </c>
      <c r="I233" s="24"/>
    </row>
    <row r="234" spans="1:9" ht="15" customHeight="1">
      <c r="A234" s="20" t="s">
        <v>37</v>
      </c>
      <c r="B234" s="21">
        <v>1</v>
      </c>
      <c r="C234" s="22">
        <v>44743</v>
      </c>
      <c r="D234" s="21">
        <f t="shared" si="35"/>
        <v>1183</v>
      </c>
      <c r="E234" s="21">
        <f t="shared" si="37"/>
        <v>279.07</v>
      </c>
      <c r="F234" s="21">
        <f t="shared" si="38"/>
        <v>119</v>
      </c>
      <c r="G234" s="16">
        <f t="shared" si="34"/>
        <v>1581.07</v>
      </c>
      <c r="H234" s="21">
        <f t="shared" si="36"/>
        <v>1581.07</v>
      </c>
      <c r="I234" s="24"/>
    </row>
    <row r="235" spans="1:9" ht="15" customHeight="1">
      <c r="A235" s="20" t="s">
        <v>37</v>
      </c>
      <c r="B235" s="21">
        <v>0.75</v>
      </c>
      <c r="C235" s="22">
        <v>44816</v>
      </c>
      <c r="D235" s="21">
        <f t="shared" si="35"/>
        <v>887.25</v>
      </c>
      <c r="E235" s="21">
        <f t="shared" si="37"/>
        <v>209.3</v>
      </c>
      <c r="F235" s="21">
        <f t="shared" si="38"/>
        <v>89.25</v>
      </c>
      <c r="G235" s="21">
        <f t="shared" si="34"/>
        <v>1185.8</v>
      </c>
      <c r="H235" s="21">
        <f t="shared" si="36"/>
        <v>1185.8</v>
      </c>
      <c r="I235" s="24"/>
    </row>
    <row r="236" spans="1:9" ht="15" customHeight="1">
      <c r="A236" s="20" t="s">
        <v>37</v>
      </c>
      <c r="B236" s="21">
        <v>1</v>
      </c>
      <c r="C236" s="22">
        <v>44820</v>
      </c>
      <c r="D236" s="21">
        <f t="shared" si="35"/>
        <v>1183</v>
      </c>
      <c r="E236" s="21">
        <f t="shared" si="37"/>
        <v>279.07</v>
      </c>
      <c r="F236" s="21">
        <f t="shared" si="38"/>
        <v>119</v>
      </c>
      <c r="G236" s="21">
        <f t="shared" si="34"/>
        <v>1581.07</v>
      </c>
      <c r="H236" s="21">
        <f t="shared" si="36"/>
        <v>1581.07</v>
      </c>
      <c r="I236" s="24"/>
    </row>
    <row r="237" spans="1:9" ht="15" customHeight="1">
      <c r="A237" s="20" t="s">
        <v>37</v>
      </c>
      <c r="B237" s="21">
        <v>1</v>
      </c>
      <c r="C237" s="22">
        <v>44816</v>
      </c>
      <c r="D237" s="21">
        <f t="shared" si="35"/>
        <v>1183</v>
      </c>
      <c r="E237" s="21">
        <f t="shared" si="37"/>
        <v>279.07</v>
      </c>
      <c r="F237" s="21">
        <f t="shared" si="38"/>
        <v>119</v>
      </c>
      <c r="G237" s="21">
        <f t="shared" si="34"/>
        <v>1581.07</v>
      </c>
      <c r="H237" s="21">
        <f t="shared" si="36"/>
        <v>1581.07</v>
      </c>
      <c r="I237" s="24"/>
    </row>
    <row r="238" spans="1:9" ht="15" customHeight="1">
      <c r="A238" s="20" t="s">
        <v>37</v>
      </c>
      <c r="B238" s="21">
        <v>1</v>
      </c>
      <c r="C238" s="22">
        <v>44823</v>
      </c>
      <c r="D238" s="21">
        <f t="shared" si="35"/>
        <v>1183</v>
      </c>
      <c r="E238" s="21">
        <f t="shared" si="37"/>
        <v>279.07</v>
      </c>
      <c r="F238" s="21">
        <f t="shared" si="38"/>
        <v>119</v>
      </c>
      <c r="G238" s="21">
        <f t="shared" si="34"/>
        <v>1581.07</v>
      </c>
      <c r="H238" s="21">
        <f t="shared" si="36"/>
        <v>1581.07</v>
      </c>
      <c r="I238" s="24"/>
    </row>
    <row r="239" spans="1:9" ht="15" customHeight="1">
      <c r="A239" s="20" t="s">
        <v>37</v>
      </c>
      <c r="B239" s="21">
        <v>1</v>
      </c>
      <c r="C239" s="22">
        <v>44837</v>
      </c>
      <c r="D239" s="21">
        <f t="shared" si="35"/>
        <v>1183</v>
      </c>
      <c r="E239" s="21">
        <f t="shared" si="37"/>
        <v>279.07</v>
      </c>
      <c r="F239" s="21">
        <f t="shared" si="38"/>
        <v>119</v>
      </c>
      <c r="G239" s="21">
        <f t="shared" si="34"/>
        <v>1581.07</v>
      </c>
      <c r="H239" s="21">
        <f t="shared" si="36"/>
        <v>1581.07</v>
      </c>
      <c r="I239" s="24"/>
    </row>
    <row r="240" spans="1:9" ht="15" customHeight="1">
      <c r="A240" s="20" t="s">
        <v>37</v>
      </c>
      <c r="B240" s="21">
        <v>0.5</v>
      </c>
      <c r="C240" s="22">
        <v>44805</v>
      </c>
      <c r="D240" s="21">
        <f t="shared" si="35"/>
        <v>591.5</v>
      </c>
      <c r="E240" s="21">
        <f t="shared" si="37"/>
        <v>139.53</v>
      </c>
      <c r="F240" s="21">
        <f t="shared" si="38"/>
        <v>59.5</v>
      </c>
      <c r="G240" s="21">
        <f t="shared" si="34"/>
        <v>790.53</v>
      </c>
      <c r="H240" s="21">
        <f t="shared" si="36"/>
        <v>790.53</v>
      </c>
      <c r="I240" s="24"/>
    </row>
    <row r="241" spans="1:9" ht="15" customHeight="1">
      <c r="A241" s="20" t="s">
        <v>37</v>
      </c>
      <c r="B241" s="21">
        <v>0.5</v>
      </c>
      <c r="C241" s="22">
        <v>44820</v>
      </c>
      <c r="D241" s="21">
        <f t="shared" si="35"/>
        <v>591.5</v>
      </c>
      <c r="E241" s="21">
        <f t="shared" si="37"/>
        <v>139.53</v>
      </c>
      <c r="F241" s="21">
        <f t="shared" si="38"/>
        <v>59.5</v>
      </c>
      <c r="G241" s="21">
        <f t="shared" si="34"/>
        <v>790.53</v>
      </c>
      <c r="H241" s="21">
        <f t="shared" si="36"/>
        <v>790.53</v>
      </c>
      <c r="I241" s="24"/>
    </row>
    <row r="242" spans="1:9" ht="15" customHeight="1">
      <c r="A242" s="20" t="s">
        <v>37</v>
      </c>
      <c r="B242" s="21">
        <v>1</v>
      </c>
      <c r="C242" s="22">
        <v>44835</v>
      </c>
      <c r="D242" s="21">
        <f t="shared" si="35"/>
        <v>1183</v>
      </c>
      <c r="E242" s="21">
        <f t="shared" si="37"/>
        <v>279.07</v>
      </c>
      <c r="F242" s="21">
        <f t="shared" si="38"/>
        <v>119</v>
      </c>
      <c r="G242" s="21">
        <f t="shared" si="34"/>
        <v>1581.07</v>
      </c>
      <c r="H242" s="21">
        <f t="shared" si="36"/>
        <v>1581.07</v>
      </c>
      <c r="I242" s="24"/>
    </row>
    <row r="243" spans="1:9" ht="15" customHeight="1">
      <c r="A243" s="20" t="s">
        <v>37</v>
      </c>
      <c r="B243" s="21">
        <v>1</v>
      </c>
      <c r="C243" s="22">
        <v>44832</v>
      </c>
      <c r="D243" s="21">
        <f t="shared" si="35"/>
        <v>1183</v>
      </c>
      <c r="E243" s="21">
        <f t="shared" si="37"/>
        <v>279.07</v>
      </c>
      <c r="F243" s="21">
        <f t="shared" si="38"/>
        <v>119</v>
      </c>
      <c r="G243" s="21">
        <f t="shared" si="34"/>
        <v>1581.07</v>
      </c>
      <c r="H243" s="21">
        <f t="shared" si="36"/>
        <v>1581.07</v>
      </c>
      <c r="I243" s="24"/>
    </row>
    <row r="244" spans="1:9" ht="15" customHeight="1">
      <c r="A244" s="20" t="s">
        <v>37</v>
      </c>
      <c r="B244" s="21">
        <v>1</v>
      </c>
      <c r="C244" s="22">
        <v>44835</v>
      </c>
      <c r="D244" s="21">
        <f t="shared" si="35"/>
        <v>1183</v>
      </c>
      <c r="E244" s="21">
        <f t="shared" si="37"/>
        <v>279.07</v>
      </c>
      <c r="F244" s="21">
        <f t="shared" si="38"/>
        <v>119</v>
      </c>
      <c r="G244" s="21">
        <f t="shared" si="34"/>
        <v>1581.07</v>
      </c>
      <c r="H244" s="21">
        <f t="shared" si="36"/>
        <v>1581.07</v>
      </c>
      <c r="I244" s="24"/>
    </row>
    <row r="245" spans="1:9" ht="15" customHeight="1">
      <c r="A245" s="20" t="s">
        <v>37</v>
      </c>
      <c r="B245" s="21">
        <v>1</v>
      </c>
      <c r="C245" s="22">
        <v>44837</v>
      </c>
      <c r="D245" s="21">
        <f t="shared" si="35"/>
        <v>1183</v>
      </c>
      <c r="E245" s="21">
        <f t="shared" si="37"/>
        <v>279.07</v>
      </c>
      <c r="F245" s="21">
        <f t="shared" si="38"/>
        <v>119</v>
      </c>
      <c r="G245" s="21">
        <f t="shared" si="34"/>
        <v>1581.07</v>
      </c>
      <c r="H245" s="21">
        <f t="shared" si="36"/>
        <v>1581.07</v>
      </c>
      <c r="I245" s="24"/>
    </row>
    <row r="246" spans="1:9" ht="15" customHeight="1">
      <c r="A246" s="20" t="s">
        <v>37</v>
      </c>
      <c r="B246" s="21">
        <v>0.5</v>
      </c>
      <c r="C246" s="22">
        <v>44816</v>
      </c>
      <c r="D246" s="21">
        <f t="shared" si="35"/>
        <v>591.5</v>
      </c>
      <c r="E246" s="21">
        <f t="shared" si="37"/>
        <v>139.53</v>
      </c>
      <c r="F246" s="21">
        <f t="shared" si="38"/>
        <v>59.5</v>
      </c>
      <c r="G246" s="21">
        <f t="shared" si="34"/>
        <v>790.53</v>
      </c>
      <c r="H246" s="21">
        <f t="shared" si="36"/>
        <v>790.53</v>
      </c>
      <c r="I246" s="24"/>
    </row>
    <row r="247" spans="1:9" ht="15" customHeight="1">
      <c r="A247" s="20" t="s">
        <v>37</v>
      </c>
      <c r="B247" s="21">
        <v>1</v>
      </c>
      <c r="C247" s="22">
        <v>44837</v>
      </c>
      <c r="D247" s="21">
        <f t="shared" si="35"/>
        <v>1183</v>
      </c>
      <c r="E247" s="21">
        <f t="shared" si="37"/>
        <v>279.07</v>
      </c>
      <c r="F247" s="21">
        <f t="shared" si="38"/>
        <v>119</v>
      </c>
      <c r="G247" s="21">
        <f t="shared" si="34"/>
        <v>1581.07</v>
      </c>
      <c r="H247" s="21">
        <f t="shared" si="36"/>
        <v>1581.07</v>
      </c>
      <c r="I247" s="24"/>
    </row>
    <row r="248" spans="1:9" ht="15" customHeight="1">
      <c r="A248" s="20" t="s">
        <v>37</v>
      </c>
      <c r="B248" s="21">
        <v>1</v>
      </c>
      <c r="C248" s="22">
        <v>44838</v>
      </c>
      <c r="D248" s="21">
        <f t="shared" si="35"/>
        <v>1183</v>
      </c>
      <c r="E248" s="21">
        <f t="shared" si="37"/>
        <v>279.07</v>
      </c>
      <c r="F248" s="21">
        <f t="shared" si="38"/>
        <v>119</v>
      </c>
      <c r="G248" s="21">
        <f t="shared" si="34"/>
        <v>1581.07</v>
      </c>
      <c r="H248" s="21">
        <f t="shared" si="36"/>
        <v>1581.07</v>
      </c>
      <c r="I248" s="24"/>
    </row>
    <row r="249" spans="1:9" ht="15" customHeight="1">
      <c r="A249" s="20" t="s">
        <v>37</v>
      </c>
      <c r="B249" s="21">
        <v>0.5</v>
      </c>
      <c r="C249" s="22">
        <v>44837</v>
      </c>
      <c r="D249" s="21">
        <f t="shared" si="35"/>
        <v>591.5</v>
      </c>
      <c r="E249" s="21">
        <f t="shared" si="37"/>
        <v>139.53</v>
      </c>
      <c r="F249" s="21">
        <f t="shared" si="38"/>
        <v>59.5</v>
      </c>
      <c r="G249" s="21">
        <f t="shared" si="34"/>
        <v>790.53</v>
      </c>
      <c r="H249" s="21">
        <f t="shared" si="36"/>
        <v>790.53</v>
      </c>
      <c r="I249" s="24"/>
    </row>
    <row r="250" spans="1:9" ht="15" customHeight="1">
      <c r="A250" s="20" t="s">
        <v>37</v>
      </c>
      <c r="B250" s="21">
        <v>0.75</v>
      </c>
      <c r="C250" s="22">
        <v>44826</v>
      </c>
      <c r="D250" s="21">
        <f t="shared" si="35"/>
        <v>887.25</v>
      </c>
      <c r="E250" s="21">
        <f t="shared" si="37"/>
        <v>209.3</v>
      </c>
      <c r="F250" s="21">
        <f t="shared" si="38"/>
        <v>89.25</v>
      </c>
      <c r="G250" s="21">
        <f t="shared" si="34"/>
        <v>1185.8</v>
      </c>
      <c r="H250" s="21">
        <f t="shared" si="36"/>
        <v>1185.8</v>
      </c>
      <c r="I250" s="24"/>
    </row>
    <row r="251" spans="1:9" ht="15" customHeight="1">
      <c r="A251" s="20" t="s">
        <v>37</v>
      </c>
      <c r="B251" s="21">
        <v>1</v>
      </c>
      <c r="C251" s="22">
        <v>44837</v>
      </c>
      <c r="D251" s="21">
        <f t="shared" ref="D251:D282" si="39">B251*$D$4</f>
        <v>1183</v>
      </c>
      <c r="E251" s="21">
        <f t="shared" si="37"/>
        <v>279.07</v>
      </c>
      <c r="F251" s="21">
        <f t="shared" si="38"/>
        <v>119</v>
      </c>
      <c r="G251" s="21">
        <f t="shared" si="34"/>
        <v>1581.07</v>
      </c>
      <c r="H251" s="21">
        <f t="shared" si="36"/>
        <v>1581.07</v>
      </c>
      <c r="I251" s="24"/>
    </row>
    <row r="252" spans="1:9" ht="15" customHeight="1">
      <c r="A252" s="20" t="s">
        <v>37</v>
      </c>
      <c r="B252" s="21">
        <v>1</v>
      </c>
      <c r="C252" s="22">
        <v>44851</v>
      </c>
      <c r="D252" s="21">
        <f t="shared" si="39"/>
        <v>1183</v>
      </c>
      <c r="E252" s="21">
        <f t="shared" si="37"/>
        <v>279.07</v>
      </c>
      <c r="F252" s="21">
        <f t="shared" si="38"/>
        <v>119</v>
      </c>
      <c r="G252" s="21">
        <f t="shared" si="34"/>
        <v>1581.07</v>
      </c>
      <c r="H252" s="21">
        <f t="shared" si="36"/>
        <v>1581.07</v>
      </c>
      <c r="I252" s="24"/>
    </row>
    <row r="253" spans="1:9" ht="15" customHeight="1">
      <c r="A253" s="20" t="s">
        <v>37</v>
      </c>
      <c r="B253" s="21">
        <v>1</v>
      </c>
      <c r="C253" s="22">
        <v>44848</v>
      </c>
      <c r="D253" s="21">
        <f t="shared" si="39"/>
        <v>1183</v>
      </c>
      <c r="E253" s="21">
        <f t="shared" si="37"/>
        <v>279.07</v>
      </c>
      <c r="F253" s="21">
        <f t="shared" si="38"/>
        <v>119</v>
      </c>
      <c r="G253" s="21">
        <f t="shared" si="34"/>
        <v>1581.07</v>
      </c>
      <c r="H253" s="21">
        <f t="shared" si="36"/>
        <v>1581.07</v>
      </c>
      <c r="I253" s="24"/>
    </row>
    <row r="254" spans="1:9" ht="15" customHeight="1">
      <c r="A254" s="20" t="s">
        <v>37</v>
      </c>
      <c r="B254" s="21">
        <v>1</v>
      </c>
      <c r="C254" s="22">
        <v>44853</v>
      </c>
      <c r="D254" s="21">
        <f t="shared" si="39"/>
        <v>1183</v>
      </c>
      <c r="E254" s="21">
        <f t="shared" si="37"/>
        <v>279.07</v>
      </c>
      <c r="F254" s="21">
        <f t="shared" si="38"/>
        <v>119</v>
      </c>
      <c r="G254" s="21">
        <f t="shared" si="34"/>
        <v>1581.07</v>
      </c>
      <c r="H254" s="21">
        <f t="shared" si="36"/>
        <v>1581.07</v>
      </c>
      <c r="I254" s="24"/>
    </row>
    <row r="255" spans="1:9" ht="15" customHeight="1">
      <c r="A255" s="20" t="s">
        <v>37</v>
      </c>
      <c r="B255" s="21">
        <v>1</v>
      </c>
      <c r="C255" s="22">
        <v>44642</v>
      </c>
      <c r="D255" s="21">
        <f t="shared" si="39"/>
        <v>1183</v>
      </c>
      <c r="E255" s="21">
        <f t="shared" si="37"/>
        <v>279.07</v>
      </c>
      <c r="F255" s="21">
        <f t="shared" si="38"/>
        <v>119</v>
      </c>
      <c r="G255" s="21">
        <f t="shared" si="34"/>
        <v>1581.07</v>
      </c>
      <c r="H255" s="21">
        <f t="shared" si="36"/>
        <v>1581.07</v>
      </c>
      <c r="I255" s="24"/>
    </row>
    <row r="256" spans="1:9" ht="15" customHeight="1">
      <c r="A256" s="20" t="s">
        <v>37</v>
      </c>
      <c r="B256" s="21">
        <v>1</v>
      </c>
      <c r="C256" s="22">
        <v>44866</v>
      </c>
      <c r="D256" s="21">
        <f t="shared" si="39"/>
        <v>1183</v>
      </c>
      <c r="E256" s="21">
        <f t="shared" ref="E256:E264" si="40">ROUND(D256*$E$4,2)</f>
        <v>279.07</v>
      </c>
      <c r="F256" s="21">
        <f t="shared" ref="F256:F264" si="41">B256*$F$4</f>
        <v>119</v>
      </c>
      <c r="G256" s="21">
        <f t="shared" si="34"/>
        <v>1581.07</v>
      </c>
      <c r="H256" s="21">
        <f t="shared" si="36"/>
        <v>1581.07</v>
      </c>
      <c r="I256" s="24"/>
    </row>
    <row r="257" spans="1:9" ht="15" customHeight="1">
      <c r="A257" s="20" t="s">
        <v>37</v>
      </c>
      <c r="B257" s="21">
        <v>1</v>
      </c>
      <c r="C257" s="22">
        <v>44866</v>
      </c>
      <c r="D257" s="21">
        <f t="shared" si="39"/>
        <v>1183</v>
      </c>
      <c r="E257" s="21">
        <f t="shared" si="40"/>
        <v>279.07</v>
      </c>
      <c r="F257" s="21">
        <f t="shared" si="41"/>
        <v>119</v>
      </c>
      <c r="G257" s="21">
        <f t="shared" si="34"/>
        <v>1581.07</v>
      </c>
      <c r="H257" s="21">
        <f t="shared" si="36"/>
        <v>1581.07</v>
      </c>
      <c r="I257" s="24"/>
    </row>
    <row r="258" spans="1:9" ht="15" customHeight="1">
      <c r="A258" s="20" t="s">
        <v>37</v>
      </c>
      <c r="B258" s="21">
        <v>1</v>
      </c>
      <c r="C258" s="22">
        <v>44868</v>
      </c>
      <c r="D258" s="21">
        <f t="shared" si="39"/>
        <v>1183</v>
      </c>
      <c r="E258" s="21">
        <f t="shared" si="40"/>
        <v>279.07</v>
      </c>
      <c r="F258" s="21">
        <f t="shared" si="41"/>
        <v>119</v>
      </c>
      <c r="G258" s="21">
        <f t="shared" si="34"/>
        <v>1581.07</v>
      </c>
      <c r="H258" s="21">
        <f>ROUND(G258/21*19,2)</f>
        <v>1430.49</v>
      </c>
      <c r="I258" s="24"/>
    </row>
    <row r="259" spans="1:9" ht="15" customHeight="1">
      <c r="A259" s="20" t="s">
        <v>37</v>
      </c>
      <c r="B259" s="21">
        <v>0.75</v>
      </c>
      <c r="C259" s="22">
        <v>44867</v>
      </c>
      <c r="D259" s="21">
        <f t="shared" si="39"/>
        <v>887.25</v>
      </c>
      <c r="E259" s="21">
        <f t="shared" si="40"/>
        <v>209.3</v>
      </c>
      <c r="F259" s="21">
        <f t="shared" si="41"/>
        <v>89.25</v>
      </c>
      <c r="G259" s="21">
        <f t="shared" si="34"/>
        <v>1185.8</v>
      </c>
      <c r="H259" s="21">
        <f>ROUND(G259/21*20,2)</f>
        <v>1129.33</v>
      </c>
      <c r="I259" s="24"/>
    </row>
    <row r="260" spans="1:9" ht="15" customHeight="1">
      <c r="A260" s="20" t="s">
        <v>37</v>
      </c>
      <c r="B260" s="21">
        <v>1</v>
      </c>
      <c r="C260" s="22">
        <v>44855</v>
      </c>
      <c r="D260" s="21">
        <f t="shared" si="39"/>
        <v>1183</v>
      </c>
      <c r="E260" s="21">
        <f t="shared" si="40"/>
        <v>279.07</v>
      </c>
      <c r="F260" s="21">
        <f t="shared" si="41"/>
        <v>119</v>
      </c>
      <c r="G260" s="21">
        <f t="shared" si="34"/>
        <v>1581.07</v>
      </c>
      <c r="H260" s="21">
        <f>G260</f>
        <v>1581.07</v>
      </c>
      <c r="I260" s="24"/>
    </row>
    <row r="261" spans="1:9" ht="15" customHeight="1">
      <c r="A261" s="20" t="s">
        <v>37</v>
      </c>
      <c r="B261" s="21">
        <v>0.75</v>
      </c>
      <c r="C261" s="22">
        <v>44866</v>
      </c>
      <c r="D261" s="21">
        <f t="shared" si="39"/>
        <v>887.25</v>
      </c>
      <c r="E261" s="21">
        <f t="shared" si="40"/>
        <v>209.3</v>
      </c>
      <c r="F261" s="21">
        <f t="shared" si="41"/>
        <v>89.25</v>
      </c>
      <c r="G261" s="21">
        <f t="shared" si="34"/>
        <v>1185.8</v>
      </c>
      <c r="H261" s="21">
        <f>G261</f>
        <v>1185.8</v>
      </c>
      <c r="I261" s="24"/>
    </row>
    <row r="262" spans="1:9" ht="15" customHeight="1">
      <c r="A262" s="20" t="s">
        <v>37</v>
      </c>
      <c r="B262" s="21">
        <v>0.3</v>
      </c>
      <c r="C262" s="22">
        <v>44839</v>
      </c>
      <c r="D262" s="21">
        <f t="shared" si="39"/>
        <v>354.9</v>
      </c>
      <c r="E262" s="21">
        <f t="shared" si="40"/>
        <v>83.72</v>
      </c>
      <c r="F262" s="21">
        <f t="shared" si="41"/>
        <v>35.699999999999996</v>
      </c>
      <c r="G262" s="21">
        <f t="shared" si="34"/>
        <v>474.32</v>
      </c>
      <c r="H262" s="21">
        <f>G262</f>
        <v>474.32</v>
      </c>
      <c r="I262" s="24"/>
    </row>
    <row r="263" spans="1:9" ht="15" customHeight="1">
      <c r="A263" s="20" t="s">
        <v>37</v>
      </c>
      <c r="B263" s="21">
        <v>0.75</v>
      </c>
      <c r="C263" s="22">
        <v>44882</v>
      </c>
      <c r="D263" s="21">
        <f t="shared" si="39"/>
        <v>887.25</v>
      </c>
      <c r="E263" s="21">
        <f t="shared" si="40"/>
        <v>209.3</v>
      </c>
      <c r="F263" s="21">
        <f t="shared" si="41"/>
        <v>89.25</v>
      </c>
      <c r="G263" s="21">
        <f t="shared" si="34"/>
        <v>1185.8</v>
      </c>
      <c r="H263" s="21">
        <f>ROUND(G263/21*9,2)</f>
        <v>508.2</v>
      </c>
      <c r="I263" s="24"/>
    </row>
    <row r="264" spans="1:9" ht="15" customHeight="1">
      <c r="A264" s="20" t="s">
        <v>37</v>
      </c>
      <c r="B264" s="21">
        <v>1</v>
      </c>
      <c r="C264" s="21" t="s">
        <v>46</v>
      </c>
      <c r="D264" s="21">
        <f t="shared" si="39"/>
        <v>1183</v>
      </c>
      <c r="E264" s="21">
        <f t="shared" si="40"/>
        <v>279.07</v>
      </c>
      <c r="F264" s="21">
        <f t="shared" si="41"/>
        <v>119</v>
      </c>
      <c r="G264" s="21">
        <f t="shared" ref="G264:G310" si="42">SUM(D264:F264)</f>
        <v>1581.07</v>
      </c>
      <c r="H264" s="21">
        <f t="shared" ref="H264:H324" si="43">G264</f>
        <v>1581.07</v>
      </c>
      <c r="I264" s="24"/>
    </row>
    <row r="265" spans="1:9">
      <c r="A265" s="20" t="s">
        <v>47</v>
      </c>
      <c r="B265" s="21">
        <v>1</v>
      </c>
      <c r="C265" s="22">
        <v>44743</v>
      </c>
      <c r="D265" s="16">
        <f t="shared" si="39"/>
        <v>1183</v>
      </c>
      <c r="E265" s="16">
        <f t="shared" ref="E265:E310" si="44">ROUND(D265*$E$4,2)</f>
        <v>279.07</v>
      </c>
      <c r="F265" s="16">
        <f t="shared" ref="F265:F310" si="45">B265*$F$4</f>
        <v>119</v>
      </c>
      <c r="G265" s="16">
        <f t="shared" si="42"/>
        <v>1581.07</v>
      </c>
      <c r="H265" s="16">
        <f t="shared" si="43"/>
        <v>1581.07</v>
      </c>
      <c r="I265" s="24"/>
    </row>
    <row r="266" spans="1:9">
      <c r="A266" s="20" t="s">
        <v>47</v>
      </c>
      <c r="B266" s="21">
        <v>1</v>
      </c>
      <c r="C266" s="22">
        <v>44743</v>
      </c>
      <c r="D266" s="16">
        <f t="shared" si="39"/>
        <v>1183</v>
      </c>
      <c r="E266" s="16">
        <f t="shared" si="44"/>
        <v>279.07</v>
      </c>
      <c r="F266" s="16">
        <f t="shared" si="45"/>
        <v>119</v>
      </c>
      <c r="G266" s="16">
        <f t="shared" si="42"/>
        <v>1581.07</v>
      </c>
      <c r="H266" s="16">
        <f t="shared" si="43"/>
        <v>1581.07</v>
      </c>
      <c r="I266" s="24"/>
    </row>
    <row r="267" spans="1:9">
      <c r="A267" s="20" t="s">
        <v>47</v>
      </c>
      <c r="B267" s="21">
        <v>1</v>
      </c>
      <c r="C267" s="22">
        <v>44743</v>
      </c>
      <c r="D267" s="16">
        <f t="shared" si="39"/>
        <v>1183</v>
      </c>
      <c r="E267" s="16">
        <f t="shared" si="44"/>
        <v>279.07</v>
      </c>
      <c r="F267" s="16">
        <f t="shared" si="45"/>
        <v>119</v>
      </c>
      <c r="G267" s="16">
        <f t="shared" si="42"/>
        <v>1581.07</v>
      </c>
      <c r="H267" s="16">
        <f t="shared" si="43"/>
        <v>1581.07</v>
      </c>
      <c r="I267" s="24"/>
    </row>
    <row r="268" spans="1:9">
      <c r="A268" s="20" t="s">
        <v>47</v>
      </c>
      <c r="B268" s="21">
        <v>1</v>
      </c>
      <c r="C268" s="22">
        <v>44743</v>
      </c>
      <c r="D268" s="16">
        <f t="shared" si="39"/>
        <v>1183</v>
      </c>
      <c r="E268" s="16">
        <f t="shared" si="44"/>
        <v>279.07</v>
      </c>
      <c r="F268" s="16">
        <f t="shared" si="45"/>
        <v>119</v>
      </c>
      <c r="G268" s="16">
        <f t="shared" si="42"/>
        <v>1581.07</v>
      </c>
      <c r="H268" s="16">
        <f t="shared" si="43"/>
        <v>1581.07</v>
      </c>
      <c r="I268" s="24"/>
    </row>
    <row r="269" spans="1:9">
      <c r="A269" s="20" t="s">
        <v>47</v>
      </c>
      <c r="B269" s="21">
        <v>1</v>
      </c>
      <c r="C269" s="22">
        <v>44743</v>
      </c>
      <c r="D269" s="16">
        <f t="shared" si="39"/>
        <v>1183</v>
      </c>
      <c r="E269" s="16">
        <f t="shared" si="44"/>
        <v>279.07</v>
      </c>
      <c r="F269" s="16">
        <f t="shared" si="45"/>
        <v>119</v>
      </c>
      <c r="G269" s="16">
        <f t="shared" si="42"/>
        <v>1581.07</v>
      </c>
      <c r="H269" s="16">
        <f t="shared" si="43"/>
        <v>1581.07</v>
      </c>
      <c r="I269" s="24"/>
    </row>
    <row r="270" spans="1:9">
      <c r="A270" s="20" t="s">
        <v>47</v>
      </c>
      <c r="B270" s="21">
        <v>1</v>
      </c>
      <c r="C270" s="22">
        <v>44743</v>
      </c>
      <c r="D270" s="16">
        <f t="shared" si="39"/>
        <v>1183</v>
      </c>
      <c r="E270" s="16">
        <f t="shared" si="44"/>
        <v>279.07</v>
      </c>
      <c r="F270" s="16">
        <f t="shared" si="45"/>
        <v>119</v>
      </c>
      <c r="G270" s="16">
        <f t="shared" si="42"/>
        <v>1581.07</v>
      </c>
      <c r="H270" s="16">
        <f t="shared" si="43"/>
        <v>1581.07</v>
      </c>
      <c r="I270" s="24"/>
    </row>
    <row r="271" spans="1:9">
      <c r="A271" s="20" t="s">
        <v>47</v>
      </c>
      <c r="B271" s="21">
        <v>1</v>
      </c>
      <c r="C271" s="22" t="s">
        <v>48</v>
      </c>
      <c r="D271" s="16">
        <f t="shared" si="39"/>
        <v>1183</v>
      </c>
      <c r="E271" s="16">
        <f t="shared" si="44"/>
        <v>279.07</v>
      </c>
      <c r="F271" s="16">
        <f t="shared" si="45"/>
        <v>119</v>
      </c>
      <c r="G271" s="16">
        <f t="shared" si="42"/>
        <v>1581.07</v>
      </c>
      <c r="H271" s="16">
        <f t="shared" si="43"/>
        <v>1581.07</v>
      </c>
      <c r="I271" s="24"/>
    </row>
    <row r="272" spans="1:9">
      <c r="A272" s="20" t="s">
        <v>47</v>
      </c>
      <c r="B272" s="21">
        <v>1</v>
      </c>
      <c r="C272" s="22">
        <v>44743</v>
      </c>
      <c r="D272" s="16">
        <f t="shared" si="39"/>
        <v>1183</v>
      </c>
      <c r="E272" s="16">
        <f t="shared" si="44"/>
        <v>279.07</v>
      </c>
      <c r="F272" s="16">
        <f t="shared" si="45"/>
        <v>119</v>
      </c>
      <c r="G272" s="16">
        <f t="shared" si="42"/>
        <v>1581.07</v>
      </c>
      <c r="H272" s="16">
        <f t="shared" si="43"/>
        <v>1581.07</v>
      </c>
      <c r="I272" s="24"/>
    </row>
    <row r="273" spans="1:9">
      <c r="A273" s="20" t="s">
        <v>47</v>
      </c>
      <c r="B273" s="21">
        <v>1</v>
      </c>
      <c r="C273" s="22">
        <v>44743</v>
      </c>
      <c r="D273" s="16">
        <f t="shared" si="39"/>
        <v>1183</v>
      </c>
      <c r="E273" s="16">
        <f t="shared" si="44"/>
        <v>279.07</v>
      </c>
      <c r="F273" s="16">
        <f t="shared" si="45"/>
        <v>119</v>
      </c>
      <c r="G273" s="16">
        <f t="shared" si="42"/>
        <v>1581.07</v>
      </c>
      <c r="H273" s="16">
        <f t="shared" si="43"/>
        <v>1581.07</v>
      </c>
      <c r="I273" s="24"/>
    </row>
    <row r="274" spans="1:9">
      <c r="A274" s="20" t="s">
        <v>47</v>
      </c>
      <c r="B274" s="21">
        <v>1</v>
      </c>
      <c r="C274" s="22">
        <v>44743</v>
      </c>
      <c r="D274" s="16">
        <f t="shared" si="39"/>
        <v>1183</v>
      </c>
      <c r="E274" s="16">
        <f t="shared" si="44"/>
        <v>279.07</v>
      </c>
      <c r="F274" s="16">
        <f t="shared" si="45"/>
        <v>119</v>
      </c>
      <c r="G274" s="16">
        <f t="shared" si="42"/>
        <v>1581.07</v>
      </c>
      <c r="H274" s="16">
        <f t="shared" si="43"/>
        <v>1581.07</v>
      </c>
      <c r="I274" s="24"/>
    </row>
    <row r="275" spans="1:9">
      <c r="A275" s="20" t="s">
        <v>47</v>
      </c>
      <c r="B275" s="21">
        <v>1</v>
      </c>
      <c r="C275" s="22" t="s">
        <v>49</v>
      </c>
      <c r="D275" s="16">
        <f t="shared" si="39"/>
        <v>1183</v>
      </c>
      <c r="E275" s="16">
        <f t="shared" si="44"/>
        <v>279.07</v>
      </c>
      <c r="F275" s="16">
        <f t="shared" si="45"/>
        <v>119</v>
      </c>
      <c r="G275" s="16">
        <f t="shared" si="42"/>
        <v>1581.07</v>
      </c>
      <c r="H275" s="16">
        <f t="shared" si="43"/>
        <v>1581.07</v>
      </c>
      <c r="I275" s="24"/>
    </row>
    <row r="276" spans="1:9">
      <c r="A276" s="20" t="s">
        <v>47</v>
      </c>
      <c r="B276" s="21">
        <v>1</v>
      </c>
      <c r="C276" s="22">
        <v>44743</v>
      </c>
      <c r="D276" s="16">
        <f t="shared" si="39"/>
        <v>1183</v>
      </c>
      <c r="E276" s="16">
        <f t="shared" si="44"/>
        <v>279.07</v>
      </c>
      <c r="F276" s="16">
        <f t="shared" si="45"/>
        <v>119</v>
      </c>
      <c r="G276" s="16">
        <f t="shared" si="42"/>
        <v>1581.07</v>
      </c>
      <c r="H276" s="16">
        <f t="shared" si="43"/>
        <v>1581.07</v>
      </c>
      <c r="I276" s="24"/>
    </row>
    <row r="277" spans="1:9">
      <c r="A277" s="20" t="s">
        <v>47</v>
      </c>
      <c r="B277" s="21">
        <v>0.75</v>
      </c>
      <c r="C277" s="22">
        <v>44805</v>
      </c>
      <c r="D277" s="16">
        <f t="shared" si="39"/>
        <v>887.25</v>
      </c>
      <c r="E277" s="16">
        <f t="shared" si="44"/>
        <v>209.3</v>
      </c>
      <c r="F277" s="16">
        <f t="shared" si="45"/>
        <v>89.25</v>
      </c>
      <c r="G277" s="16">
        <f t="shared" si="42"/>
        <v>1185.8</v>
      </c>
      <c r="H277" s="16">
        <f t="shared" si="43"/>
        <v>1185.8</v>
      </c>
      <c r="I277" s="24"/>
    </row>
    <row r="278" spans="1:9">
      <c r="A278" s="20" t="s">
        <v>47</v>
      </c>
      <c r="B278" s="21">
        <v>1</v>
      </c>
      <c r="C278" s="22">
        <v>44743</v>
      </c>
      <c r="D278" s="16">
        <f t="shared" si="39"/>
        <v>1183</v>
      </c>
      <c r="E278" s="16">
        <f t="shared" si="44"/>
        <v>279.07</v>
      </c>
      <c r="F278" s="16">
        <f t="shared" si="45"/>
        <v>119</v>
      </c>
      <c r="G278" s="16">
        <f t="shared" si="42"/>
        <v>1581.07</v>
      </c>
      <c r="H278" s="16">
        <f t="shared" si="43"/>
        <v>1581.07</v>
      </c>
      <c r="I278" s="24"/>
    </row>
    <row r="279" spans="1:9">
      <c r="A279" s="20" t="s">
        <v>47</v>
      </c>
      <c r="B279" s="21">
        <v>1</v>
      </c>
      <c r="C279" s="22">
        <v>44743</v>
      </c>
      <c r="D279" s="16">
        <f t="shared" si="39"/>
        <v>1183</v>
      </c>
      <c r="E279" s="16">
        <f t="shared" si="44"/>
        <v>279.07</v>
      </c>
      <c r="F279" s="16">
        <f t="shared" si="45"/>
        <v>119</v>
      </c>
      <c r="G279" s="16">
        <f t="shared" si="42"/>
        <v>1581.07</v>
      </c>
      <c r="H279" s="16">
        <f t="shared" si="43"/>
        <v>1581.07</v>
      </c>
      <c r="I279" s="24"/>
    </row>
    <row r="280" spans="1:9">
      <c r="A280" s="20" t="s">
        <v>47</v>
      </c>
      <c r="B280" s="21">
        <v>1</v>
      </c>
      <c r="C280" s="22">
        <v>44743</v>
      </c>
      <c r="D280" s="16">
        <f t="shared" si="39"/>
        <v>1183</v>
      </c>
      <c r="E280" s="16">
        <f t="shared" si="44"/>
        <v>279.07</v>
      </c>
      <c r="F280" s="16">
        <f t="shared" si="45"/>
        <v>119</v>
      </c>
      <c r="G280" s="16">
        <f t="shared" si="42"/>
        <v>1581.07</v>
      </c>
      <c r="H280" s="16">
        <f t="shared" si="43"/>
        <v>1581.07</v>
      </c>
      <c r="I280" s="24"/>
    </row>
    <row r="281" spans="1:9">
      <c r="A281" s="20" t="s">
        <v>47</v>
      </c>
      <c r="B281" s="21">
        <v>1</v>
      </c>
      <c r="C281" s="22">
        <v>44743</v>
      </c>
      <c r="D281" s="16">
        <f t="shared" si="39"/>
        <v>1183</v>
      </c>
      <c r="E281" s="16">
        <f t="shared" si="44"/>
        <v>279.07</v>
      </c>
      <c r="F281" s="16">
        <f t="shared" si="45"/>
        <v>119</v>
      </c>
      <c r="G281" s="16">
        <f t="shared" si="42"/>
        <v>1581.07</v>
      </c>
      <c r="H281" s="16">
        <f t="shared" si="43"/>
        <v>1581.07</v>
      </c>
      <c r="I281" s="24"/>
    </row>
    <row r="282" spans="1:9">
      <c r="A282" s="20" t="s">
        <v>47</v>
      </c>
      <c r="B282" s="21">
        <v>0.5</v>
      </c>
      <c r="C282" s="22">
        <v>44743</v>
      </c>
      <c r="D282" s="16">
        <f t="shared" si="39"/>
        <v>591.5</v>
      </c>
      <c r="E282" s="16">
        <f t="shared" si="44"/>
        <v>139.53</v>
      </c>
      <c r="F282" s="16">
        <f t="shared" si="45"/>
        <v>59.5</v>
      </c>
      <c r="G282" s="16">
        <f t="shared" si="42"/>
        <v>790.53</v>
      </c>
      <c r="H282" s="16">
        <f t="shared" si="43"/>
        <v>790.53</v>
      </c>
      <c r="I282" s="24"/>
    </row>
    <row r="283" spans="1:9">
      <c r="A283" s="20" t="s">
        <v>47</v>
      </c>
      <c r="B283" s="21">
        <v>1</v>
      </c>
      <c r="C283" s="22">
        <v>44743</v>
      </c>
      <c r="D283" s="16">
        <f t="shared" ref="D283:D310" si="46">B283*$D$4</f>
        <v>1183</v>
      </c>
      <c r="E283" s="16">
        <f t="shared" si="44"/>
        <v>279.07</v>
      </c>
      <c r="F283" s="16">
        <f t="shared" si="45"/>
        <v>119</v>
      </c>
      <c r="G283" s="16">
        <f t="shared" si="42"/>
        <v>1581.07</v>
      </c>
      <c r="H283" s="16">
        <f t="shared" si="43"/>
        <v>1581.07</v>
      </c>
      <c r="I283" s="24"/>
    </row>
    <row r="284" spans="1:9">
      <c r="A284" s="20" t="s">
        <v>47</v>
      </c>
      <c r="B284" s="21">
        <v>1</v>
      </c>
      <c r="C284" s="22">
        <v>44743</v>
      </c>
      <c r="D284" s="16">
        <f t="shared" si="46"/>
        <v>1183</v>
      </c>
      <c r="E284" s="16">
        <f t="shared" si="44"/>
        <v>279.07</v>
      </c>
      <c r="F284" s="16">
        <f t="shared" si="45"/>
        <v>119</v>
      </c>
      <c r="G284" s="16">
        <f t="shared" si="42"/>
        <v>1581.07</v>
      </c>
      <c r="H284" s="16">
        <f t="shared" si="43"/>
        <v>1581.07</v>
      </c>
      <c r="I284" s="24"/>
    </row>
    <row r="285" spans="1:9" ht="25.5">
      <c r="A285" s="20" t="s">
        <v>47</v>
      </c>
      <c r="B285" s="21">
        <v>1</v>
      </c>
      <c r="C285" s="22">
        <v>44589</v>
      </c>
      <c r="D285" s="16">
        <f t="shared" si="46"/>
        <v>1183</v>
      </c>
      <c r="E285" s="16">
        <f t="shared" si="44"/>
        <v>279.07</v>
      </c>
      <c r="F285" s="16">
        <f t="shared" si="45"/>
        <v>119</v>
      </c>
      <c r="G285" s="16">
        <f t="shared" si="42"/>
        <v>1581.07</v>
      </c>
      <c r="H285" s="16">
        <f t="shared" si="43"/>
        <v>1581.07</v>
      </c>
      <c r="I285" s="24" t="s">
        <v>50</v>
      </c>
    </row>
    <row r="286" spans="1:9">
      <c r="A286" s="20" t="s">
        <v>47</v>
      </c>
      <c r="B286" s="21">
        <v>0.75</v>
      </c>
      <c r="C286" s="22">
        <v>44743</v>
      </c>
      <c r="D286" s="16">
        <f t="shared" si="46"/>
        <v>887.25</v>
      </c>
      <c r="E286" s="16">
        <f t="shared" si="44"/>
        <v>209.3</v>
      </c>
      <c r="F286" s="16">
        <f t="shared" si="45"/>
        <v>89.25</v>
      </c>
      <c r="G286" s="16">
        <f t="shared" si="42"/>
        <v>1185.8</v>
      </c>
      <c r="H286" s="16">
        <f t="shared" si="43"/>
        <v>1185.8</v>
      </c>
      <c r="I286" s="24"/>
    </row>
    <row r="287" spans="1:9">
      <c r="A287" s="20" t="s">
        <v>47</v>
      </c>
      <c r="B287" s="21">
        <v>1</v>
      </c>
      <c r="C287" s="22">
        <v>44743</v>
      </c>
      <c r="D287" s="16">
        <f t="shared" si="46"/>
        <v>1183</v>
      </c>
      <c r="E287" s="16">
        <f t="shared" si="44"/>
        <v>279.07</v>
      </c>
      <c r="F287" s="16">
        <f t="shared" si="45"/>
        <v>119</v>
      </c>
      <c r="G287" s="16">
        <f t="shared" si="42"/>
        <v>1581.07</v>
      </c>
      <c r="H287" s="16">
        <f t="shared" si="43"/>
        <v>1581.07</v>
      </c>
      <c r="I287" s="24"/>
    </row>
    <row r="288" spans="1:9">
      <c r="A288" s="20" t="s">
        <v>47</v>
      </c>
      <c r="B288" s="21">
        <v>1</v>
      </c>
      <c r="C288" s="22">
        <v>44743</v>
      </c>
      <c r="D288" s="16">
        <f t="shared" si="46"/>
        <v>1183</v>
      </c>
      <c r="E288" s="16">
        <f t="shared" si="44"/>
        <v>279.07</v>
      </c>
      <c r="F288" s="16">
        <f t="shared" si="45"/>
        <v>119</v>
      </c>
      <c r="G288" s="16">
        <f t="shared" si="42"/>
        <v>1581.07</v>
      </c>
      <c r="H288" s="16">
        <f t="shared" si="43"/>
        <v>1581.07</v>
      </c>
      <c r="I288" s="24"/>
    </row>
    <row r="289" spans="1:9">
      <c r="A289" s="20" t="s">
        <v>47</v>
      </c>
      <c r="B289" s="21">
        <v>1</v>
      </c>
      <c r="C289" s="22">
        <v>44743</v>
      </c>
      <c r="D289" s="16">
        <f t="shared" si="46"/>
        <v>1183</v>
      </c>
      <c r="E289" s="16">
        <f t="shared" si="44"/>
        <v>279.07</v>
      </c>
      <c r="F289" s="16">
        <f t="shared" si="45"/>
        <v>119</v>
      </c>
      <c r="G289" s="16">
        <f t="shared" si="42"/>
        <v>1581.07</v>
      </c>
      <c r="H289" s="16">
        <f t="shared" si="43"/>
        <v>1581.07</v>
      </c>
      <c r="I289" s="24"/>
    </row>
    <row r="290" spans="1:9">
      <c r="A290" s="20" t="s">
        <v>47</v>
      </c>
      <c r="B290" s="21">
        <v>1</v>
      </c>
      <c r="C290" s="22">
        <v>44761</v>
      </c>
      <c r="D290" s="16">
        <f t="shared" si="46"/>
        <v>1183</v>
      </c>
      <c r="E290" s="16">
        <f t="shared" si="44"/>
        <v>279.07</v>
      </c>
      <c r="F290" s="16">
        <f t="shared" si="45"/>
        <v>119</v>
      </c>
      <c r="G290" s="16">
        <f t="shared" si="42"/>
        <v>1581.07</v>
      </c>
      <c r="H290" s="16">
        <f t="shared" si="43"/>
        <v>1581.07</v>
      </c>
      <c r="I290" s="24"/>
    </row>
    <row r="291" spans="1:9">
      <c r="A291" s="20" t="s">
        <v>47</v>
      </c>
      <c r="B291" s="21">
        <v>1</v>
      </c>
      <c r="C291" s="22">
        <v>44743</v>
      </c>
      <c r="D291" s="16">
        <f t="shared" si="46"/>
        <v>1183</v>
      </c>
      <c r="E291" s="16">
        <f t="shared" si="44"/>
        <v>279.07</v>
      </c>
      <c r="F291" s="16">
        <f t="shared" si="45"/>
        <v>119</v>
      </c>
      <c r="G291" s="16">
        <f t="shared" si="42"/>
        <v>1581.07</v>
      </c>
      <c r="H291" s="16">
        <f t="shared" si="43"/>
        <v>1581.07</v>
      </c>
      <c r="I291" s="24"/>
    </row>
    <row r="292" spans="1:9">
      <c r="A292" s="20" t="s">
        <v>47</v>
      </c>
      <c r="B292" s="21">
        <v>1</v>
      </c>
      <c r="C292" s="22">
        <v>44743</v>
      </c>
      <c r="D292" s="16">
        <f t="shared" si="46"/>
        <v>1183</v>
      </c>
      <c r="E292" s="16">
        <f t="shared" si="44"/>
        <v>279.07</v>
      </c>
      <c r="F292" s="16">
        <f t="shared" si="45"/>
        <v>119</v>
      </c>
      <c r="G292" s="16">
        <f t="shared" si="42"/>
        <v>1581.07</v>
      </c>
      <c r="H292" s="16">
        <f t="shared" si="43"/>
        <v>1581.07</v>
      </c>
      <c r="I292" s="24"/>
    </row>
    <row r="293" spans="1:9">
      <c r="A293" s="20" t="s">
        <v>47</v>
      </c>
      <c r="B293" s="21">
        <v>0.5</v>
      </c>
      <c r="C293" s="22">
        <v>44743</v>
      </c>
      <c r="D293" s="16">
        <f t="shared" si="46"/>
        <v>591.5</v>
      </c>
      <c r="E293" s="16">
        <f t="shared" si="44"/>
        <v>139.53</v>
      </c>
      <c r="F293" s="16">
        <f t="shared" si="45"/>
        <v>59.5</v>
      </c>
      <c r="G293" s="16">
        <f t="shared" si="42"/>
        <v>790.53</v>
      </c>
      <c r="H293" s="16">
        <f t="shared" si="43"/>
        <v>790.53</v>
      </c>
      <c r="I293" s="24"/>
    </row>
    <row r="294" spans="1:9">
      <c r="A294" s="20" t="s">
        <v>47</v>
      </c>
      <c r="B294" s="21">
        <v>0.5</v>
      </c>
      <c r="C294" s="22">
        <v>44743</v>
      </c>
      <c r="D294" s="16">
        <f t="shared" si="46"/>
        <v>591.5</v>
      </c>
      <c r="E294" s="16">
        <f t="shared" si="44"/>
        <v>139.53</v>
      </c>
      <c r="F294" s="16">
        <f t="shared" si="45"/>
        <v>59.5</v>
      </c>
      <c r="G294" s="16">
        <f t="shared" si="42"/>
        <v>790.53</v>
      </c>
      <c r="H294" s="16">
        <f t="shared" si="43"/>
        <v>790.53</v>
      </c>
      <c r="I294" s="24"/>
    </row>
    <row r="295" spans="1:9">
      <c r="A295" s="20" t="s">
        <v>47</v>
      </c>
      <c r="B295" s="21">
        <v>1</v>
      </c>
      <c r="C295" s="22">
        <v>44743</v>
      </c>
      <c r="D295" s="16">
        <f t="shared" si="46"/>
        <v>1183</v>
      </c>
      <c r="E295" s="16">
        <f t="shared" si="44"/>
        <v>279.07</v>
      </c>
      <c r="F295" s="16">
        <f t="shared" si="45"/>
        <v>119</v>
      </c>
      <c r="G295" s="16">
        <f t="shared" si="42"/>
        <v>1581.07</v>
      </c>
      <c r="H295" s="16">
        <f t="shared" si="43"/>
        <v>1581.07</v>
      </c>
      <c r="I295" s="24"/>
    </row>
    <row r="296" spans="1:9">
      <c r="A296" s="20" t="s">
        <v>47</v>
      </c>
      <c r="B296" s="21">
        <v>1</v>
      </c>
      <c r="C296" s="22">
        <v>44774</v>
      </c>
      <c r="D296" s="16">
        <f t="shared" si="46"/>
        <v>1183</v>
      </c>
      <c r="E296" s="16">
        <f t="shared" si="44"/>
        <v>279.07</v>
      </c>
      <c r="F296" s="16">
        <f t="shared" si="45"/>
        <v>119</v>
      </c>
      <c r="G296" s="16">
        <f t="shared" si="42"/>
        <v>1581.07</v>
      </c>
      <c r="H296" s="16">
        <f t="shared" si="43"/>
        <v>1581.07</v>
      </c>
      <c r="I296" s="24"/>
    </row>
    <row r="297" spans="1:9" ht="38.25">
      <c r="A297" s="20" t="s">
        <v>47</v>
      </c>
      <c r="B297" s="21">
        <v>1</v>
      </c>
      <c r="C297" s="22">
        <v>44774</v>
      </c>
      <c r="D297" s="16">
        <f t="shared" si="46"/>
        <v>1183</v>
      </c>
      <c r="E297" s="16">
        <f t="shared" si="44"/>
        <v>279.07</v>
      </c>
      <c r="F297" s="16">
        <f t="shared" si="45"/>
        <v>119</v>
      </c>
      <c r="G297" s="16">
        <f t="shared" si="42"/>
        <v>1581.07</v>
      </c>
      <c r="H297" s="16">
        <f t="shared" si="43"/>
        <v>1581.07</v>
      </c>
      <c r="I297" s="24" t="s">
        <v>51</v>
      </c>
    </row>
    <row r="298" spans="1:9">
      <c r="A298" s="20" t="s">
        <v>47</v>
      </c>
      <c r="B298" s="21">
        <v>1</v>
      </c>
      <c r="C298" s="22">
        <v>44743</v>
      </c>
      <c r="D298" s="16">
        <f t="shared" si="46"/>
        <v>1183</v>
      </c>
      <c r="E298" s="16">
        <f t="shared" si="44"/>
        <v>279.07</v>
      </c>
      <c r="F298" s="16">
        <f t="shared" si="45"/>
        <v>119</v>
      </c>
      <c r="G298" s="16">
        <f t="shared" si="42"/>
        <v>1581.07</v>
      </c>
      <c r="H298" s="16">
        <f t="shared" si="43"/>
        <v>1581.07</v>
      </c>
      <c r="I298" s="24"/>
    </row>
    <row r="299" spans="1:9">
      <c r="A299" s="20" t="s">
        <v>47</v>
      </c>
      <c r="B299" s="21">
        <v>1</v>
      </c>
      <c r="C299" s="22">
        <v>44743</v>
      </c>
      <c r="D299" s="16">
        <f t="shared" si="46"/>
        <v>1183</v>
      </c>
      <c r="E299" s="16">
        <f t="shared" si="44"/>
        <v>279.07</v>
      </c>
      <c r="F299" s="16">
        <f t="shared" si="45"/>
        <v>119</v>
      </c>
      <c r="G299" s="16">
        <f t="shared" si="42"/>
        <v>1581.07</v>
      </c>
      <c r="H299" s="16">
        <f t="shared" si="43"/>
        <v>1581.07</v>
      </c>
      <c r="I299" s="24"/>
    </row>
    <row r="300" spans="1:9">
      <c r="A300" s="20" t="s">
        <v>47</v>
      </c>
      <c r="B300" s="21">
        <v>0.5</v>
      </c>
      <c r="C300" s="22">
        <v>44743</v>
      </c>
      <c r="D300" s="16">
        <f t="shared" si="46"/>
        <v>591.5</v>
      </c>
      <c r="E300" s="16">
        <f t="shared" si="44"/>
        <v>139.53</v>
      </c>
      <c r="F300" s="16">
        <f t="shared" si="45"/>
        <v>59.5</v>
      </c>
      <c r="G300" s="16">
        <f t="shared" si="42"/>
        <v>790.53</v>
      </c>
      <c r="H300" s="16">
        <f t="shared" si="43"/>
        <v>790.53</v>
      </c>
      <c r="I300" s="24"/>
    </row>
    <row r="301" spans="1:9">
      <c r="A301" s="20" t="s">
        <v>47</v>
      </c>
      <c r="B301" s="21">
        <v>1</v>
      </c>
      <c r="C301" s="22">
        <v>44743</v>
      </c>
      <c r="D301" s="16">
        <f t="shared" si="46"/>
        <v>1183</v>
      </c>
      <c r="E301" s="16">
        <f t="shared" si="44"/>
        <v>279.07</v>
      </c>
      <c r="F301" s="16">
        <f t="shared" si="45"/>
        <v>119</v>
      </c>
      <c r="G301" s="16">
        <f t="shared" si="42"/>
        <v>1581.07</v>
      </c>
      <c r="H301" s="16">
        <f t="shared" si="43"/>
        <v>1581.07</v>
      </c>
      <c r="I301" s="24"/>
    </row>
    <row r="302" spans="1:9">
      <c r="A302" s="20" t="s">
        <v>47</v>
      </c>
      <c r="B302" s="21">
        <v>1</v>
      </c>
      <c r="C302" s="22">
        <v>44743</v>
      </c>
      <c r="D302" s="16">
        <f t="shared" si="46"/>
        <v>1183</v>
      </c>
      <c r="E302" s="16">
        <f t="shared" si="44"/>
        <v>279.07</v>
      </c>
      <c r="F302" s="16">
        <f t="shared" si="45"/>
        <v>119</v>
      </c>
      <c r="G302" s="16">
        <f t="shared" si="42"/>
        <v>1581.07</v>
      </c>
      <c r="H302" s="16">
        <f t="shared" si="43"/>
        <v>1581.07</v>
      </c>
      <c r="I302" s="24"/>
    </row>
    <row r="303" spans="1:9">
      <c r="A303" s="20" t="s">
        <v>47</v>
      </c>
      <c r="B303" s="21">
        <v>1</v>
      </c>
      <c r="C303" s="22">
        <v>44774</v>
      </c>
      <c r="D303" s="16">
        <f t="shared" si="46"/>
        <v>1183</v>
      </c>
      <c r="E303" s="16">
        <f t="shared" si="44"/>
        <v>279.07</v>
      </c>
      <c r="F303" s="16">
        <f t="shared" si="45"/>
        <v>119</v>
      </c>
      <c r="G303" s="16">
        <f t="shared" si="42"/>
        <v>1581.07</v>
      </c>
      <c r="H303" s="16">
        <f t="shared" si="43"/>
        <v>1581.07</v>
      </c>
      <c r="I303" s="24"/>
    </row>
    <row r="304" spans="1:9">
      <c r="A304" s="20" t="s">
        <v>47</v>
      </c>
      <c r="B304" s="21">
        <v>0.5</v>
      </c>
      <c r="C304" s="22">
        <v>44774</v>
      </c>
      <c r="D304" s="16">
        <f t="shared" si="46"/>
        <v>591.5</v>
      </c>
      <c r="E304" s="16">
        <f t="shared" si="44"/>
        <v>139.53</v>
      </c>
      <c r="F304" s="16">
        <f t="shared" si="45"/>
        <v>59.5</v>
      </c>
      <c r="G304" s="16">
        <f t="shared" si="42"/>
        <v>790.53</v>
      </c>
      <c r="H304" s="16">
        <f t="shared" si="43"/>
        <v>790.53</v>
      </c>
      <c r="I304" s="24"/>
    </row>
    <row r="305" spans="1:9">
      <c r="A305" s="20" t="s">
        <v>47</v>
      </c>
      <c r="B305" s="21">
        <v>1</v>
      </c>
      <c r="C305" s="22">
        <v>44743</v>
      </c>
      <c r="D305" s="16">
        <f t="shared" si="46"/>
        <v>1183</v>
      </c>
      <c r="E305" s="16">
        <f t="shared" si="44"/>
        <v>279.07</v>
      </c>
      <c r="F305" s="16">
        <f t="shared" si="45"/>
        <v>119</v>
      </c>
      <c r="G305" s="16">
        <f t="shared" si="42"/>
        <v>1581.07</v>
      </c>
      <c r="H305" s="16">
        <f t="shared" si="43"/>
        <v>1581.07</v>
      </c>
      <c r="I305" s="24"/>
    </row>
    <row r="306" spans="1:9">
      <c r="A306" s="20" t="s">
        <v>47</v>
      </c>
      <c r="B306" s="21">
        <v>1</v>
      </c>
      <c r="C306" s="22">
        <v>44788</v>
      </c>
      <c r="D306" s="21">
        <f t="shared" si="46"/>
        <v>1183</v>
      </c>
      <c r="E306" s="21">
        <f t="shared" si="44"/>
        <v>279.07</v>
      </c>
      <c r="F306" s="21">
        <f t="shared" si="45"/>
        <v>119</v>
      </c>
      <c r="G306" s="21">
        <f t="shared" si="42"/>
        <v>1581.07</v>
      </c>
      <c r="H306" s="21">
        <f t="shared" si="43"/>
        <v>1581.07</v>
      </c>
      <c r="I306" s="24"/>
    </row>
    <row r="307" spans="1:9">
      <c r="A307" s="20" t="s">
        <v>47</v>
      </c>
      <c r="B307" s="21">
        <v>1</v>
      </c>
      <c r="C307" s="22">
        <v>44805</v>
      </c>
      <c r="D307" s="21">
        <f t="shared" si="46"/>
        <v>1183</v>
      </c>
      <c r="E307" s="21">
        <f t="shared" si="44"/>
        <v>279.07</v>
      </c>
      <c r="F307" s="21">
        <f t="shared" si="45"/>
        <v>119</v>
      </c>
      <c r="G307" s="21">
        <f t="shared" si="42"/>
        <v>1581.07</v>
      </c>
      <c r="H307" s="21">
        <f t="shared" si="43"/>
        <v>1581.07</v>
      </c>
      <c r="I307" s="24"/>
    </row>
    <row r="308" spans="1:9">
      <c r="A308" s="20" t="s">
        <v>47</v>
      </c>
      <c r="B308" s="21">
        <v>1</v>
      </c>
      <c r="C308" s="22">
        <v>44805</v>
      </c>
      <c r="D308" s="21">
        <f t="shared" si="46"/>
        <v>1183</v>
      </c>
      <c r="E308" s="21">
        <f t="shared" si="44"/>
        <v>279.07</v>
      </c>
      <c r="F308" s="21">
        <f t="shared" si="45"/>
        <v>119</v>
      </c>
      <c r="G308" s="21">
        <f t="shared" si="42"/>
        <v>1581.07</v>
      </c>
      <c r="H308" s="21">
        <f t="shared" si="43"/>
        <v>1581.07</v>
      </c>
      <c r="I308" s="24"/>
    </row>
    <row r="309" spans="1:9">
      <c r="A309" s="20" t="s">
        <v>47</v>
      </c>
      <c r="B309" s="21">
        <v>1</v>
      </c>
      <c r="C309" s="22">
        <v>44825</v>
      </c>
      <c r="D309" s="21">
        <f t="shared" si="46"/>
        <v>1183</v>
      </c>
      <c r="E309" s="21">
        <f t="shared" si="44"/>
        <v>279.07</v>
      </c>
      <c r="F309" s="21">
        <f t="shared" si="45"/>
        <v>119</v>
      </c>
      <c r="G309" s="21">
        <f t="shared" si="42"/>
        <v>1581.07</v>
      </c>
      <c r="H309" s="21">
        <f t="shared" si="43"/>
        <v>1581.07</v>
      </c>
      <c r="I309" s="24"/>
    </row>
    <row r="310" spans="1:9">
      <c r="A310" s="20" t="s">
        <v>47</v>
      </c>
      <c r="B310" s="21">
        <v>0.25</v>
      </c>
      <c r="C310" s="22">
        <v>44835</v>
      </c>
      <c r="D310" s="21">
        <f t="shared" si="46"/>
        <v>295.75</v>
      </c>
      <c r="E310" s="21">
        <f t="shared" si="44"/>
        <v>69.77</v>
      </c>
      <c r="F310" s="21">
        <f t="shared" si="45"/>
        <v>29.75</v>
      </c>
      <c r="G310" s="21">
        <f t="shared" si="42"/>
        <v>395.27</v>
      </c>
      <c r="H310" s="21">
        <f t="shared" si="43"/>
        <v>395.27</v>
      </c>
      <c r="I310" s="24"/>
    </row>
    <row r="311" spans="1:9">
      <c r="A311" s="20" t="s">
        <v>47</v>
      </c>
      <c r="B311" s="21">
        <v>1</v>
      </c>
      <c r="C311" s="22">
        <v>44835</v>
      </c>
      <c r="D311" s="21">
        <v>1183</v>
      </c>
      <c r="E311" s="21">
        <v>279.07</v>
      </c>
      <c r="F311" s="21">
        <v>119</v>
      </c>
      <c r="G311" s="21">
        <v>1581.07</v>
      </c>
      <c r="H311" s="21">
        <f t="shared" si="43"/>
        <v>1581.07</v>
      </c>
      <c r="I311" s="24"/>
    </row>
    <row r="312" spans="1:9">
      <c r="A312" s="20" t="s">
        <v>52</v>
      </c>
      <c r="B312" s="21">
        <v>1</v>
      </c>
      <c r="C312" s="22">
        <v>44568</v>
      </c>
      <c r="D312" s="16">
        <f t="shared" ref="D312:D356" si="47">B312*$D$4</f>
        <v>1183</v>
      </c>
      <c r="E312" s="16">
        <f t="shared" ref="E312:E356" si="48">ROUND(D312*$E$4,2)</f>
        <v>279.07</v>
      </c>
      <c r="F312" s="16">
        <f t="shared" ref="F312:F356" si="49">B312*$F$4</f>
        <v>119</v>
      </c>
      <c r="G312" s="16">
        <f t="shared" ref="G312:G364" si="50">SUM(D312:F312)</f>
        <v>1581.07</v>
      </c>
      <c r="H312" s="21">
        <f t="shared" si="43"/>
        <v>1581.07</v>
      </c>
      <c r="I312" s="24"/>
    </row>
    <row r="313" spans="1:9">
      <c r="A313" s="20" t="s">
        <v>52</v>
      </c>
      <c r="B313" s="21">
        <v>0.75</v>
      </c>
      <c r="C313" s="21" t="s">
        <v>53</v>
      </c>
      <c r="D313" s="16">
        <f t="shared" si="47"/>
        <v>887.25</v>
      </c>
      <c r="E313" s="16">
        <f t="shared" si="48"/>
        <v>209.3</v>
      </c>
      <c r="F313" s="16">
        <f t="shared" si="49"/>
        <v>89.25</v>
      </c>
      <c r="G313" s="16">
        <f t="shared" si="50"/>
        <v>1185.8</v>
      </c>
      <c r="H313" s="21">
        <f t="shared" si="43"/>
        <v>1185.8</v>
      </c>
      <c r="I313" s="24"/>
    </row>
    <row r="314" spans="1:9">
      <c r="A314" s="20" t="s">
        <v>52</v>
      </c>
      <c r="B314" s="21">
        <v>1</v>
      </c>
      <c r="C314" s="21" t="s">
        <v>21</v>
      </c>
      <c r="D314" s="16">
        <f t="shared" si="47"/>
        <v>1183</v>
      </c>
      <c r="E314" s="16">
        <f t="shared" si="48"/>
        <v>279.07</v>
      </c>
      <c r="F314" s="16">
        <f t="shared" si="49"/>
        <v>119</v>
      </c>
      <c r="G314" s="16">
        <f t="shared" si="50"/>
        <v>1581.07</v>
      </c>
      <c r="H314" s="21">
        <f t="shared" si="43"/>
        <v>1581.07</v>
      </c>
      <c r="I314" s="24"/>
    </row>
    <row r="315" spans="1:9">
      <c r="A315" s="20" t="s">
        <v>52</v>
      </c>
      <c r="B315" s="21">
        <v>0.5</v>
      </c>
      <c r="C315" s="21" t="s">
        <v>54</v>
      </c>
      <c r="D315" s="16">
        <f t="shared" si="47"/>
        <v>591.5</v>
      </c>
      <c r="E315" s="16">
        <f t="shared" si="48"/>
        <v>139.53</v>
      </c>
      <c r="F315" s="16">
        <f t="shared" si="49"/>
        <v>59.5</v>
      </c>
      <c r="G315" s="16">
        <f t="shared" si="50"/>
        <v>790.53</v>
      </c>
      <c r="H315" s="21">
        <f t="shared" si="43"/>
        <v>790.53</v>
      </c>
      <c r="I315" s="24"/>
    </row>
    <row r="316" spans="1:9">
      <c r="A316" s="20" t="s">
        <v>52</v>
      </c>
      <c r="B316" s="21">
        <v>1</v>
      </c>
      <c r="C316" s="21" t="s">
        <v>55</v>
      </c>
      <c r="D316" s="16">
        <f t="shared" si="47"/>
        <v>1183</v>
      </c>
      <c r="E316" s="16">
        <f t="shared" si="48"/>
        <v>279.07</v>
      </c>
      <c r="F316" s="16">
        <f t="shared" si="49"/>
        <v>119</v>
      </c>
      <c r="G316" s="16">
        <f t="shared" si="50"/>
        <v>1581.07</v>
      </c>
      <c r="H316" s="21">
        <f t="shared" si="43"/>
        <v>1581.07</v>
      </c>
      <c r="I316" s="24"/>
    </row>
    <row r="317" spans="1:9">
      <c r="A317" s="20" t="s">
        <v>52</v>
      </c>
      <c r="B317" s="21">
        <v>1</v>
      </c>
      <c r="C317" s="27">
        <v>44774</v>
      </c>
      <c r="D317" s="16">
        <f t="shared" si="47"/>
        <v>1183</v>
      </c>
      <c r="E317" s="16">
        <f t="shared" si="48"/>
        <v>279.07</v>
      </c>
      <c r="F317" s="16">
        <f t="shared" si="49"/>
        <v>119</v>
      </c>
      <c r="G317" s="16">
        <f t="shared" si="50"/>
        <v>1581.07</v>
      </c>
      <c r="H317" s="21">
        <f t="shared" si="43"/>
        <v>1581.07</v>
      </c>
      <c r="I317" s="24"/>
    </row>
    <row r="318" spans="1:9">
      <c r="A318" s="20" t="s">
        <v>52</v>
      </c>
      <c r="B318" s="21">
        <v>1</v>
      </c>
      <c r="C318" s="21" t="s">
        <v>53</v>
      </c>
      <c r="D318" s="16">
        <f t="shared" si="47"/>
        <v>1183</v>
      </c>
      <c r="E318" s="16">
        <f t="shared" si="48"/>
        <v>279.07</v>
      </c>
      <c r="F318" s="16">
        <f t="shared" si="49"/>
        <v>119</v>
      </c>
      <c r="G318" s="16">
        <f t="shared" si="50"/>
        <v>1581.07</v>
      </c>
      <c r="H318" s="21">
        <f t="shared" si="43"/>
        <v>1581.07</v>
      </c>
      <c r="I318" s="24"/>
    </row>
    <row r="319" spans="1:9">
      <c r="A319" s="20" t="s">
        <v>52</v>
      </c>
      <c r="B319" s="21">
        <v>1</v>
      </c>
      <c r="C319" s="21" t="s">
        <v>55</v>
      </c>
      <c r="D319" s="16">
        <f t="shared" si="47"/>
        <v>1183</v>
      </c>
      <c r="E319" s="16">
        <f t="shared" si="48"/>
        <v>279.07</v>
      </c>
      <c r="F319" s="16">
        <f t="shared" si="49"/>
        <v>119</v>
      </c>
      <c r="G319" s="16">
        <f t="shared" si="50"/>
        <v>1581.07</v>
      </c>
      <c r="H319" s="21">
        <f t="shared" si="43"/>
        <v>1581.07</v>
      </c>
      <c r="I319" s="24"/>
    </row>
    <row r="320" spans="1:9">
      <c r="A320" s="20" t="s">
        <v>52</v>
      </c>
      <c r="B320" s="21">
        <v>1</v>
      </c>
      <c r="C320" s="21" t="s">
        <v>55</v>
      </c>
      <c r="D320" s="16">
        <f t="shared" si="47"/>
        <v>1183</v>
      </c>
      <c r="E320" s="16">
        <f t="shared" si="48"/>
        <v>279.07</v>
      </c>
      <c r="F320" s="16">
        <f t="shared" si="49"/>
        <v>119</v>
      </c>
      <c r="G320" s="16">
        <f t="shared" si="50"/>
        <v>1581.07</v>
      </c>
      <c r="H320" s="21">
        <f t="shared" si="43"/>
        <v>1581.07</v>
      </c>
      <c r="I320" s="24"/>
    </row>
    <row r="321" spans="1:9">
      <c r="A321" s="20" t="s">
        <v>52</v>
      </c>
      <c r="B321" s="21">
        <v>1</v>
      </c>
      <c r="C321" s="21" t="s">
        <v>55</v>
      </c>
      <c r="D321" s="16">
        <f t="shared" si="47"/>
        <v>1183</v>
      </c>
      <c r="E321" s="16">
        <f t="shared" si="48"/>
        <v>279.07</v>
      </c>
      <c r="F321" s="16">
        <f t="shared" si="49"/>
        <v>119</v>
      </c>
      <c r="G321" s="16">
        <f t="shared" si="50"/>
        <v>1581.07</v>
      </c>
      <c r="H321" s="21">
        <f t="shared" si="43"/>
        <v>1581.07</v>
      </c>
      <c r="I321" s="24"/>
    </row>
    <row r="322" spans="1:9">
      <c r="A322" s="20" t="s">
        <v>52</v>
      </c>
      <c r="B322" s="21">
        <v>1</v>
      </c>
      <c r="C322" s="26" t="s">
        <v>55</v>
      </c>
      <c r="D322" s="16">
        <f t="shared" si="47"/>
        <v>1183</v>
      </c>
      <c r="E322" s="16">
        <f t="shared" si="48"/>
        <v>279.07</v>
      </c>
      <c r="F322" s="16">
        <f t="shared" si="49"/>
        <v>119</v>
      </c>
      <c r="G322" s="16">
        <f t="shared" si="50"/>
        <v>1581.07</v>
      </c>
      <c r="H322" s="21">
        <f t="shared" si="43"/>
        <v>1581.07</v>
      </c>
      <c r="I322" s="24"/>
    </row>
    <row r="323" spans="1:9">
      <c r="A323" s="20" t="s">
        <v>52</v>
      </c>
      <c r="B323" s="21">
        <v>1</v>
      </c>
      <c r="C323" s="21" t="s">
        <v>53</v>
      </c>
      <c r="D323" s="16">
        <f t="shared" si="47"/>
        <v>1183</v>
      </c>
      <c r="E323" s="16">
        <f t="shared" si="48"/>
        <v>279.07</v>
      </c>
      <c r="F323" s="16">
        <f t="shared" si="49"/>
        <v>119</v>
      </c>
      <c r="G323" s="16">
        <f t="shared" si="50"/>
        <v>1581.07</v>
      </c>
      <c r="H323" s="21">
        <f t="shared" si="43"/>
        <v>1581.07</v>
      </c>
      <c r="I323" s="24"/>
    </row>
    <row r="324" spans="1:9">
      <c r="A324" s="20" t="s">
        <v>52</v>
      </c>
      <c r="B324" s="21">
        <v>1</v>
      </c>
      <c r="C324" s="21" t="s">
        <v>53</v>
      </c>
      <c r="D324" s="16">
        <f t="shared" si="47"/>
        <v>1183</v>
      </c>
      <c r="E324" s="16">
        <f t="shared" si="48"/>
        <v>279.07</v>
      </c>
      <c r="F324" s="16">
        <f t="shared" si="49"/>
        <v>119</v>
      </c>
      <c r="G324" s="16">
        <f t="shared" si="50"/>
        <v>1581.07</v>
      </c>
      <c r="H324" s="21">
        <f t="shared" si="43"/>
        <v>1581.07</v>
      </c>
      <c r="I324" s="24"/>
    </row>
    <row r="325" spans="1:9">
      <c r="A325" s="20" t="s">
        <v>52</v>
      </c>
      <c r="B325" s="21">
        <v>1</v>
      </c>
      <c r="C325" s="29" t="s">
        <v>55</v>
      </c>
      <c r="D325" s="16">
        <f t="shared" si="47"/>
        <v>1183</v>
      </c>
      <c r="E325" s="16">
        <f t="shared" si="48"/>
        <v>279.07</v>
      </c>
      <c r="F325" s="16">
        <f t="shared" si="49"/>
        <v>119</v>
      </c>
      <c r="G325" s="16">
        <f t="shared" si="50"/>
        <v>1581.07</v>
      </c>
      <c r="H325" s="21">
        <f>G325</f>
        <v>1581.07</v>
      </c>
      <c r="I325" s="24"/>
    </row>
    <row r="326" spans="1:9">
      <c r="A326" s="20" t="s">
        <v>52</v>
      </c>
      <c r="B326" s="21">
        <v>1</v>
      </c>
      <c r="C326" s="26" t="s">
        <v>55</v>
      </c>
      <c r="D326" s="16">
        <f t="shared" si="47"/>
        <v>1183</v>
      </c>
      <c r="E326" s="16">
        <f t="shared" si="48"/>
        <v>279.07</v>
      </c>
      <c r="F326" s="16">
        <f t="shared" si="49"/>
        <v>119</v>
      </c>
      <c r="G326" s="16">
        <f t="shared" si="50"/>
        <v>1581.07</v>
      </c>
      <c r="H326" s="21">
        <f>G326</f>
        <v>1581.07</v>
      </c>
      <c r="I326" s="24"/>
    </row>
    <row r="327" spans="1:9">
      <c r="A327" s="20" t="s">
        <v>52</v>
      </c>
      <c r="B327" s="21">
        <v>1</v>
      </c>
      <c r="C327" s="21" t="s">
        <v>53</v>
      </c>
      <c r="D327" s="16">
        <f t="shared" si="47"/>
        <v>1183</v>
      </c>
      <c r="E327" s="16">
        <f t="shared" si="48"/>
        <v>279.07</v>
      </c>
      <c r="F327" s="16">
        <f t="shared" si="49"/>
        <v>119</v>
      </c>
      <c r="G327" s="16">
        <f t="shared" si="50"/>
        <v>1581.07</v>
      </c>
      <c r="H327" s="21">
        <f>G327</f>
        <v>1581.07</v>
      </c>
      <c r="I327" s="24"/>
    </row>
    <row r="328" spans="1:9">
      <c r="A328" s="32" t="s">
        <v>52</v>
      </c>
      <c r="B328" s="21">
        <v>1</v>
      </c>
      <c r="C328" s="21" t="s">
        <v>53</v>
      </c>
      <c r="D328" s="16">
        <f t="shared" si="47"/>
        <v>1183</v>
      </c>
      <c r="E328" s="16">
        <f t="shared" si="48"/>
        <v>279.07</v>
      </c>
      <c r="F328" s="16">
        <f t="shared" si="49"/>
        <v>119</v>
      </c>
      <c r="G328" s="16">
        <f t="shared" si="50"/>
        <v>1581.07</v>
      </c>
      <c r="H328" s="21">
        <f t="shared" ref="H328:H341" si="51">G328</f>
        <v>1581.07</v>
      </c>
      <c r="I328" s="24"/>
    </row>
    <row r="329" spans="1:9">
      <c r="A329" s="20" t="s">
        <v>52</v>
      </c>
      <c r="B329" s="21">
        <v>1</v>
      </c>
      <c r="C329" s="21" t="s">
        <v>54</v>
      </c>
      <c r="D329" s="16">
        <f t="shared" si="47"/>
        <v>1183</v>
      </c>
      <c r="E329" s="16">
        <f t="shared" si="48"/>
        <v>279.07</v>
      </c>
      <c r="F329" s="16">
        <f t="shared" si="49"/>
        <v>119</v>
      </c>
      <c r="G329" s="16">
        <f t="shared" si="50"/>
        <v>1581.07</v>
      </c>
      <c r="H329" s="21">
        <f t="shared" si="51"/>
        <v>1581.07</v>
      </c>
      <c r="I329" s="24"/>
    </row>
    <row r="330" spans="1:9">
      <c r="A330" s="20" t="s">
        <v>52</v>
      </c>
      <c r="B330" s="21">
        <v>1</v>
      </c>
      <c r="C330" s="21" t="s">
        <v>53</v>
      </c>
      <c r="D330" s="16">
        <f t="shared" si="47"/>
        <v>1183</v>
      </c>
      <c r="E330" s="16">
        <f t="shared" si="48"/>
        <v>279.07</v>
      </c>
      <c r="F330" s="16">
        <f t="shared" si="49"/>
        <v>119</v>
      </c>
      <c r="G330" s="16">
        <f t="shared" si="50"/>
        <v>1581.07</v>
      </c>
      <c r="H330" s="21">
        <f t="shared" si="51"/>
        <v>1581.07</v>
      </c>
      <c r="I330" s="24"/>
    </row>
    <row r="331" spans="1:9">
      <c r="A331" s="20" t="s">
        <v>52</v>
      </c>
      <c r="B331" s="21">
        <v>1</v>
      </c>
      <c r="C331" s="21" t="s">
        <v>53</v>
      </c>
      <c r="D331" s="16">
        <f t="shared" si="47"/>
        <v>1183</v>
      </c>
      <c r="E331" s="16">
        <f t="shared" si="48"/>
        <v>279.07</v>
      </c>
      <c r="F331" s="16">
        <f t="shared" si="49"/>
        <v>119</v>
      </c>
      <c r="G331" s="16">
        <f t="shared" si="50"/>
        <v>1581.07</v>
      </c>
      <c r="H331" s="21">
        <f t="shared" si="51"/>
        <v>1581.07</v>
      </c>
      <c r="I331" s="24"/>
    </row>
    <row r="332" spans="1:9">
      <c r="A332" s="20" t="s">
        <v>52</v>
      </c>
      <c r="B332" s="21">
        <v>1</v>
      </c>
      <c r="C332" s="21" t="s">
        <v>55</v>
      </c>
      <c r="D332" s="16">
        <f t="shared" si="47"/>
        <v>1183</v>
      </c>
      <c r="E332" s="16">
        <f t="shared" si="48"/>
        <v>279.07</v>
      </c>
      <c r="F332" s="16">
        <f t="shared" si="49"/>
        <v>119</v>
      </c>
      <c r="G332" s="16">
        <f t="shared" si="50"/>
        <v>1581.07</v>
      </c>
      <c r="H332" s="21">
        <f t="shared" si="51"/>
        <v>1581.07</v>
      </c>
      <c r="I332" s="24"/>
    </row>
    <row r="333" spans="1:9">
      <c r="A333" s="20" t="s">
        <v>52</v>
      </c>
      <c r="B333" s="21">
        <v>1</v>
      </c>
      <c r="C333" s="21" t="s">
        <v>21</v>
      </c>
      <c r="D333" s="16">
        <f t="shared" si="47"/>
        <v>1183</v>
      </c>
      <c r="E333" s="16">
        <f t="shared" si="48"/>
        <v>279.07</v>
      </c>
      <c r="F333" s="16">
        <f t="shared" si="49"/>
        <v>119</v>
      </c>
      <c r="G333" s="16">
        <f t="shared" si="50"/>
        <v>1581.07</v>
      </c>
      <c r="H333" s="21">
        <f t="shared" si="51"/>
        <v>1581.07</v>
      </c>
      <c r="I333" s="24"/>
    </row>
    <row r="334" spans="1:9">
      <c r="A334" s="20" t="s">
        <v>52</v>
      </c>
      <c r="B334" s="21">
        <v>1</v>
      </c>
      <c r="C334" s="26" t="s">
        <v>55</v>
      </c>
      <c r="D334" s="16">
        <f t="shared" si="47"/>
        <v>1183</v>
      </c>
      <c r="E334" s="16">
        <f t="shared" si="48"/>
        <v>279.07</v>
      </c>
      <c r="F334" s="16">
        <f t="shared" si="49"/>
        <v>119</v>
      </c>
      <c r="G334" s="16">
        <f t="shared" si="50"/>
        <v>1581.07</v>
      </c>
      <c r="H334" s="21">
        <f t="shared" si="51"/>
        <v>1581.07</v>
      </c>
      <c r="I334" s="24"/>
    </row>
    <row r="335" spans="1:9">
      <c r="A335" s="20" t="s">
        <v>52</v>
      </c>
      <c r="B335" s="21">
        <v>1</v>
      </c>
      <c r="C335" s="21" t="s">
        <v>53</v>
      </c>
      <c r="D335" s="16">
        <f t="shared" si="47"/>
        <v>1183</v>
      </c>
      <c r="E335" s="16">
        <f t="shared" si="48"/>
        <v>279.07</v>
      </c>
      <c r="F335" s="16">
        <f t="shared" si="49"/>
        <v>119</v>
      </c>
      <c r="G335" s="16">
        <f t="shared" si="50"/>
        <v>1581.07</v>
      </c>
      <c r="H335" s="21">
        <f t="shared" si="51"/>
        <v>1581.07</v>
      </c>
      <c r="I335" s="24"/>
    </row>
    <row r="336" spans="1:9">
      <c r="A336" s="20" t="s">
        <v>52</v>
      </c>
      <c r="B336" s="21">
        <v>1</v>
      </c>
      <c r="C336" s="21" t="s">
        <v>55</v>
      </c>
      <c r="D336" s="16">
        <f t="shared" si="47"/>
        <v>1183</v>
      </c>
      <c r="E336" s="16">
        <f t="shared" si="48"/>
        <v>279.07</v>
      </c>
      <c r="F336" s="16">
        <f t="shared" si="49"/>
        <v>119</v>
      </c>
      <c r="G336" s="16">
        <f t="shared" si="50"/>
        <v>1581.07</v>
      </c>
      <c r="H336" s="21">
        <f t="shared" si="51"/>
        <v>1581.07</v>
      </c>
      <c r="I336" s="24"/>
    </row>
    <row r="337" spans="1:9">
      <c r="A337" s="20" t="s">
        <v>52</v>
      </c>
      <c r="B337" s="21">
        <v>1</v>
      </c>
      <c r="C337" s="21" t="s">
        <v>55</v>
      </c>
      <c r="D337" s="16">
        <f t="shared" si="47"/>
        <v>1183</v>
      </c>
      <c r="E337" s="16">
        <f t="shared" si="48"/>
        <v>279.07</v>
      </c>
      <c r="F337" s="16">
        <f t="shared" si="49"/>
        <v>119</v>
      </c>
      <c r="G337" s="16">
        <f t="shared" si="50"/>
        <v>1581.07</v>
      </c>
      <c r="H337" s="21">
        <f t="shared" si="51"/>
        <v>1581.07</v>
      </c>
      <c r="I337" s="24"/>
    </row>
    <row r="338" spans="1:9">
      <c r="A338" s="20" t="s">
        <v>52</v>
      </c>
      <c r="B338" s="21">
        <v>1</v>
      </c>
      <c r="C338" s="26" t="s">
        <v>55</v>
      </c>
      <c r="D338" s="16">
        <f t="shared" si="47"/>
        <v>1183</v>
      </c>
      <c r="E338" s="16">
        <f t="shared" si="48"/>
        <v>279.07</v>
      </c>
      <c r="F338" s="16">
        <f t="shared" si="49"/>
        <v>119</v>
      </c>
      <c r="G338" s="16">
        <f t="shared" si="50"/>
        <v>1581.07</v>
      </c>
      <c r="H338" s="21">
        <f t="shared" si="51"/>
        <v>1581.07</v>
      </c>
      <c r="I338" s="24"/>
    </row>
    <row r="339" spans="1:9">
      <c r="A339" s="20" t="s">
        <v>52</v>
      </c>
      <c r="B339" s="21">
        <v>1</v>
      </c>
      <c r="C339" s="21" t="s">
        <v>53</v>
      </c>
      <c r="D339" s="16">
        <f t="shared" si="47"/>
        <v>1183</v>
      </c>
      <c r="E339" s="16">
        <f t="shared" si="48"/>
        <v>279.07</v>
      </c>
      <c r="F339" s="16">
        <f t="shared" si="49"/>
        <v>119</v>
      </c>
      <c r="G339" s="16">
        <f t="shared" si="50"/>
        <v>1581.07</v>
      </c>
      <c r="H339" s="21">
        <f t="shared" si="51"/>
        <v>1581.07</v>
      </c>
      <c r="I339" s="24"/>
    </row>
    <row r="340" spans="1:9">
      <c r="A340" s="20" t="s">
        <v>52</v>
      </c>
      <c r="B340" s="21">
        <v>1</v>
      </c>
      <c r="C340" s="21" t="s">
        <v>54</v>
      </c>
      <c r="D340" s="16">
        <f t="shared" si="47"/>
        <v>1183</v>
      </c>
      <c r="E340" s="16">
        <f t="shared" si="48"/>
        <v>279.07</v>
      </c>
      <c r="F340" s="16">
        <f t="shared" si="49"/>
        <v>119</v>
      </c>
      <c r="G340" s="16">
        <f t="shared" si="50"/>
        <v>1581.07</v>
      </c>
      <c r="H340" s="21">
        <f t="shared" si="51"/>
        <v>1581.07</v>
      </c>
      <c r="I340" s="24"/>
    </row>
    <row r="341" spans="1:9">
      <c r="A341" s="20" t="s">
        <v>52</v>
      </c>
      <c r="B341" s="21">
        <v>1</v>
      </c>
      <c r="C341" s="21" t="s">
        <v>55</v>
      </c>
      <c r="D341" s="16">
        <f t="shared" si="47"/>
        <v>1183</v>
      </c>
      <c r="E341" s="16">
        <f t="shared" si="48"/>
        <v>279.07</v>
      </c>
      <c r="F341" s="16">
        <f t="shared" si="49"/>
        <v>119</v>
      </c>
      <c r="G341" s="16">
        <f t="shared" si="50"/>
        <v>1581.07</v>
      </c>
      <c r="H341" s="21">
        <f t="shared" si="51"/>
        <v>1581.07</v>
      </c>
      <c r="I341" s="24"/>
    </row>
    <row r="342" spans="1:9">
      <c r="A342" s="20" t="s">
        <v>52</v>
      </c>
      <c r="B342" s="21">
        <v>1</v>
      </c>
      <c r="C342" s="26" t="s">
        <v>56</v>
      </c>
      <c r="D342" s="16">
        <f t="shared" si="47"/>
        <v>1183</v>
      </c>
      <c r="E342" s="16">
        <f t="shared" si="48"/>
        <v>279.07</v>
      </c>
      <c r="F342" s="16">
        <f t="shared" si="49"/>
        <v>119</v>
      </c>
      <c r="G342" s="16">
        <f t="shared" si="50"/>
        <v>1581.07</v>
      </c>
      <c r="H342" s="21">
        <f>G342</f>
        <v>1581.07</v>
      </c>
      <c r="I342" s="24"/>
    </row>
    <row r="343" spans="1:9">
      <c r="A343" s="20" t="s">
        <v>52</v>
      </c>
      <c r="B343" s="21">
        <v>1</v>
      </c>
      <c r="C343" s="21" t="s">
        <v>53</v>
      </c>
      <c r="D343" s="16">
        <f t="shared" si="47"/>
        <v>1183</v>
      </c>
      <c r="E343" s="16">
        <f t="shared" si="48"/>
        <v>279.07</v>
      </c>
      <c r="F343" s="16">
        <f t="shared" si="49"/>
        <v>119</v>
      </c>
      <c r="G343" s="16">
        <f t="shared" si="50"/>
        <v>1581.07</v>
      </c>
      <c r="H343" s="21">
        <f>G343</f>
        <v>1581.07</v>
      </c>
      <c r="I343" s="24"/>
    </row>
    <row r="344" spans="1:9">
      <c r="A344" s="20" t="s">
        <v>52</v>
      </c>
      <c r="B344" s="21">
        <v>0.75</v>
      </c>
      <c r="C344" s="21" t="s">
        <v>54</v>
      </c>
      <c r="D344" s="16">
        <f t="shared" si="47"/>
        <v>887.25</v>
      </c>
      <c r="E344" s="16">
        <f t="shared" si="48"/>
        <v>209.3</v>
      </c>
      <c r="F344" s="16">
        <f t="shared" si="49"/>
        <v>89.25</v>
      </c>
      <c r="G344" s="16">
        <f t="shared" si="50"/>
        <v>1185.8</v>
      </c>
      <c r="H344" s="21">
        <f>G344</f>
        <v>1185.8</v>
      </c>
      <c r="I344" s="24"/>
    </row>
    <row r="345" spans="1:9">
      <c r="A345" s="20" t="s">
        <v>52</v>
      </c>
      <c r="B345" s="21">
        <v>1</v>
      </c>
      <c r="C345" s="21" t="s">
        <v>55</v>
      </c>
      <c r="D345" s="16">
        <f t="shared" si="47"/>
        <v>1183</v>
      </c>
      <c r="E345" s="16">
        <f t="shared" si="48"/>
        <v>279.07</v>
      </c>
      <c r="F345" s="16">
        <f t="shared" si="49"/>
        <v>119</v>
      </c>
      <c r="G345" s="16">
        <f t="shared" si="50"/>
        <v>1581.07</v>
      </c>
      <c r="H345" s="21">
        <f t="shared" ref="H345:H364" si="52">G345</f>
        <v>1581.07</v>
      </c>
      <c r="I345" s="24"/>
    </row>
    <row r="346" spans="1:9">
      <c r="A346" s="20" t="s">
        <v>52</v>
      </c>
      <c r="B346" s="21">
        <v>1</v>
      </c>
      <c r="C346" s="26" t="s">
        <v>55</v>
      </c>
      <c r="D346" s="16">
        <f t="shared" si="47"/>
        <v>1183</v>
      </c>
      <c r="E346" s="16">
        <f t="shared" si="48"/>
        <v>279.07</v>
      </c>
      <c r="F346" s="16">
        <f t="shared" si="49"/>
        <v>119</v>
      </c>
      <c r="G346" s="16">
        <f t="shared" si="50"/>
        <v>1581.07</v>
      </c>
      <c r="H346" s="21">
        <f t="shared" si="52"/>
        <v>1581.07</v>
      </c>
      <c r="I346" s="24"/>
    </row>
    <row r="347" spans="1:9">
      <c r="A347" s="20" t="s">
        <v>52</v>
      </c>
      <c r="B347" s="21">
        <v>1</v>
      </c>
      <c r="C347" s="21" t="s">
        <v>53</v>
      </c>
      <c r="D347" s="16">
        <f t="shared" si="47"/>
        <v>1183</v>
      </c>
      <c r="E347" s="16">
        <f t="shared" si="48"/>
        <v>279.07</v>
      </c>
      <c r="F347" s="16">
        <f t="shared" si="49"/>
        <v>119</v>
      </c>
      <c r="G347" s="16">
        <f t="shared" si="50"/>
        <v>1581.07</v>
      </c>
      <c r="H347" s="21">
        <f t="shared" si="52"/>
        <v>1581.07</v>
      </c>
      <c r="I347" s="24"/>
    </row>
    <row r="348" spans="1:9">
      <c r="A348" s="20" t="s">
        <v>52</v>
      </c>
      <c r="B348" s="21">
        <v>1</v>
      </c>
      <c r="C348" s="26" t="s">
        <v>55</v>
      </c>
      <c r="D348" s="16">
        <f t="shared" si="47"/>
        <v>1183</v>
      </c>
      <c r="E348" s="16">
        <f t="shared" si="48"/>
        <v>279.07</v>
      </c>
      <c r="F348" s="16">
        <f t="shared" si="49"/>
        <v>119</v>
      </c>
      <c r="G348" s="16">
        <f t="shared" si="50"/>
        <v>1581.07</v>
      </c>
      <c r="H348" s="21">
        <f t="shared" si="52"/>
        <v>1581.07</v>
      </c>
      <c r="I348" s="24"/>
    </row>
    <row r="349" spans="1:9">
      <c r="A349" s="20" t="s">
        <v>52</v>
      </c>
      <c r="B349" s="21">
        <v>1</v>
      </c>
      <c r="C349" s="21" t="s">
        <v>53</v>
      </c>
      <c r="D349" s="16">
        <f t="shared" si="47"/>
        <v>1183</v>
      </c>
      <c r="E349" s="16">
        <f t="shared" si="48"/>
        <v>279.07</v>
      </c>
      <c r="F349" s="16">
        <f t="shared" si="49"/>
        <v>119</v>
      </c>
      <c r="G349" s="16">
        <f t="shared" si="50"/>
        <v>1581.07</v>
      </c>
      <c r="H349" s="21">
        <f t="shared" si="52"/>
        <v>1581.07</v>
      </c>
      <c r="I349" s="24"/>
    </row>
    <row r="350" spans="1:9">
      <c r="A350" s="20" t="s">
        <v>52</v>
      </c>
      <c r="B350" s="21">
        <v>1</v>
      </c>
      <c r="C350" s="22">
        <v>44805</v>
      </c>
      <c r="D350" s="16">
        <f t="shared" si="47"/>
        <v>1183</v>
      </c>
      <c r="E350" s="16">
        <f t="shared" si="48"/>
        <v>279.07</v>
      </c>
      <c r="F350" s="16">
        <f t="shared" si="49"/>
        <v>119</v>
      </c>
      <c r="G350" s="16">
        <f t="shared" si="50"/>
        <v>1581.07</v>
      </c>
      <c r="H350" s="21">
        <f t="shared" si="52"/>
        <v>1581.07</v>
      </c>
      <c r="I350" s="24"/>
    </row>
    <row r="351" spans="1:9">
      <c r="A351" s="20" t="s">
        <v>52</v>
      </c>
      <c r="B351" s="21">
        <v>1</v>
      </c>
      <c r="C351" s="22">
        <v>44782</v>
      </c>
      <c r="D351" s="21">
        <f t="shared" si="47"/>
        <v>1183</v>
      </c>
      <c r="E351" s="21">
        <f t="shared" si="48"/>
        <v>279.07</v>
      </c>
      <c r="F351" s="21">
        <f t="shared" si="49"/>
        <v>119</v>
      </c>
      <c r="G351" s="16">
        <f t="shared" si="50"/>
        <v>1581.07</v>
      </c>
      <c r="H351" s="21">
        <f t="shared" si="52"/>
        <v>1581.07</v>
      </c>
      <c r="I351" s="24"/>
    </row>
    <row r="352" spans="1:9">
      <c r="A352" s="20" t="s">
        <v>52</v>
      </c>
      <c r="B352" s="21">
        <v>1</v>
      </c>
      <c r="C352" s="22">
        <v>44782</v>
      </c>
      <c r="D352" s="21">
        <f t="shared" si="47"/>
        <v>1183</v>
      </c>
      <c r="E352" s="21">
        <f t="shared" si="48"/>
        <v>279.07</v>
      </c>
      <c r="F352" s="21">
        <f t="shared" si="49"/>
        <v>119</v>
      </c>
      <c r="G352" s="16">
        <f t="shared" si="50"/>
        <v>1581.07</v>
      </c>
      <c r="H352" s="21">
        <f t="shared" si="52"/>
        <v>1581.07</v>
      </c>
      <c r="I352" s="24"/>
    </row>
    <row r="353" spans="1:9">
      <c r="A353" s="20" t="s">
        <v>52</v>
      </c>
      <c r="B353" s="21">
        <v>1</v>
      </c>
      <c r="C353" s="22">
        <v>44791</v>
      </c>
      <c r="D353" s="21">
        <f t="shared" si="47"/>
        <v>1183</v>
      </c>
      <c r="E353" s="21">
        <f t="shared" si="48"/>
        <v>279.07</v>
      </c>
      <c r="F353" s="21">
        <f t="shared" si="49"/>
        <v>119</v>
      </c>
      <c r="G353" s="16">
        <f t="shared" si="50"/>
        <v>1581.07</v>
      </c>
      <c r="H353" s="21">
        <f t="shared" si="52"/>
        <v>1581.07</v>
      </c>
      <c r="I353" s="24"/>
    </row>
    <row r="354" spans="1:9">
      <c r="A354" s="20" t="s">
        <v>52</v>
      </c>
      <c r="B354" s="21">
        <v>0.75</v>
      </c>
      <c r="C354" s="22">
        <v>44809</v>
      </c>
      <c r="D354" s="21">
        <f t="shared" si="47"/>
        <v>887.25</v>
      </c>
      <c r="E354" s="21">
        <f t="shared" si="48"/>
        <v>209.3</v>
      </c>
      <c r="F354" s="21">
        <f t="shared" si="49"/>
        <v>89.25</v>
      </c>
      <c r="G354" s="16">
        <f t="shared" si="50"/>
        <v>1185.8</v>
      </c>
      <c r="H354" s="21">
        <f t="shared" si="52"/>
        <v>1185.8</v>
      </c>
      <c r="I354" s="24"/>
    </row>
    <row r="355" spans="1:9">
      <c r="A355" s="20" t="s">
        <v>52</v>
      </c>
      <c r="B355" s="21">
        <v>1</v>
      </c>
      <c r="C355" s="22">
        <v>44805</v>
      </c>
      <c r="D355" s="21">
        <f t="shared" si="47"/>
        <v>1183</v>
      </c>
      <c r="E355" s="21">
        <f t="shared" si="48"/>
        <v>279.07</v>
      </c>
      <c r="F355" s="21">
        <f t="shared" si="49"/>
        <v>119</v>
      </c>
      <c r="G355" s="16">
        <f t="shared" si="50"/>
        <v>1581.07</v>
      </c>
      <c r="H355" s="21">
        <f t="shared" si="52"/>
        <v>1581.07</v>
      </c>
      <c r="I355" s="24"/>
    </row>
    <row r="356" spans="1:9">
      <c r="A356" s="20" t="s">
        <v>52</v>
      </c>
      <c r="B356" s="21">
        <v>1</v>
      </c>
      <c r="C356" s="22" t="s">
        <v>57</v>
      </c>
      <c r="D356" s="21">
        <f t="shared" si="47"/>
        <v>1183</v>
      </c>
      <c r="E356" s="21">
        <f t="shared" si="48"/>
        <v>279.07</v>
      </c>
      <c r="F356" s="21">
        <f t="shared" si="49"/>
        <v>119</v>
      </c>
      <c r="G356" s="16">
        <f t="shared" si="50"/>
        <v>1581.07</v>
      </c>
      <c r="H356" s="21">
        <f t="shared" si="52"/>
        <v>1581.07</v>
      </c>
      <c r="I356" s="24"/>
    </row>
    <row r="357" spans="1:9">
      <c r="A357" s="20" t="s">
        <v>52</v>
      </c>
      <c r="B357" s="21">
        <v>1</v>
      </c>
      <c r="C357" s="22">
        <v>44809</v>
      </c>
      <c r="D357" s="21">
        <f t="shared" ref="D357:D364" si="53">B357*$D$4</f>
        <v>1183</v>
      </c>
      <c r="E357" s="21">
        <f t="shared" ref="E357:E364" si="54">ROUND(D357*$E$4,2)</f>
        <v>279.07</v>
      </c>
      <c r="F357" s="21">
        <f t="shared" ref="F357:F364" si="55">B357*$F$4</f>
        <v>119</v>
      </c>
      <c r="G357" s="16">
        <f t="shared" si="50"/>
        <v>1581.07</v>
      </c>
      <c r="H357" s="21">
        <f t="shared" si="52"/>
        <v>1581.07</v>
      </c>
      <c r="I357" s="24"/>
    </row>
    <row r="358" spans="1:9">
      <c r="A358" s="20" t="s">
        <v>52</v>
      </c>
      <c r="B358" s="21">
        <v>1</v>
      </c>
      <c r="C358" s="22">
        <v>44837</v>
      </c>
      <c r="D358" s="21">
        <f t="shared" si="53"/>
        <v>1183</v>
      </c>
      <c r="E358" s="21">
        <f t="shared" si="54"/>
        <v>279.07</v>
      </c>
      <c r="F358" s="21">
        <f t="shared" si="55"/>
        <v>119</v>
      </c>
      <c r="G358" s="16">
        <f t="shared" si="50"/>
        <v>1581.07</v>
      </c>
      <c r="H358" s="21">
        <f t="shared" si="52"/>
        <v>1581.07</v>
      </c>
      <c r="I358" s="24"/>
    </row>
    <row r="359" spans="1:9">
      <c r="A359" s="20" t="s">
        <v>52</v>
      </c>
      <c r="B359" s="21">
        <v>1</v>
      </c>
      <c r="C359" s="22" t="s">
        <v>58</v>
      </c>
      <c r="D359" s="21">
        <f t="shared" si="53"/>
        <v>1183</v>
      </c>
      <c r="E359" s="21">
        <f t="shared" si="54"/>
        <v>279.07</v>
      </c>
      <c r="F359" s="21">
        <f t="shared" si="55"/>
        <v>119</v>
      </c>
      <c r="G359" s="16">
        <f t="shared" si="50"/>
        <v>1581.07</v>
      </c>
      <c r="H359" s="21">
        <f t="shared" si="52"/>
        <v>1581.07</v>
      </c>
      <c r="I359" s="24"/>
    </row>
    <row r="360" spans="1:9">
      <c r="A360" s="20" t="s">
        <v>52</v>
      </c>
      <c r="B360" s="21">
        <v>1</v>
      </c>
      <c r="C360" s="22">
        <v>44835</v>
      </c>
      <c r="D360" s="21">
        <f t="shared" si="53"/>
        <v>1183</v>
      </c>
      <c r="E360" s="21">
        <f t="shared" si="54"/>
        <v>279.07</v>
      </c>
      <c r="F360" s="21">
        <f t="shared" si="55"/>
        <v>119</v>
      </c>
      <c r="G360" s="16">
        <f t="shared" si="50"/>
        <v>1581.07</v>
      </c>
      <c r="H360" s="21">
        <f t="shared" si="52"/>
        <v>1581.07</v>
      </c>
      <c r="I360" s="24"/>
    </row>
    <row r="361" spans="1:9">
      <c r="A361" s="20" t="s">
        <v>52</v>
      </c>
      <c r="B361" s="21">
        <v>1</v>
      </c>
      <c r="C361" s="22">
        <v>44837</v>
      </c>
      <c r="D361" s="21">
        <f t="shared" si="53"/>
        <v>1183</v>
      </c>
      <c r="E361" s="21">
        <f t="shared" si="54"/>
        <v>279.07</v>
      </c>
      <c r="F361" s="21">
        <f t="shared" si="55"/>
        <v>119</v>
      </c>
      <c r="G361" s="16">
        <f t="shared" si="50"/>
        <v>1581.07</v>
      </c>
      <c r="H361" s="21">
        <f t="shared" si="52"/>
        <v>1581.07</v>
      </c>
      <c r="I361" s="24"/>
    </row>
    <row r="362" spans="1:9">
      <c r="A362" s="20" t="s">
        <v>52</v>
      </c>
      <c r="B362" s="21">
        <v>1</v>
      </c>
      <c r="C362" s="21" t="s">
        <v>35</v>
      </c>
      <c r="D362" s="21">
        <f t="shared" si="53"/>
        <v>1183</v>
      </c>
      <c r="E362" s="21">
        <f t="shared" si="54"/>
        <v>279.07</v>
      </c>
      <c r="F362" s="21">
        <f t="shared" si="55"/>
        <v>119</v>
      </c>
      <c r="G362" s="16">
        <f t="shared" si="50"/>
        <v>1581.07</v>
      </c>
      <c r="H362" s="21">
        <f t="shared" si="52"/>
        <v>1581.07</v>
      </c>
      <c r="I362" s="24"/>
    </row>
    <row r="363" spans="1:9">
      <c r="A363" s="20" t="s">
        <v>52</v>
      </c>
      <c r="B363" s="21">
        <v>1</v>
      </c>
      <c r="C363" s="21" t="s">
        <v>33</v>
      </c>
      <c r="D363" s="21">
        <f t="shared" si="53"/>
        <v>1183</v>
      </c>
      <c r="E363" s="21">
        <f t="shared" si="54"/>
        <v>279.07</v>
      </c>
      <c r="F363" s="21">
        <f t="shared" si="55"/>
        <v>119</v>
      </c>
      <c r="G363" s="16">
        <f t="shared" si="50"/>
        <v>1581.07</v>
      </c>
      <c r="H363" s="21">
        <f t="shared" si="52"/>
        <v>1581.07</v>
      </c>
      <c r="I363" s="24" t="s">
        <v>59</v>
      </c>
    </row>
    <row r="364" spans="1:9">
      <c r="A364" s="20" t="s">
        <v>52</v>
      </c>
      <c r="B364" s="21">
        <v>1</v>
      </c>
      <c r="C364" s="21" t="s">
        <v>35</v>
      </c>
      <c r="D364" s="21">
        <f t="shared" si="53"/>
        <v>1183</v>
      </c>
      <c r="E364" s="21">
        <f t="shared" si="54"/>
        <v>279.07</v>
      </c>
      <c r="F364" s="21">
        <f t="shared" si="55"/>
        <v>119</v>
      </c>
      <c r="G364" s="16">
        <f t="shared" si="50"/>
        <v>1581.07</v>
      </c>
      <c r="H364" s="21">
        <f t="shared" si="52"/>
        <v>1581.07</v>
      </c>
      <c r="I364" s="24"/>
    </row>
  </sheetData>
  <mergeCells count="3">
    <mergeCell ref="H1:I1"/>
    <mergeCell ref="A3:E3"/>
    <mergeCell ref="A2:F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1.pielikums</vt:lpstr>
      <vt:lpstr>2.pielikums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Anete Baškevica</dc:creator>
  <cp:lastModifiedBy>Ivita Lazdiņa</cp:lastModifiedBy>
  <cp:lastPrinted>2022-06-27T12:02:16Z</cp:lastPrinted>
  <dcterms:created xsi:type="dcterms:W3CDTF">2022-04-26T14:16:21Z</dcterms:created>
  <dcterms:modified xsi:type="dcterms:W3CDTF">2023-01-23T15:34:39Z</dcterms:modified>
</cp:coreProperties>
</file>