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ene\Downloads\"/>
    </mc:Choice>
  </mc:AlternateContent>
  <xr:revisionPtr revIDLastSave="0" documentId="13_ncr:1_{5CA76A6A-3E15-4D5C-B77C-44EC39774590}" xr6:coauthVersionLast="47" xr6:coauthVersionMax="47" xr10:uidLastSave="{00000000-0000-0000-0000-000000000000}"/>
  <bookViews>
    <workbookView xWindow="-110" yWindow="-110" windowWidth="19420" windowHeight="10300" xr2:uid="{FB107FA0-B85D-40A9-A5D2-A6B14636E6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1" l="1"/>
  <c r="K26" i="1"/>
  <c r="K25" i="1"/>
  <c r="K24" i="1" s="1"/>
  <c r="K14" i="1"/>
  <c r="K16" i="1"/>
  <c r="K22" i="1" l="1"/>
  <c r="K21" i="1"/>
  <c r="K20" i="1"/>
  <c r="K19" i="1"/>
  <c r="K18" i="1"/>
  <c r="K15" i="1"/>
  <c r="K13" i="1"/>
  <c r="K12" i="1"/>
  <c r="K29" i="1"/>
  <c r="F30" i="1"/>
  <c r="K23" i="1"/>
  <c r="K28" i="1"/>
  <c r="K17" i="1" l="1"/>
  <c r="K11" i="1"/>
  <c r="K30" i="1" s="1"/>
</calcChain>
</file>

<file path=xl/sharedStrings.xml><?xml version="1.0" encoding="utf-8"?>
<sst xmlns="http://schemas.openxmlformats.org/spreadsheetml/2006/main" count="122" uniqueCount="95">
  <si>
    <t>Pasākuma nosaukums</t>
  </si>
  <si>
    <t xml:space="preserve">Norises laiks </t>
  </si>
  <si>
    <t>Vieta</t>
  </si>
  <si>
    <t>Plānoto dalībnieku (sportistu) skaits</t>
  </si>
  <si>
    <t>Finanses</t>
  </si>
  <si>
    <t>Kopējā pasākuma tāme</t>
  </si>
  <si>
    <t>Kopā:</t>
  </si>
  <si>
    <t>Pieprasījums valsts budžetam EUR</t>
  </si>
  <si>
    <t>Ledus noma kērlins/pārim</t>
  </si>
  <si>
    <t>Ledus noma kērlings/ komandai</t>
  </si>
  <si>
    <t>Inventāra iegāde kērlingam</t>
  </si>
  <si>
    <t>Rīga</t>
  </si>
  <si>
    <t>5./2</t>
  </si>
  <si>
    <t>2./1</t>
  </si>
  <si>
    <t>Fizioterapeits - pakalpojums</t>
  </si>
  <si>
    <t>Psihologs - pakalpojums</t>
  </si>
  <si>
    <t>1./1</t>
  </si>
  <si>
    <t>Budžeta projekts 2025.gadam, gatavošanās Ziemas Paralimpiskām spēlēm 2026.gada martā</t>
  </si>
  <si>
    <t>2025.g.augusts, septembris, oktobris, novembris, decembris</t>
  </si>
  <si>
    <t>5./1</t>
  </si>
  <si>
    <t>2025.g. augusts, septembris, oktobris, novembris, decembris</t>
  </si>
  <si>
    <t>500 EUR mēnesī x 5 = 2500 EUR</t>
  </si>
  <si>
    <t>Starptautiskie turnīri un treniņnometnes ārpus LV - komandai</t>
  </si>
  <si>
    <t>Starptautiskie turnīri un treniņnometnes ārpus LV - jauktais pāris</t>
  </si>
  <si>
    <t>Kalnu slēpošana. Treniņu un sacensību izmaksas (trase, ārvalstis)</t>
  </si>
  <si>
    <t>2025.g. augusts</t>
  </si>
  <si>
    <t>Lidojumu biļetes uz Milānu, Ziemas Paralimpiskās spēles</t>
  </si>
  <si>
    <t>septembris-decembris</t>
  </si>
  <si>
    <t>13 treniņi mēnesī x 90 EUR viens treniņš = 1170 EUR x 4 mēneši. Augustā 5 treniņi x 90 = 450 EUR</t>
  </si>
  <si>
    <t>10 treniņi mēnesī x 90 EUR viens treniņš = 900 EUR. Augustā 5 treniņi x 90 = 450 EUR</t>
  </si>
  <si>
    <t>5.1.</t>
  </si>
  <si>
    <t>6.2.</t>
  </si>
  <si>
    <t>Akmeņu grūšanas stiki ar 2 uzgaļem. 1gab. Cena 300 EUR 7 X 300=2100 EUR</t>
  </si>
  <si>
    <t>Inventāra iegāde kalnu slēpošana - SLĒPE slalomam</t>
  </si>
  <si>
    <t>Dienas nauda - ēdināšana</t>
  </si>
  <si>
    <t>Dalības maksa</t>
  </si>
  <si>
    <t>6.1.</t>
  </si>
  <si>
    <t>Starptautiskais jaukto pāru ratiņkērlinga turnīrs</t>
  </si>
  <si>
    <t>10.08.-13.08.</t>
  </si>
  <si>
    <t>Prāga, Čehija</t>
  </si>
  <si>
    <t>Stirlinga, Lielbritānija</t>
  </si>
  <si>
    <t>23.-27.10.</t>
  </si>
  <si>
    <t>30.10-02.11.</t>
  </si>
  <si>
    <t>13-15.12.</t>
  </si>
  <si>
    <t>Tallina, Igaunija</t>
  </si>
  <si>
    <t>Lodzi, Polija</t>
  </si>
  <si>
    <t>22.-29.12</t>
  </si>
  <si>
    <t>Cembra, Itālija</t>
  </si>
  <si>
    <t>Lidojumi + transfērs, ceļa izdevumi, apdrošināšana</t>
  </si>
  <si>
    <t>Starptautiskais jaukto pāru ratiņkērlinga turnīrs + treniņi</t>
  </si>
  <si>
    <t xml:space="preserve">Šveice, Vetzikona </t>
  </si>
  <si>
    <t>16.-19.10.</t>
  </si>
  <si>
    <t>6.3.</t>
  </si>
  <si>
    <t>6.4.</t>
  </si>
  <si>
    <t>6.5.</t>
  </si>
  <si>
    <t>Starptautiskais turnīrs ratiņkērlinga komandām</t>
  </si>
  <si>
    <t>Skotija, Stirlinga</t>
  </si>
  <si>
    <t>19.-23.10.</t>
  </si>
  <si>
    <t>Jonkopinga, Ziedrija</t>
  </si>
  <si>
    <t>27.-30.11.</t>
  </si>
  <si>
    <t xml:space="preserve">Čehija, Prāga </t>
  </si>
  <si>
    <t>24.-26.10.</t>
  </si>
  <si>
    <t>Starptautiskais turnīrs ratiņkērlinga komandām, treniņi</t>
  </si>
  <si>
    <t>1./2</t>
  </si>
  <si>
    <t>5.2.</t>
  </si>
  <si>
    <t>5.3.</t>
  </si>
  <si>
    <t>5.4.</t>
  </si>
  <si>
    <t>5.5.</t>
  </si>
  <si>
    <t>8.1.</t>
  </si>
  <si>
    <t>8.2.</t>
  </si>
  <si>
    <t>8.3.</t>
  </si>
  <si>
    <t>20.-27.08. un 22.-29.09.</t>
  </si>
  <si>
    <t>Druskinkinai, Lietuva</t>
  </si>
  <si>
    <t>Treniņnometnes (Slēpošanas trases zem jumta)</t>
  </si>
  <si>
    <t>FIS sacensības Pila, Itālija</t>
  </si>
  <si>
    <t>10.-15.12.</t>
  </si>
  <si>
    <t>Pila, Itālija</t>
  </si>
  <si>
    <t>FIS treniņnometne un sacensības</t>
  </si>
  <si>
    <t>25.11.-9.12.</t>
  </si>
  <si>
    <t>Resterhoh, Austrija</t>
  </si>
  <si>
    <t>Viesnīca katram sportistam nepieciešams speciāli pielāgots vienvietīgs viesnīcas numurs.</t>
  </si>
  <si>
    <t>Transporta izdevumi (lidojumi + transfērs, ceļa izdevumi, apdrošināšana) - apdrošināšana 175 EUR, lidojums + transfers 3095 EUR (442,14 vienam cilvēkam); viesnīca (sportistiem pielāgots vienvietīgs numus, kas ir paaugstinātas maksas serviss) - 7 cilvēki 1300EUR dienā; Dienas nauda - 60EUR dienā (saskaņā ar MK noteikumiem) 7 cilvēki</t>
  </si>
  <si>
    <t>Lidojums + transfers + transports spēļu laikā (5 dienas) - 2990 EUR (427,14 vienas cilvēkam), apdrošināšana - 210 EUR; viesnīca - 165,71 EUR dienā (5 dienas); dienas nauda - 65 EUR dienā)</t>
  </si>
  <si>
    <t>Transports - 889 EUR; apdrošināšana (140 EUR) (septiņi cilvēki); viesnīca - 145,29 EUR dienā (četras dienas) x 7 cilvēki; dienas nauda- 50 EUR dienā x 7 cilvēki</t>
  </si>
  <si>
    <t>20.-24.12.</t>
  </si>
  <si>
    <t>Apdrošināšana - 140 EUR; transports - 2710 EUR; viesnīca - 120 EUR dienā x 7 cilvēki x 4 dienas; dienas nauda - 40 EUR dienā x 7 cilvēki</t>
  </si>
  <si>
    <t>Apdrošināšana (trīs cilvēki) - 60 EUR; Transporta izdevumi - 1160 EUR; viesnīca (sportistiem nepieciešams speciāli pielāgots vienvietīgs numurs) - 105,56 EUR dienā vienam cilvēkam (trīs naktis); dienas nauda - 40 EUR dienā (4 dienas, 3 cilvēki)</t>
  </si>
  <si>
    <t>Apdrošināšana 60 EUR; lidojums + transfērs (trīs cilvēki) - 1140 EUR; viesnīca - 139 EUR dienā 1 cilvēkam; Dienas nauda - 35 EUR x 5 dienas x 3 cilvēki</t>
  </si>
  <si>
    <t>Divas nometnes, transporta izdevumi (degviela) + apdrošināšana - 225 EUR x 2; viesnīca - divas nometnes (divi cilvēki) 2 x 8 dienas</t>
  </si>
  <si>
    <t>Apdrošināšana + transporta izdevumi diviem cilvēkiem - 400 EUR (degviela + maksas ceļi); Viesnīca diviem cilvēkiem 16 dienas; dienas nauda - 50 EUR diena x divi cilvēki x 15 dienas</t>
  </si>
  <si>
    <t>Apdrošināšana - 60 EUR; lidojums + transfers - 990 EUR, viesnīca - 3 cilvēki x 6 dienas; dienas nauda - 60 EUR dienā x 3 cilvēki x 6 dienas</t>
  </si>
  <si>
    <t>Transporta izdevumi - spec.transporta noma 65 EUR x5 dienas = 325 EUR. Degviela 150 EUR. Apdrošināšana 143 EUR; viesnīca - 4 dienas x 7 cilvēki x 75 EUR dienā/persona;dienas nauda - 40 EUR dienā x 7 cilvēki x 5 dienas6</t>
  </si>
  <si>
    <t>Transporta izdevumi - spec.transporta noma 65 EUR x 4 dienas = 260 EUR. Degviela 150 EUR. Apdrošināšana 60 EUR; Viesnīca - 175 EUR dienā/3 cilvēki x 4 dienas; dienas nauda - 40 EUR dienā x 3 cilvēki x 4 dienas</t>
  </si>
  <si>
    <t>Apdrošināšana - 105 EUR; Lidojums + transfērs - 1130 EUR; Dienas nauda - 60 EUR dienā x 3 cilvēki x 6 dienas; Viesnīca - līdzmaksājums - 300 EUR no katra dalībnieka par visu turnīru.</t>
  </si>
  <si>
    <t>Apdrošināšana (trīs cilvēki) - 90 EUR; lidojums + transfers - 1160 EUR (trīs cilvēki); Viesnīca (sportistiem nepieciešams speciāli pielāgots vienvietīgs numurs) - 168,67 EUR 1 cilvēkam dienā x 5 dienas ; Dienas nauda - 65EUR dienā - 6 dienas (rēķināta papildus diena ceļā) = 1170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</si>
</sst>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5" tint="0.59999389629810485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3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16" fontId="1" fillId="0" borderId="5" xfId="0" applyNumberFormat="1" applyFont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6" fontId="1" fillId="0" borderId="2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2" fillId="0" borderId="1" xfId="0" applyFont="1" applyBorder="1"/>
    <xf numFmtId="0" fontId="1" fillId="0" borderId="1" xfId="0" applyFont="1" applyBorder="1"/>
    <xf numFmtId="0" fontId="9" fillId="0" borderId="2" xfId="0" applyFont="1" applyBorder="1"/>
    <xf numFmtId="0" fontId="9" fillId="3" borderId="5" xfId="0" applyFont="1" applyFill="1" applyBorder="1" applyAlignment="1">
      <alignment horizontal="right" vertical="center" wrapText="1"/>
    </xf>
    <xf numFmtId="0" fontId="1" fillId="3" borderId="5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11" fillId="3" borderId="9" xfId="0" applyFont="1" applyFill="1" applyBorder="1" applyAlignment="1">
      <alignment horizontal="right" vertical="center" wrapText="1"/>
    </xf>
    <xf numFmtId="0" fontId="11" fillId="3" borderId="10" xfId="0" applyFont="1" applyFill="1" applyBorder="1" applyAlignment="1">
      <alignment horizontal="right" vertical="center" wrapText="1"/>
    </xf>
    <xf numFmtId="0" fontId="11" fillId="3" borderId="5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F1782-D268-4FA4-A659-8B74A3A11712}">
  <sheetPr>
    <pageSetUpPr fitToPage="1"/>
  </sheetPr>
  <dimension ref="A2:R30"/>
  <sheetViews>
    <sheetView tabSelected="1" topLeftCell="B1" zoomScale="80" zoomScaleNormal="80" workbookViewId="0">
      <pane ySplit="6" topLeftCell="A19" activePane="bottomLeft" state="frozen"/>
      <selection pane="bottomLeft" activeCell="M19" sqref="M19"/>
    </sheetView>
  </sheetViews>
  <sheetFormatPr defaultRowHeight="14.5" x14ac:dyDescent="0.35"/>
  <cols>
    <col min="2" max="2" width="21.1796875" customWidth="1"/>
    <col min="3" max="3" width="13.26953125" customWidth="1"/>
    <col min="4" max="4" width="15.1796875" customWidth="1"/>
    <col min="5" max="5" width="11.7265625" customWidth="1"/>
    <col min="6" max="6" width="11" customWidth="1"/>
    <col min="7" max="9" width="17.54296875" customWidth="1"/>
    <col min="10" max="10" width="13.7265625" customWidth="1"/>
    <col min="11" max="11" width="15.1796875" customWidth="1"/>
    <col min="12" max="12" width="14.54296875" customWidth="1"/>
    <col min="13" max="13" width="50" style="8" customWidth="1"/>
  </cols>
  <sheetData>
    <row r="2" spans="1:18" ht="18" x14ac:dyDescent="0.35">
      <c r="B2" s="4" t="s">
        <v>17</v>
      </c>
      <c r="C2" s="7"/>
      <c r="D2" s="7"/>
      <c r="E2" s="7"/>
      <c r="G2" s="2"/>
      <c r="H2" s="2"/>
      <c r="I2" s="2"/>
      <c r="J2" s="2"/>
      <c r="K2" s="2"/>
      <c r="L2" s="2"/>
      <c r="M2" s="35"/>
      <c r="N2" s="5"/>
      <c r="O2" s="2"/>
      <c r="P2" s="2"/>
      <c r="Q2" s="2"/>
      <c r="R2" s="2"/>
    </row>
    <row r="3" spans="1:18" ht="15" thickBot="1" x14ac:dyDescent="0.4">
      <c r="G3" s="2"/>
      <c r="H3" s="2"/>
      <c r="I3" s="2"/>
      <c r="J3" s="2"/>
      <c r="K3" s="2"/>
      <c r="L3" s="2"/>
      <c r="M3" s="36"/>
      <c r="N3" s="3"/>
      <c r="O3" s="2"/>
      <c r="P3" s="2"/>
      <c r="Q3" s="2"/>
      <c r="R3" s="2"/>
    </row>
    <row r="4" spans="1:18" ht="18" thickBot="1" x14ac:dyDescent="0.4">
      <c r="A4" s="40"/>
      <c r="B4" s="41"/>
      <c r="C4" s="41"/>
      <c r="D4" s="41"/>
      <c r="E4" s="41"/>
      <c r="F4" s="41"/>
      <c r="G4" s="41"/>
      <c r="H4" s="41"/>
      <c r="I4" s="41"/>
      <c r="J4" s="41"/>
      <c r="K4" s="42"/>
    </row>
    <row r="5" spans="1:18" ht="39" customHeight="1" thickBot="1" x14ac:dyDescent="0.4">
      <c r="A5" s="43"/>
      <c r="B5" s="45" t="s">
        <v>0</v>
      </c>
      <c r="C5" s="45" t="s">
        <v>1</v>
      </c>
      <c r="D5" s="45" t="s">
        <v>2</v>
      </c>
      <c r="E5" s="45" t="s">
        <v>3</v>
      </c>
      <c r="F5" s="47" t="s">
        <v>4</v>
      </c>
      <c r="G5" s="48"/>
      <c r="H5" s="48"/>
      <c r="I5" s="48"/>
      <c r="J5" s="48"/>
      <c r="K5" s="49"/>
      <c r="O5" s="1"/>
    </row>
    <row r="6" spans="1:18" ht="90.5" thickBot="1" x14ac:dyDescent="0.4">
      <c r="A6" s="44"/>
      <c r="B6" s="46"/>
      <c r="C6" s="46"/>
      <c r="D6" s="46"/>
      <c r="E6" s="46"/>
      <c r="F6" s="9" t="s">
        <v>5</v>
      </c>
      <c r="G6" s="9" t="s">
        <v>48</v>
      </c>
      <c r="H6" s="10" t="s">
        <v>80</v>
      </c>
      <c r="I6" s="9" t="s">
        <v>34</v>
      </c>
      <c r="J6" s="10" t="s">
        <v>35</v>
      </c>
      <c r="K6" s="11" t="s">
        <v>7</v>
      </c>
    </row>
    <row r="7" spans="1:18" ht="78" thickBot="1" x14ac:dyDescent="0.4">
      <c r="A7" s="12">
        <v>1</v>
      </c>
      <c r="B7" s="13" t="s">
        <v>8</v>
      </c>
      <c r="C7" s="12" t="s">
        <v>18</v>
      </c>
      <c r="D7" s="12" t="s">
        <v>11</v>
      </c>
      <c r="E7" s="14" t="s">
        <v>13</v>
      </c>
      <c r="F7" s="13">
        <v>5130</v>
      </c>
      <c r="G7" s="13"/>
      <c r="H7" s="13"/>
      <c r="I7" s="13"/>
      <c r="J7" s="13"/>
      <c r="K7" s="15">
        <v>5130</v>
      </c>
      <c r="M7" s="6" t="s">
        <v>28</v>
      </c>
    </row>
    <row r="8" spans="1:18" ht="78" thickBot="1" x14ac:dyDescent="0.4">
      <c r="A8" s="12">
        <v>2</v>
      </c>
      <c r="B8" s="13" t="s">
        <v>9</v>
      </c>
      <c r="C8" s="12" t="s">
        <v>18</v>
      </c>
      <c r="D8" s="12" t="s">
        <v>11</v>
      </c>
      <c r="E8" s="14" t="s">
        <v>19</v>
      </c>
      <c r="F8" s="13">
        <v>4050</v>
      </c>
      <c r="G8" s="13"/>
      <c r="H8" s="13"/>
      <c r="I8" s="13"/>
      <c r="J8" s="13"/>
      <c r="K8" s="15">
        <v>4050</v>
      </c>
      <c r="M8" s="6" t="s">
        <v>29</v>
      </c>
    </row>
    <row r="9" spans="1:18" ht="93.5" thickBot="1" x14ac:dyDescent="0.4">
      <c r="A9" s="12">
        <v>3</v>
      </c>
      <c r="B9" s="13" t="s">
        <v>14</v>
      </c>
      <c r="C9" s="12" t="s">
        <v>20</v>
      </c>
      <c r="D9" s="12" t="s">
        <v>11</v>
      </c>
      <c r="E9" s="12">
        <v>7</v>
      </c>
      <c r="F9" s="13">
        <v>2500</v>
      </c>
      <c r="G9" s="13"/>
      <c r="H9" s="13"/>
      <c r="I9" s="13"/>
      <c r="J9" s="13"/>
      <c r="K9" s="15">
        <v>2500</v>
      </c>
      <c r="M9" s="6" t="s">
        <v>21</v>
      </c>
    </row>
    <row r="10" spans="1:18" ht="93.5" thickBot="1" x14ac:dyDescent="0.4">
      <c r="A10" s="12">
        <v>4</v>
      </c>
      <c r="B10" s="13" t="s">
        <v>15</v>
      </c>
      <c r="C10" s="12" t="s">
        <v>20</v>
      </c>
      <c r="D10" s="12" t="s">
        <v>11</v>
      </c>
      <c r="E10" s="12">
        <v>7</v>
      </c>
      <c r="F10" s="13">
        <v>2500</v>
      </c>
      <c r="G10" s="13"/>
      <c r="H10" s="13"/>
      <c r="I10" s="13"/>
      <c r="J10" s="13"/>
      <c r="K10" s="15">
        <v>2500</v>
      </c>
      <c r="M10" s="6" t="s">
        <v>21</v>
      </c>
    </row>
    <row r="11" spans="1:18" ht="47" thickBot="1" x14ac:dyDescent="0.4">
      <c r="A11" s="12">
        <v>5</v>
      </c>
      <c r="B11" s="13" t="s">
        <v>22</v>
      </c>
      <c r="C11" s="16"/>
      <c r="D11" s="16"/>
      <c r="E11" s="12" t="s">
        <v>12</v>
      </c>
      <c r="F11" s="13">
        <v>43000</v>
      </c>
      <c r="G11" s="17"/>
      <c r="H11" s="17"/>
      <c r="I11" s="17"/>
      <c r="J11" s="17"/>
      <c r="K11" s="15">
        <f>K12+K13+K15+K16+K14</f>
        <v>43000</v>
      </c>
      <c r="M11" s="6"/>
    </row>
    <row r="12" spans="1:18" ht="102" thickBot="1" x14ac:dyDescent="0.4">
      <c r="A12" s="12" t="s">
        <v>30</v>
      </c>
      <c r="B12" s="13" t="s">
        <v>55</v>
      </c>
      <c r="C12" s="12" t="s">
        <v>51</v>
      </c>
      <c r="D12" s="12" t="s">
        <v>50</v>
      </c>
      <c r="E12" s="12" t="s">
        <v>12</v>
      </c>
      <c r="F12" s="17"/>
      <c r="G12" s="13">
        <v>3270</v>
      </c>
      <c r="H12" s="13">
        <v>5200</v>
      </c>
      <c r="I12" s="13">
        <v>1680</v>
      </c>
      <c r="J12" s="13">
        <v>700</v>
      </c>
      <c r="K12" s="13">
        <f>G12+H12+I12+J12</f>
        <v>10850</v>
      </c>
      <c r="M12" s="6" t="s">
        <v>81</v>
      </c>
    </row>
    <row r="13" spans="1:18" ht="58.5" thickBot="1" x14ac:dyDescent="0.4">
      <c r="A13" s="12" t="s">
        <v>64</v>
      </c>
      <c r="B13" s="13" t="s">
        <v>55</v>
      </c>
      <c r="C13" s="12" t="s">
        <v>57</v>
      </c>
      <c r="D13" s="12" t="s">
        <v>56</v>
      </c>
      <c r="E13" s="12" t="s">
        <v>12</v>
      </c>
      <c r="F13" s="17"/>
      <c r="G13" s="13">
        <v>3200</v>
      </c>
      <c r="H13" s="13">
        <v>5800</v>
      </c>
      <c r="I13" s="13">
        <v>2275</v>
      </c>
      <c r="J13" s="13">
        <v>550</v>
      </c>
      <c r="K13" s="13">
        <f t="shared" ref="K13:K16" si="0">G13+H13+I13+J13</f>
        <v>11825</v>
      </c>
      <c r="M13" s="6" t="s">
        <v>82</v>
      </c>
    </row>
    <row r="14" spans="1:18" ht="73" thickBot="1" x14ac:dyDescent="0.4">
      <c r="A14" s="12" t="s">
        <v>65</v>
      </c>
      <c r="B14" s="13" t="s">
        <v>62</v>
      </c>
      <c r="C14" s="12" t="s">
        <v>61</v>
      </c>
      <c r="D14" s="12" t="s">
        <v>44</v>
      </c>
      <c r="E14" s="12" t="s">
        <v>12</v>
      </c>
      <c r="F14" s="17"/>
      <c r="G14" s="13">
        <v>618</v>
      </c>
      <c r="H14" s="34">
        <v>2100</v>
      </c>
      <c r="I14" s="34">
        <v>1400</v>
      </c>
      <c r="J14" s="13">
        <v>980</v>
      </c>
      <c r="K14" s="13">
        <f t="shared" si="0"/>
        <v>5098</v>
      </c>
      <c r="M14" s="6" t="s">
        <v>91</v>
      </c>
    </row>
    <row r="15" spans="1:18" ht="57.5" customHeight="1" thickBot="1" x14ac:dyDescent="0.4">
      <c r="A15" s="12" t="s">
        <v>66</v>
      </c>
      <c r="B15" s="13" t="s">
        <v>55</v>
      </c>
      <c r="C15" s="12" t="s">
        <v>59</v>
      </c>
      <c r="D15" s="12" t="s">
        <v>58</v>
      </c>
      <c r="E15" s="12" t="s">
        <v>12</v>
      </c>
      <c r="F15" s="17"/>
      <c r="G15" s="13">
        <v>1029</v>
      </c>
      <c r="H15" s="13">
        <v>4068</v>
      </c>
      <c r="I15" s="13">
        <v>1400</v>
      </c>
      <c r="J15" s="13">
        <v>700</v>
      </c>
      <c r="K15" s="13">
        <f t="shared" si="0"/>
        <v>7197</v>
      </c>
      <c r="M15" s="6" t="s">
        <v>83</v>
      </c>
    </row>
    <row r="16" spans="1:18" ht="47" thickBot="1" x14ac:dyDescent="0.4">
      <c r="A16" s="12" t="s">
        <v>67</v>
      </c>
      <c r="B16" s="13" t="s">
        <v>55</v>
      </c>
      <c r="C16" s="12" t="s">
        <v>84</v>
      </c>
      <c r="D16" s="12" t="s">
        <v>60</v>
      </c>
      <c r="E16" s="12" t="s">
        <v>12</v>
      </c>
      <c r="F16" s="17"/>
      <c r="G16" s="13">
        <v>2850</v>
      </c>
      <c r="H16" s="13">
        <v>3360</v>
      </c>
      <c r="I16" s="13">
        <v>1120</v>
      </c>
      <c r="J16" s="13">
        <v>700</v>
      </c>
      <c r="K16" s="13">
        <f t="shared" si="0"/>
        <v>8030</v>
      </c>
      <c r="M16" s="6" t="s">
        <v>85</v>
      </c>
    </row>
    <row r="17" spans="1:13" ht="62.5" thickBot="1" x14ac:dyDescent="0.4">
      <c r="A17" s="12">
        <v>6</v>
      </c>
      <c r="B17" s="13" t="s">
        <v>23</v>
      </c>
      <c r="C17" s="16"/>
      <c r="D17" s="16"/>
      <c r="E17" s="12" t="s">
        <v>13</v>
      </c>
      <c r="F17" s="13">
        <v>18000</v>
      </c>
      <c r="G17" s="17"/>
      <c r="H17" s="17"/>
      <c r="I17" s="17"/>
      <c r="J17" s="17"/>
      <c r="K17" s="15">
        <f>K18+K19+K20+K21+K22</f>
        <v>18000</v>
      </c>
      <c r="M17" s="6"/>
    </row>
    <row r="18" spans="1:13" ht="73" thickBot="1" x14ac:dyDescent="0.4">
      <c r="A18" s="12" t="s">
        <v>36</v>
      </c>
      <c r="B18" s="13" t="s">
        <v>37</v>
      </c>
      <c r="C18" s="12" t="s">
        <v>38</v>
      </c>
      <c r="D18" s="12" t="s">
        <v>39</v>
      </c>
      <c r="E18" s="14" t="s">
        <v>13</v>
      </c>
      <c r="F18" s="17"/>
      <c r="G18" s="13">
        <v>1220</v>
      </c>
      <c r="H18" s="13">
        <v>950</v>
      </c>
      <c r="I18" s="13">
        <v>480</v>
      </c>
      <c r="J18" s="13">
        <v>500</v>
      </c>
      <c r="K18" s="13">
        <f t="shared" ref="K18:K22" si="1">G18+H18+I18+J18</f>
        <v>3150</v>
      </c>
      <c r="M18" s="6" t="s">
        <v>86</v>
      </c>
    </row>
    <row r="19" spans="1:13" ht="73" thickBot="1" x14ac:dyDescent="0.4">
      <c r="A19" s="12" t="s">
        <v>31</v>
      </c>
      <c r="B19" s="13" t="s">
        <v>37</v>
      </c>
      <c r="C19" s="12" t="s">
        <v>41</v>
      </c>
      <c r="D19" s="12" t="s">
        <v>40</v>
      </c>
      <c r="E19" s="14" t="s">
        <v>13</v>
      </c>
      <c r="F19" s="17"/>
      <c r="G19" s="13">
        <v>1250</v>
      </c>
      <c r="H19" s="34">
        <v>2530</v>
      </c>
      <c r="I19" s="34">
        <v>1170</v>
      </c>
      <c r="J19" s="13">
        <v>350</v>
      </c>
      <c r="K19" s="13">
        <f t="shared" si="1"/>
        <v>5300</v>
      </c>
      <c r="M19" s="6" t="s">
        <v>94</v>
      </c>
    </row>
    <row r="20" spans="1:13" ht="58.5" thickBot="1" x14ac:dyDescent="0.4">
      <c r="A20" s="12" t="s">
        <v>52</v>
      </c>
      <c r="B20" s="13" t="s">
        <v>37</v>
      </c>
      <c r="C20" s="12" t="s">
        <v>42</v>
      </c>
      <c r="D20" s="12" t="s">
        <v>44</v>
      </c>
      <c r="E20" s="14" t="s">
        <v>13</v>
      </c>
      <c r="F20" s="17"/>
      <c r="G20" s="13">
        <v>470</v>
      </c>
      <c r="H20" s="34">
        <v>700</v>
      </c>
      <c r="I20" s="34">
        <v>480</v>
      </c>
      <c r="J20" s="13">
        <v>490</v>
      </c>
      <c r="K20" s="13">
        <f t="shared" si="1"/>
        <v>2140</v>
      </c>
      <c r="M20" s="6" t="s">
        <v>92</v>
      </c>
    </row>
    <row r="21" spans="1:13" ht="58.5" customHeight="1" thickBot="1" x14ac:dyDescent="0.4">
      <c r="A21" s="12" t="s">
        <v>53</v>
      </c>
      <c r="B21" s="13" t="s">
        <v>37</v>
      </c>
      <c r="C21" s="12" t="s">
        <v>43</v>
      </c>
      <c r="D21" s="12" t="s">
        <v>45</v>
      </c>
      <c r="E21" s="14" t="s">
        <v>13</v>
      </c>
      <c r="F21" s="17"/>
      <c r="G21" s="13">
        <v>1200</v>
      </c>
      <c r="H21" s="13">
        <v>1250</v>
      </c>
      <c r="I21" s="13">
        <v>525</v>
      </c>
      <c r="J21" s="13">
        <v>470</v>
      </c>
      <c r="K21" s="13">
        <f t="shared" si="1"/>
        <v>3445</v>
      </c>
      <c r="M21" s="6" t="s">
        <v>87</v>
      </c>
    </row>
    <row r="22" spans="1:13" ht="58.5" thickBot="1" x14ac:dyDescent="0.4">
      <c r="A22" s="12" t="s">
        <v>54</v>
      </c>
      <c r="B22" s="13" t="s">
        <v>49</v>
      </c>
      <c r="C22" s="12" t="s">
        <v>46</v>
      </c>
      <c r="D22" s="12" t="s">
        <v>47</v>
      </c>
      <c r="E22" s="14" t="s">
        <v>13</v>
      </c>
      <c r="F22" s="17"/>
      <c r="G22" s="13">
        <v>1235</v>
      </c>
      <c r="H22" s="34">
        <v>900</v>
      </c>
      <c r="I22" s="13">
        <v>1080</v>
      </c>
      <c r="J22" s="13">
        <v>750</v>
      </c>
      <c r="K22" s="13">
        <f t="shared" si="1"/>
        <v>3965</v>
      </c>
      <c r="M22" s="6" t="s">
        <v>93</v>
      </c>
    </row>
    <row r="23" spans="1:13" ht="31.5" thickBot="1" x14ac:dyDescent="0.4">
      <c r="A23" s="12">
        <v>7</v>
      </c>
      <c r="B23" s="13" t="s">
        <v>10</v>
      </c>
      <c r="C23" s="18" t="s">
        <v>27</v>
      </c>
      <c r="D23" s="12"/>
      <c r="E23" s="12">
        <v>7</v>
      </c>
      <c r="F23" s="13">
        <v>2100</v>
      </c>
      <c r="G23" s="13"/>
      <c r="H23" s="13"/>
      <c r="I23" s="13"/>
      <c r="J23" s="13"/>
      <c r="K23" s="15">
        <f t="shared" ref="K23" si="2">F23-G23-J23</f>
        <v>2100</v>
      </c>
      <c r="M23" s="8" t="s">
        <v>32</v>
      </c>
    </row>
    <row r="24" spans="1:13" ht="62.5" thickBot="1" x14ac:dyDescent="0.4">
      <c r="A24" s="12">
        <v>8</v>
      </c>
      <c r="B24" s="13" t="s">
        <v>24</v>
      </c>
      <c r="C24" s="16"/>
      <c r="D24" s="16"/>
      <c r="E24" s="12" t="s">
        <v>63</v>
      </c>
      <c r="F24" s="13">
        <v>15170</v>
      </c>
      <c r="G24" s="17"/>
      <c r="H24" s="17"/>
      <c r="I24" s="17"/>
      <c r="J24" s="17"/>
      <c r="K24" s="15">
        <f>K25+K26+K27</f>
        <v>15170</v>
      </c>
      <c r="M24" s="6"/>
    </row>
    <row r="25" spans="1:13" ht="47" thickBot="1" x14ac:dyDescent="0.4">
      <c r="A25" s="18" t="s">
        <v>68</v>
      </c>
      <c r="B25" s="19" t="s">
        <v>73</v>
      </c>
      <c r="C25" s="20" t="s">
        <v>71</v>
      </c>
      <c r="D25" s="20" t="s">
        <v>72</v>
      </c>
      <c r="E25" s="20" t="s">
        <v>16</v>
      </c>
      <c r="F25" s="19"/>
      <c r="G25" s="19">
        <v>450</v>
      </c>
      <c r="H25" s="19">
        <v>1950</v>
      </c>
      <c r="I25" s="19">
        <v>960</v>
      </c>
      <c r="J25" s="19">
        <v>1400</v>
      </c>
      <c r="K25" s="13">
        <f t="shared" ref="K25:K27" si="3">G25+H25+I25+J25</f>
        <v>4760</v>
      </c>
      <c r="M25" s="6" t="s">
        <v>88</v>
      </c>
    </row>
    <row r="26" spans="1:13" ht="58.5" thickBot="1" x14ac:dyDescent="0.4">
      <c r="A26" s="18" t="s">
        <v>69</v>
      </c>
      <c r="B26" s="19" t="s">
        <v>77</v>
      </c>
      <c r="C26" s="20" t="s">
        <v>78</v>
      </c>
      <c r="D26" s="20" t="s">
        <v>79</v>
      </c>
      <c r="E26" s="21" t="s">
        <v>16</v>
      </c>
      <c r="F26" s="19"/>
      <c r="G26" s="19">
        <v>400</v>
      </c>
      <c r="H26" s="19">
        <v>2830</v>
      </c>
      <c r="I26" s="19">
        <v>1500</v>
      </c>
      <c r="J26" s="19">
        <v>850</v>
      </c>
      <c r="K26" s="13">
        <f t="shared" si="3"/>
        <v>5580</v>
      </c>
      <c r="M26" s="6" t="s">
        <v>89</v>
      </c>
    </row>
    <row r="27" spans="1:13" ht="44" thickBot="1" x14ac:dyDescent="0.4">
      <c r="A27" s="18" t="s">
        <v>70</v>
      </c>
      <c r="B27" s="19" t="s">
        <v>74</v>
      </c>
      <c r="C27" s="20" t="s">
        <v>75</v>
      </c>
      <c r="D27" s="20" t="s">
        <v>76</v>
      </c>
      <c r="E27" s="20" t="s">
        <v>63</v>
      </c>
      <c r="F27" s="19"/>
      <c r="G27" s="19">
        <v>1050</v>
      </c>
      <c r="H27" s="19">
        <v>2250</v>
      </c>
      <c r="I27" s="19">
        <v>1080</v>
      </c>
      <c r="J27" s="19">
        <v>450</v>
      </c>
      <c r="K27" s="13">
        <f t="shared" si="3"/>
        <v>4830</v>
      </c>
      <c r="M27" s="6" t="s">
        <v>90</v>
      </c>
    </row>
    <row r="28" spans="1:13" ht="47" thickBot="1" x14ac:dyDescent="0.4">
      <c r="A28" s="22">
        <v>9</v>
      </c>
      <c r="B28" s="23" t="s">
        <v>33</v>
      </c>
      <c r="C28" s="22" t="s">
        <v>27</v>
      </c>
      <c r="D28" s="22"/>
      <c r="E28" s="22">
        <v>1</v>
      </c>
      <c r="F28" s="23">
        <v>2000</v>
      </c>
      <c r="G28" s="23"/>
      <c r="H28" s="23"/>
      <c r="I28" s="23"/>
      <c r="J28" s="23"/>
      <c r="K28" s="24">
        <f>F28-G28-J28</f>
        <v>2000</v>
      </c>
      <c r="M28" s="6"/>
    </row>
    <row r="29" spans="1:13" ht="47" thickBot="1" x14ac:dyDescent="0.4">
      <c r="A29" s="25">
        <v>10</v>
      </c>
      <c r="B29" s="26" t="s">
        <v>26</v>
      </c>
      <c r="C29" s="27" t="s">
        <v>25</v>
      </c>
      <c r="D29" s="28"/>
      <c r="E29" s="25">
        <v>10</v>
      </c>
      <c r="F29" s="29">
        <v>5040</v>
      </c>
      <c r="G29" s="29"/>
      <c r="H29" s="29"/>
      <c r="I29" s="29"/>
      <c r="J29" s="29"/>
      <c r="K29" s="30">
        <f>F29-G29-J29</f>
        <v>5040</v>
      </c>
    </row>
    <row r="30" spans="1:13" ht="16" thickBot="1" x14ac:dyDescent="0.4">
      <c r="A30" s="37" t="s">
        <v>6</v>
      </c>
      <c r="B30" s="38"/>
      <c r="C30" s="38"/>
      <c r="D30" s="38"/>
      <c r="E30" s="39"/>
      <c r="F30" s="31">
        <f>SUM(F7:F29)</f>
        <v>99490</v>
      </c>
      <c r="G30" s="32"/>
      <c r="H30" s="32"/>
      <c r="I30" s="32"/>
      <c r="J30" s="32"/>
      <c r="K30" s="33">
        <f>K7+K8+K9+K10+K11+K17+K23+K24+K28+K29</f>
        <v>99490</v>
      </c>
    </row>
  </sheetData>
  <mergeCells count="8">
    <mergeCell ref="A30:E30"/>
    <mergeCell ref="A4:K4"/>
    <mergeCell ref="A5:A6"/>
    <mergeCell ref="C5:C6"/>
    <mergeCell ref="D5:D6"/>
    <mergeCell ref="E5:E6"/>
    <mergeCell ref="F5:K5"/>
    <mergeCell ref="B5:B6"/>
  </mergeCells>
  <pageMargins left="0.7" right="0.7" top="0.75" bottom="0.75" header="0.3" footer="0.3"/>
  <pageSetup paperSize="9" scale="58" fitToHeight="0" orientation="landscape" verticalDpi="360" r:id="rId1"/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Daiga</dc:creator>
  <cp:lastModifiedBy>Liene Apine</cp:lastModifiedBy>
  <cp:lastPrinted>2025-07-18T05:16:24Z</cp:lastPrinted>
  <dcterms:created xsi:type="dcterms:W3CDTF">2024-10-02T14:00:08Z</dcterms:created>
  <dcterms:modified xsi:type="dcterms:W3CDTF">2025-07-18T10:58:35Z</dcterms:modified>
</cp:coreProperties>
</file>