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EDMUNDS.Zvejnieks\Desktop\Tames_1739\"/>
    </mc:Choice>
  </mc:AlternateContent>
  <xr:revisionPtr revIDLastSave="0" documentId="13_ncr:1_{C3986D41-0AD1-4B3B-8B33-74434429E084}" xr6:coauthVersionLast="47" xr6:coauthVersionMax="47" xr10:uidLastSave="{00000000-0000-0000-0000-000000000000}"/>
  <bookViews>
    <workbookView xWindow="-120" yWindow="-120" windowWidth="29040" windowHeight="15840" xr2:uid="{963EB644-D0EF-E740-897C-48A8F712AB45}"/>
  </bookViews>
  <sheets>
    <sheet name="Org un Log izdevumi 2025071 (3)" sheetId="1" r:id="rId1"/>
    <sheet name="Kerling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2" l="1"/>
  <c r="F23" i="2"/>
  <c r="E22" i="2"/>
  <c r="F22" i="2" s="1"/>
  <c r="F21" i="2"/>
  <c r="F20" i="2"/>
  <c r="F18" i="2"/>
  <c r="F17" i="2"/>
  <c r="F16" i="2"/>
  <c r="F13" i="2" s="1"/>
  <c r="F15" i="2"/>
  <c r="F14" i="2"/>
  <c r="F12" i="2"/>
  <c r="F11" i="2"/>
  <c r="F10" i="2"/>
  <c r="F9" i="2"/>
  <c r="F8" i="2"/>
  <c r="F7" i="2"/>
  <c r="F6" i="2"/>
  <c r="F5" i="2"/>
  <c r="E4" i="2"/>
  <c r="F4" i="2" s="1"/>
  <c r="F3" i="2"/>
  <c r="D87" i="1"/>
  <c r="D86" i="1"/>
  <c r="D84" i="1"/>
  <c r="D83" i="1"/>
  <c r="D71" i="1"/>
  <c r="D70" i="1"/>
  <c r="D66" i="1"/>
  <c r="D65" i="1"/>
  <c r="D64" i="1" s="1"/>
  <c r="D61" i="1"/>
  <c r="D58" i="1"/>
  <c r="D54" i="1"/>
  <c r="D51" i="1" s="1"/>
  <c r="D50" i="1" s="1"/>
  <c r="D49" i="1" s="1"/>
  <c r="D41" i="1"/>
  <c r="D31" i="1" s="1"/>
  <c r="D32" i="1"/>
  <c r="D27" i="1"/>
  <c r="D15" i="1"/>
  <c r="D9" i="1" s="1"/>
  <c r="D10" i="1"/>
  <c r="D26" i="1" l="1"/>
  <c r="D8" i="1" s="1"/>
  <c r="F2" i="2"/>
  <c r="F19" i="2"/>
  <c r="D95" i="1"/>
  <c r="F1" i="2" l="1"/>
</calcChain>
</file>

<file path=xl/sharedStrings.xml><?xml version="1.0" encoding="utf-8"?>
<sst xmlns="http://schemas.openxmlformats.org/spreadsheetml/2006/main" count="232" uniqueCount="229">
  <si>
    <t>Milāna - Kortīna 2026 sagatavošanās atbalsta programmas finansējums</t>
  </si>
  <si>
    <t>Organizatorisko, loģistikas un personālresursu izdevumu sadaļa</t>
  </si>
  <si>
    <t>Nepieciešamais finansējums</t>
  </si>
  <si>
    <t>KOPĀ</t>
  </si>
  <si>
    <t>N.p.k.</t>
  </si>
  <si>
    <t>Valsts budžeta līdzekļu sadalījums atbilstoši to mērķiem</t>
  </si>
  <si>
    <t>EUR</t>
  </si>
  <si>
    <t>1.</t>
  </si>
  <si>
    <t>Bobslejs un skeletons</t>
  </si>
  <si>
    <t>1.1.</t>
  </si>
  <si>
    <t>Skeletons</t>
  </si>
  <si>
    <t>1.1.1.</t>
  </si>
  <si>
    <t>Aviotransporta un jūras pārvadājumu (loģistikas) izdevumi inventāra un personāla transportēšanai</t>
  </si>
  <si>
    <t>1.1.1.1.</t>
  </si>
  <si>
    <t xml:space="preserve">Jūras transports Eiropas kauss 1. &amp; 2. posms (Ķīle-Oslo) 23.11.25. - 30.11.25. </t>
  </si>
  <si>
    <t>1.1.1.2.</t>
  </si>
  <si>
    <t>Jūras transports Eiropas kauss 3. posms (Oslo-Ķīle) 01.12.25. - 07.12.25.</t>
  </si>
  <si>
    <t>1.1.1.3.</t>
  </si>
  <si>
    <t>Jūras transports Pasaules kauss 3. posms (Ķīle-Oslo) 08.12.25. - 14.12.25.</t>
  </si>
  <si>
    <t>1.1.1.4.</t>
  </si>
  <si>
    <t>Jūras transports Pasaules kauss 4. posms (Nynshame-Ventspils) 15.12.25. - 21.12.25.</t>
  </si>
  <si>
    <t>1.1.2.</t>
  </si>
  <si>
    <t>Autotransporta noma inventāra un sportistu transportēšanai</t>
  </si>
  <si>
    <t>1.1.2.1.</t>
  </si>
  <si>
    <t>1 mikroautobusa noma Starptautiskais treniņu periods Kortīna Itālija 12 personas 05.11.25. - 16.11.25.</t>
  </si>
  <si>
    <t>1.1.2.2.</t>
  </si>
  <si>
    <t>1 mikroautobusa noma Pasaules kauss 1. posms Kortīna Itālija 17.11.25. - 23.11.25.</t>
  </si>
  <si>
    <t>1.1.2.3.</t>
  </si>
  <si>
    <t>2 mikroautobusu noma Eiropas kauss 1. un 2. posms Lillehammere Norvēģija 23.11.25. - 30.11.25.</t>
  </si>
  <si>
    <t>1.1.2.4.</t>
  </si>
  <si>
    <t>2 mikroautobusu noma Eiropas kauss 3. posms Altenberga Vācija 01.12.25. - 07.12.25.</t>
  </si>
  <si>
    <t>1.1.2.5.</t>
  </si>
  <si>
    <t>1 mikroautobusa noma Pasaules kauss 3. posms Lillehammere Norvēģija 08.12.25. - 14.12.25.</t>
  </si>
  <si>
    <t>1.1.2.6.</t>
  </si>
  <si>
    <t>1 mikroautobusa noma Pasaules kauss 4. posms Sigulda 15.12.25. - 21.12.25.</t>
  </si>
  <si>
    <t>1.1.2.7.</t>
  </si>
  <si>
    <t>2 mikroautobusu noma Eiropas kauss 4. posms 26.12.25. - 31.12.25.</t>
  </si>
  <si>
    <t>1.1.2.8.</t>
  </si>
  <si>
    <t>2 mikroautobusu noma Pasaules Junioru čempionāts  01.01.26. - 04.01.26.</t>
  </si>
  <si>
    <t>1.1.2.9.</t>
  </si>
  <si>
    <t>1 mikroautobusa noma Pasaules kauss 6. posms un Eiropas Čempionāts Sanktmorica Šveice 05.01.26. - 11.01.26.</t>
  </si>
  <si>
    <t>1.1.2.10.</t>
  </si>
  <si>
    <t>2 mikroautobusu noma Eiropas kauss 7. posms un Eiropas Junioru čempionāts Vinterberga Vācija 12.01.26. - 16.01.26.</t>
  </si>
  <si>
    <t>1.2.</t>
  </si>
  <si>
    <t>Bobslejs</t>
  </si>
  <si>
    <t>1.2.1.</t>
  </si>
  <si>
    <t>Aviotransporta un jūras pārvadājumu (loģistikas) izdevumi inventāra transportēšanai</t>
  </si>
  <si>
    <t>1.2.1.1.</t>
  </si>
  <si>
    <t>Aviotransports Monobobs/ 2 vietīgās kamanas ASV/Kanāda 09.2025.</t>
  </si>
  <si>
    <t>1.2.1.2.</t>
  </si>
  <si>
    <t>Jūras transports 2-vietīgās, 4-vietīgās kamanas (Ķelne-Oslo-Nynshame-Ventspils) 12.2025.</t>
  </si>
  <si>
    <t>1.2.1.3.</t>
  </si>
  <si>
    <t>Jūras transports 2-vietīgās, 4-vietīgās kamanas (Ventspils-Lillehammere-Ventspils) 12.2025.</t>
  </si>
  <si>
    <t>1.2.2.</t>
  </si>
  <si>
    <t>Autotransporta noma un aviotransporta pakalpojumi inventāra un sportistu transportēšanai</t>
  </si>
  <si>
    <t>1.2.2.1.</t>
  </si>
  <si>
    <t>Autotransporta noma</t>
  </si>
  <si>
    <t>1.2.2.1.1.</t>
  </si>
  <si>
    <t>1 mikroautobusa noma treniņnometne Prāga Čehija 08.08.25. - 14.08.25.</t>
  </si>
  <si>
    <t>1.2.2.1.2.</t>
  </si>
  <si>
    <t>3 mikroautobusu noma treniņnometne Rīga 21.08.25. - 29.08.25.</t>
  </si>
  <si>
    <t>1.2.2.1.3.</t>
  </si>
  <si>
    <t>4 mikroautobusu noma treniņnometne Sigulda 10.09.25. - 24.09.25.</t>
  </si>
  <si>
    <t>1.2.2.1.4.</t>
  </si>
  <si>
    <t>4 mikroautobusu noma treniņnometne Sigulda 06.10.25. - 14.10.25.</t>
  </si>
  <si>
    <t>1.2.2.1.5.</t>
  </si>
  <si>
    <t>5 mikroautobusu noma tehnikas testēšana Lillehammere Norvēģija 15 personas 20.10.25. - 29.10.25.</t>
  </si>
  <si>
    <t>1.2.2.1.6.</t>
  </si>
  <si>
    <t>5 mikroautobusu noma starptautiskā ITP nometne Itālija + PK 1.trimestris 06.11.25. - 21.12.25.</t>
  </si>
  <si>
    <t>1.2.2.1.7.</t>
  </si>
  <si>
    <t xml:space="preserve">2 transporta vienību noma Sieviešu izlases dalība NAC seriālā ASV/ Kanāda 01.11.25.-12.01.26. </t>
  </si>
  <si>
    <t>1.2.2.1.8.</t>
  </si>
  <si>
    <t>4 mikroautobusu noma Pasaules kausu 2. trimestris 27.12.25. - 29.01.26.</t>
  </si>
  <si>
    <t>1.2.2.2.</t>
  </si>
  <si>
    <t>Pasažieru aviotransports</t>
  </si>
  <si>
    <t>1.2.2.2.1.</t>
  </si>
  <si>
    <t>Aviotransports Izlases treniņnometne Prāga Čehija 12 personas 08.08.25. - 14.08.25. (12 personas x 270 EUR biļete)</t>
  </si>
  <si>
    <t>1.2.2.2.2.</t>
  </si>
  <si>
    <t>Aviotransports Izlases treniņnometne Oslo Norvēģija 12 personas 20.10.25. - 29.10.25. (12 personas x vidēji 121 EUR biļete)</t>
  </si>
  <si>
    <t>1.2.2.2.3.</t>
  </si>
  <si>
    <t>Aviotransports ITP nometne Itālija 6 personas 06.11.25. - 21.12.25. (6 personas x 250 EUR biļete)</t>
  </si>
  <si>
    <t>1.2.2.2.4.</t>
  </si>
  <si>
    <t>Aviotransports Sieviešu izlases dalība NAC seriālā Rīga - Salt Lake City - Rīga 5 personas 01.11.25. - 05.12.25. (5 personas x 900 EUR)</t>
  </si>
  <si>
    <t>1.2.2.2.5.</t>
  </si>
  <si>
    <t>Aviotransports Sieviešu izlases dalība NAC seriālā SLC - Vankūvera - SLC 5 personas 10.11.25. - 25.11.25. (5 personas x 640 EUR)</t>
  </si>
  <si>
    <t>1.2.2.2.6.</t>
  </si>
  <si>
    <t>Aviotransports Sieviešu izlases dalība NAC seriālā Rīga - Ņujorka - Rīga 5 personas 27.12.25. - 12.01.26. (5 personas x 640 EUR)</t>
  </si>
  <si>
    <t>1.2.2.2.7.</t>
  </si>
  <si>
    <t>Aviotransports Pasaules kauss atpakaļceļš Prāga - Rīga 8 personas 18.01.26. (8 personas x vidēji 288 EUR biļete)</t>
  </si>
  <si>
    <t>2.</t>
  </si>
  <si>
    <t>Slēpošana</t>
  </si>
  <si>
    <t>2.1.</t>
  </si>
  <si>
    <t>Distanču slēpošana - slēpju serviss, tehniskā personāla izdevumi</t>
  </si>
  <si>
    <t>2.1.1.</t>
  </si>
  <si>
    <t>Transporta un loģistikas izdevumi</t>
  </si>
  <si>
    <t>2.1.1.1.</t>
  </si>
  <si>
    <t xml:space="preserve">2 Mikroautobusu noma slēpju un smērēšanas inventāra pārvadāšanai 01. 0925. - 28.02.26. </t>
  </si>
  <si>
    <t>2.1.1.2.</t>
  </si>
  <si>
    <t>1 Mikroautobusa noma slēpju un smērēšanas inventāra pārvadāšanai 12.12.25. - 26.02.26.</t>
  </si>
  <si>
    <t>2.1.1.3.</t>
  </si>
  <si>
    <t>Aviobiļetes tehniskā personāla lidošanai uz Latviju, treniņu/sacensību starpposmos, lai nezaudētu laiku un līdzekļus degvielas izdevumiem. Datumi atkarīgi no FIS sacensību kalendāra.</t>
  </si>
  <si>
    <t>2.1.1.3.1.</t>
  </si>
  <si>
    <t>Aviotransporta izdevumi tehniskais personāls, 3 personas Minhene - Rīga 15.12.2025. (3 personas x 120 EUR)</t>
  </si>
  <si>
    <t>2.1.1.3.2.</t>
  </si>
  <si>
    <t>Aviotransporta izdevumi tehniskais personāls, 3 personas Rīga - Minhene 26.12.2025. (3 personas x vidēji 107 EUR biļete)</t>
  </si>
  <si>
    <t>2.1.1.3.3.</t>
  </si>
  <si>
    <t>Aviotransporta izdevumi tehniskais personāls, 3 personas Minhene - Rīga 05.01.2026. (3 personas x 120 EUR)</t>
  </si>
  <si>
    <t>2.1.2.</t>
  </si>
  <si>
    <t>Tehniskā atbalsta speciālistu un inventāra sagatavošanas un apkopes pakalpojumi</t>
  </si>
  <si>
    <t>2.1.2.1.</t>
  </si>
  <si>
    <t>Slēpju servisa pakalpojumi Patrīcijai Edukai, kurus nodrošina Itālijas izlases smērētāju komanda Latvijas un Itālijas izlašu sadarbības ietvaros</t>
  </si>
  <si>
    <t>2.1.2.2.</t>
  </si>
  <si>
    <t>Slēpju servisa pakalpojumi distanču slēpošanas Olimpiskajai komandai, kurus nodrošina speciālisti Aivar Reehamaa EST, Karl Erik Rabakukk EST, Rollers and Skis SIA</t>
  </si>
  <si>
    <t>2.2.</t>
  </si>
  <si>
    <t>Kalnu slēpošana - slēpju serviss, tehniskā personāla izdevumi</t>
  </si>
  <si>
    <t>2.2.1.</t>
  </si>
  <si>
    <t>Transporta līdzekļa noma Dženiferas Ģērmanes slēpju servisa speciālistam, iekļauta komandas Apex2100 sezonas maksā.</t>
  </si>
  <si>
    <t>2.2.2.</t>
  </si>
  <si>
    <t>Slēpju servisa pakalpojumi Dženiferai Ģērmanei, iekļauti komandas Apex2100 sezonas maksā. Piesaistītais speciālists Marco Pregnolato ITA</t>
  </si>
  <si>
    <t>3.</t>
  </si>
  <si>
    <t>Biatlons</t>
  </si>
  <si>
    <t>3.1.</t>
  </si>
  <si>
    <t>Biatlons - slēpju serviss, tehniskā personāla izdevumi</t>
  </si>
  <si>
    <t>3.1.1.</t>
  </si>
  <si>
    <t>3.1.1.1.</t>
  </si>
  <si>
    <t>Slēpju servisa pakalpojums Reinis Korsunovs</t>
  </si>
  <si>
    <t>3.1.1.2.</t>
  </si>
  <si>
    <t>Slēpju servisa pakalpojums Edgars Piksons</t>
  </si>
  <si>
    <t>3.1.1.3.</t>
  </si>
  <si>
    <t>Slēpju servisa pakalpojums Ole Bjorn Tretterud</t>
  </si>
  <si>
    <t>3.2.</t>
  </si>
  <si>
    <t>3.2.1.</t>
  </si>
  <si>
    <t>Autotransporta (mikroautobusu) noma</t>
  </si>
  <si>
    <t>3.2.1.1.</t>
  </si>
  <si>
    <t>1 mikroautobusa noma Zalcburga Austrija 25.05.25. -1.06.25</t>
  </si>
  <si>
    <t>3.2.1.2.</t>
  </si>
  <si>
    <t>1 mikroautobusa noma Bormio Itālija A.Rastrogujevs nometne 2.06.25. -2.07.25.</t>
  </si>
  <si>
    <t>3.2.1.3.</t>
  </si>
  <si>
    <t>3 mikroautobusu noma Otepe Igaunija Izlases nometne 1.08.25. - 18.08.25.</t>
  </si>
  <si>
    <t>3.2.1.4.</t>
  </si>
  <si>
    <t>3 mikroautobusu noma Livinjo Itālija Izlases nometne 22.08.25. - 18.09.25.</t>
  </si>
  <si>
    <t>3.2.1.5.</t>
  </si>
  <si>
    <t>3 mikroautobusu noma Otepe Igaunija Izlases nomente 20.09.25. - 18.10.25.</t>
  </si>
  <si>
    <t>3.2.1.6.</t>
  </si>
  <si>
    <t>3 mikorautobusu noma Martelo Itālija Izlases nometne 20.10.25. - 22.11.25.</t>
  </si>
  <si>
    <t>3.2.1.7</t>
  </si>
  <si>
    <t>3 mikroautobusu noma Pasaules kausu 1. trimestris 23.11.25. - 23.12.25.</t>
  </si>
  <si>
    <t>3.2.1.8.</t>
  </si>
  <si>
    <t>3 mikroautobusu noma Pasaules kausu 2. trimestris 02.01.26. - 31.01.26.</t>
  </si>
  <si>
    <t>3.2.1.10</t>
  </si>
  <si>
    <t>3 mikroautobusu noma Ziemas Olimpiskās spēles 1.02.26. - 24.02.26.</t>
  </si>
  <si>
    <t>3.2.1.11.</t>
  </si>
  <si>
    <t>3 mikroautobusu noma Pasaules kausu 3. trimestris 02.03.26. - 24.03.26.</t>
  </si>
  <si>
    <t>3.3.</t>
  </si>
  <si>
    <t>Aviotransporta izdevumi 6 sportisti Ostersunda PK - Hocfilcene PK 8.12.25. (Ostersunda - Stoklholma - Minhene, vidēji 484 EUR biļete, 6 sportisti)</t>
  </si>
  <si>
    <t>4.</t>
  </si>
  <si>
    <t>Kamaniņu sports</t>
  </si>
  <si>
    <t>4.1.</t>
  </si>
  <si>
    <t>Ārvalstu tehniskā speciālista konsultācijas tehnoloģiskajos risinājumos, slidu sagatavošanā un pielāgošanā starptautiskajām trasēm, kā arī informācijas sniegšana par optimālu trajektoriju veikšanu Pasaules kausu sezonas un 2026. gada Olimpisko spēļu trasēs.</t>
  </si>
  <si>
    <t>4.1.1.</t>
  </si>
  <si>
    <t>Kamanu izgatavošanas, tehniskā atbalsta un treniņu metodikas pilnveides pakalpojumi. Sadarbības - pakalpojumu līgums no 01.06.25. līdz 08.03.26., 8 mēneši, 4500 EUR/mēnesī. Vācu speciālists Jan Armin Eichhorn</t>
  </si>
  <si>
    <t>5.</t>
  </si>
  <si>
    <t>Slidošana</t>
  </si>
  <si>
    <t>5.1.</t>
  </si>
  <si>
    <t>Daiļslidošana</t>
  </si>
  <si>
    <t>5.1.1.</t>
  </si>
  <si>
    <t>Ārvalstu tehniskā speciālista piesaiste, sacensību programmu sagatavošana, horeogrāfijas (ledus) nodarbību nodrošinājums</t>
  </si>
  <si>
    <t>5.1.1.1.</t>
  </si>
  <si>
    <t>Ārvalstu speciālista - horeogrāfa divas programmas sportistam 1 - 6500 EUR katra</t>
  </si>
  <si>
    <t>5.1.1.2.</t>
  </si>
  <si>
    <t>Ārvalstu speciālista - horeogrāfa divas programmas sportistam 2 - 6500 EUR katra</t>
  </si>
  <si>
    <t>5.1.1.3.</t>
  </si>
  <si>
    <t>Ledus izmaksas programmai (Šveicē un Latvijā) 10h x 250EUR vienai programmai sportistam 1 x 2</t>
  </si>
  <si>
    <t>5.1.1.4.</t>
  </si>
  <si>
    <t>Ledus izmaksas programmai (Šveicē un Latvijā) 10h x 250EUR vienai programmai sportistam 2 x 2</t>
  </si>
  <si>
    <t>6.</t>
  </si>
  <si>
    <t>Hokejs (lūdzu pielikumā skatīt tāmes detalizāciju pasākumu griezumā)</t>
  </si>
  <si>
    <t>7.</t>
  </si>
  <si>
    <t>Kērlings  (lūdzu pielikumā skatīt tāmes detalizāciju blakus darba lapā)</t>
  </si>
  <si>
    <t xml:space="preserve">Kopā </t>
  </si>
  <si>
    <t>Kērlings</t>
  </si>
  <si>
    <t xml:space="preserve">izmaksas par vienību </t>
  </si>
  <si>
    <t>vienību daudzums</t>
  </si>
  <si>
    <t>7.1.</t>
  </si>
  <si>
    <t>Inventārs un ekipējums</t>
  </si>
  <si>
    <t>7.1.1.</t>
  </si>
  <si>
    <t>Birstes (2 gab.) pasaules kērlinga federācijas apstiprinātās Hardline birstes starptautiskajām sacensībām</t>
  </si>
  <si>
    <t>7.1.2.</t>
  </si>
  <si>
    <t>Birstu uzgaļi (galviņas) (80 gab.) pasaules kērlinga federācijas apstiprinātie Hardline birstu uzgaļi katrai spēlei jauns</t>
  </si>
  <si>
    <t>7.1.3.</t>
  </si>
  <si>
    <t>Apavi (2 kompl.) Balance Pluss kērlinga apavi</t>
  </si>
  <si>
    <t>7.1.4.</t>
  </si>
  <si>
    <t>Cimdi (2 kompl.) Balance Pluss kērlinga cimdi</t>
  </si>
  <si>
    <t>7.1.5.</t>
  </si>
  <si>
    <t>Spēļu formas jakas (vienam cilvēkam  1 gaišajai formai un 1  tumšajai formai) kopā 3 cilvēkiem - 2 spēlētāji un 1 treneris</t>
  </si>
  <si>
    <t>7.1.6.</t>
  </si>
  <si>
    <t>Spēļu formas rekli (vienam cilvēkam  2 gaišajai formai un 2  tumšajai formai) kopā 3 cilvēkiem - 2 spēlētāji un 1 treneris</t>
  </si>
  <si>
    <t>7.1.7.</t>
  </si>
  <si>
    <t>Bikses (2 gab.) - Balance pluss kērlinga bikses</t>
  </si>
  <si>
    <t>7.1.8.</t>
  </si>
  <si>
    <t>Laika sistēma 1 (kompl.) - individuālo treniņu un akmeņu testēšanai automātiskā hronometra sistēma</t>
  </si>
  <si>
    <t>7.1.9.</t>
  </si>
  <si>
    <t>Hronometrs (2 gab.) - spēlētājiem akmeņu laika noteikšanai</t>
  </si>
  <si>
    <t>7.1.10.</t>
  </si>
  <si>
    <t xml:space="preserve">Birstu soma (1 gab.) - birstu pārvedāšanai </t>
  </si>
  <si>
    <t>7.2.</t>
  </si>
  <si>
    <t>Treniņnometne pirms Olimpiskās kvalifikācijas turnīra, Kanādā -  06.-12.12.2025.</t>
  </si>
  <si>
    <t>7.2.1.</t>
  </si>
  <si>
    <t>Ledus treniņi Vankoverā, Kanādā (7 dienas) - 2 treniņi dienā pa 1 stundai</t>
  </si>
  <si>
    <t>7.2.2.</t>
  </si>
  <si>
    <t>Izmitināšanas izdevumi (7 dienas 3 per.), Vankovera, Kanāda - norādītā cena par izdevumiem vienai naktij</t>
  </si>
  <si>
    <t>7.2.3.</t>
  </si>
  <si>
    <t>Autotransporta noma (7 dienas)</t>
  </si>
  <si>
    <t>7.2.4.</t>
  </si>
  <si>
    <t xml:space="preserve">Komandējuma dienas naudas (pēc MK Not. 969 normas) - 3 cilvēkiem uz 7 dienām </t>
  </si>
  <si>
    <t>7.2.5.</t>
  </si>
  <si>
    <t xml:space="preserve">Aviotransporta izdevumi lidojumam uz Vankuveru, Kanāda (3 pax) </t>
  </si>
  <si>
    <t>7.3.</t>
  </si>
  <si>
    <t>Olimpiskās kvalifikācijas turnīrs, Kelounā (Kanāda) -  13.-20.12.2025.</t>
  </si>
  <si>
    <t>7.3.1.</t>
  </si>
  <si>
    <t>Izmitināšanas izdevumi (8 dienas 3 pax) - norādītā cena par izdevumiem vienai naktij</t>
  </si>
  <si>
    <t>7.3.2.</t>
  </si>
  <si>
    <t>Autotransporta noma (8 dienas)</t>
  </si>
  <si>
    <t>7.3.3.</t>
  </si>
  <si>
    <t xml:space="preserve">Komandējuma dienas naudas (pēc MK Not. 969 normas) - 3 cilvēkiem uz 8 dienām </t>
  </si>
  <si>
    <t>7.3.4.</t>
  </si>
  <si>
    <t xml:space="preserve">Trenera - tehniskā speciālista atbalsta pakalpojums Olimpiskās kvalifikācijas turnīra sagatavošanās un norises posmā 09.2025. - 12.2025. (4 mēn. x 900 EUR) </t>
  </si>
  <si>
    <t>7.3.5.</t>
  </si>
  <si>
    <t>Apdrošināšanas izdevumi (3 per)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</si>
</sst>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2"/>
      <color theme="1"/>
      <name val="Aptos Narrow"/>
      <family val="2"/>
      <scheme val="minor"/>
    </font>
    <font>
      <sz val="11"/>
      <color theme="1"/>
      <name val="Aptos Narrow"/>
      <family val="2"/>
      <charset val="186"/>
      <scheme val="minor"/>
    </font>
    <font>
      <b/>
      <sz val="14"/>
      <color theme="1"/>
      <name val="Metric-Regular"/>
    </font>
    <font>
      <sz val="14"/>
      <color theme="1"/>
      <name val="Metric-Regular"/>
    </font>
    <font>
      <b/>
      <u/>
      <sz val="11"/>
      <color theme="1"/>
      <name val="Metric-Regular"/>
    </font>
    <font>
      <sz val="11"/>
      <color theme="1"/>
      <name val="Metric-Regular"/>
    </font>
    <font>
      <sz val="12"/>
      <color theme="1"/>
      <name val="Metric-Regular"/>
    </font>
    <font>
      <b/>
      <sz val="12"/>
      <color theme="1"/>
      <name val="Metric-Regular"/>
    </font>
    <font>
      <b/>
      <sz val="12"/>
      <name val="Metric-Regular"/>
    </font>
    <font>
      <u/>
      <sz val="12"/>
      <color theme="1"/>
      <name val="Metric-Regular"/>
    </font>
    <font>
      <i/>
      <sz val="12"/>
      <color theme="1"/>
      <name val="Metric-Regular"/>
    </font>
    <font>
      <b/>
      <sz val="11"/>
      <color theme="1"/>
      <name val="Metric-Regular"/>
    </font>
    <font>
      <b/>
      <i/>
      <sz val="12"/>
      <color theme="1"/>
      <name val="Metric-Regular"/>
    </font>
    <font>
      <b/>
      <sz val="10.5"/>
      <color theme="1"/>
      <name val="Metric-Regular"/>
    </font>
    <font>
      <sz val="10.5"/>
      <color theme="1"/>
      <name val="Metric-Regular"/>
    </font>
    <font>
      <sz val="11"/>
      <color rgb="FF000000"/>
      <name val="Metric-Regula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theme="1"/>
      </bottom>
      <diagonal/>
    </border>
    <border>
      <left/>
      <right/>
      <top style="thin">
        <color auto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/>
    </xf>
    <xf numFmtId="15" fontId="4" fillId="0" borderId="0" xfId="1" applyNumberFormat="1" applyFont="1"/>
    <xf numFmtId="0" fontId="5" fillId="0" borderId="0" xfId="1" applyFont="1"/>
    <xf numFmtId="0" fontId="3" fillId="0" borderId="0" xfId="1" applyFont="1"/>
    <xf numFmtId="0" fontId="5" fillId="0" borderId="0" xfId="1" applyFont="1" applyAlignment="1">
      <alignment horizontal="left"/>
    </xf>
    <xf numFmtId="0" fontId="7" fillId="0" borderId="0" xfId="1" applyFont="1" applyAlignment="1">
      <alignment horizontal="center" wrapText="1"/>
    </xf>
    <xf numFmtId="0" fontId="5" fillId="0" borderId="0" xfId="1" applyFont="1" applyAlignment="1">
      <alignment wrapText="1"/>
    </xf>
    <xf numFmtId="0" fontId="6" fillId="0" borderId="0" xfId="1" applyFont="1" applyAlignment="1">
      <alignment wrapText="1"/>
    </xf>
    <xf numFmtId="0" fontId="8" fillId="2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top" wrapText="1"/>
    </xf>
    <xf numFmtId="0" fontId="7" fillId="0" borderId="4" xfId="1" applyFont="1" applyBorder="1" applyAlignment="1">
      <alignment horizontal="right" vertical="top"/>
    </xf>
    <xf numFmtId="4" fontId="7" fillId="0" borderId="4" xfId="1" applyNumberFormat="1" applyFont="1" applyBorder="1" applyAlignment="1">
      <alignment horizontal="right" indent="2"/>
    </xf>
    <xf numFmtId="0" fontId="6" fillId="0" borderId="4" xfId="1" applyFont="1" applyBorder="1" applyAlignment="1">
      <alignment horizontal="right" vertical="top"/>
    </xf>
    <xf numFmtId="0" fontId="9" fillId="0" borderId="4" xfId="1" applyFont="1" applyBorder="1" applyAlignment="1">
      <alignment wrapText="1"/>
    </xf>
    <xf numFmtId="0" fontId="6" fillId="0" borderId="4" xfId="1" applyFont="1" applyBorder="1" applyAlignment="1">
      <alignment wrapText="1"/>
    </xf>
    <xf numFmtId="4" fontId="9" fillId="0" borderId="4" xfId="1" applyNumberFormat="1" applyFont="1" applyBorder="1" applyAlignment="1">
      <alignment horizontal="right" indent="2"/>
    </xf>
    <xf numFmtId="4" fontId="6" fillId="0" borderId="4" xfId="1" applyNumberFormat="1" applyFont="1" applyBorder="1" applyAlignment="1">
      <alignment horizontal="right" vertical="top" indent="2"/>
    </xf>
    <xf numFmtId="0" fontId="6" fillId="0" borderId="4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6" fillId="0" borderId="4" xfId="0" applyFont="1" applyBorder="1"/>
    <xf numFmtId="4" fontId="9" fillId="0" borderId="4" xfId="1" applyNumberFormat="1" applyFont="1" applyBorder="1" applyAlignment="1">
      <alignment horizontal="right" vertical="top" indent="2"/>
    </xf>
    <xf numFmtId="0" fontId="10" fillId="0" borderId="4" xfId="0" applyFont="1" applyBorder="1" applyAlignment="1">
      <alignment horizontal="right"/>
    </xf>
    <xf numFmtId="4" fontId="6" fillId="0" borderId="4" xfId="0" applyNumberFormat="1" applyFont="1" applyBorder="1" applyAlignment="1">
      <alignment horizontal="right" indent="2"/>
    </xf>
    <xf numFmtId="0" fontId="10" fillId="0" borderId="5" xfId="0" applyFont="1" applyBorder="1" applyAlignment="1">
      <alignment horizontal="right"/>
    </xf>
    <xf numFmtId="0" fontId="9" fillId="0" borderId="4" xfId="0" applyFont="1" applyBorder="1"/>
    <xf numFmtId="4" fontId="9" fillId="0" borderId="4" xfId="0" applyNumberFormat="1" applyFont="1" applyBorder="1" applyAlignment="1">
      <alignment horizontal="right" indent="2"/>
    </xf>
    <xf numFmtId="4" fontId="6" fillId="0" borderId="4" xfId="1" applyNumberFormat="1" applyFont="1" applyBorder="1" applyAlignment="1">
      <alignment horizontal="right" indent="2"/>
    </xf>
    <xf numFmtId="0" fontId="6" fillId="0" borderId="4" xfId="1" applyFont="1" applyBorder="1"/>
    <xf numFmtId="0" fontId="6" fillId="0" borderId="5" xfId="1" applyFont="1" applyBorder="1" applyAlignment="1">
      <alignment horizontal="center" vertical="top"/>
    </xf>
    <xf numFmtId="0" fontId="6" fillId="0" borderId="4" xfId="1" applyFont="1" applyBorder="1" applyAlignment="1">
      <alignment horizontal="center" vertical="top"/>
    </xf>
    <xf numFmtId="0" fontId="6" fillId="0" borderId="7" xfId="1" applyFont="1" applyBorder="1"/>
    <xf numFmtId="4" fontId="6" fillId="0" borderId="7" xfId="1" applyNumberFormat="1" applyFont="1" applyBorder="1" applyAlignment="1">
      <alignment horizontal="right" indent="2"/>
    </xf>
    <xf numFmtId="0" fontId="6" fillId="0" borderId="5" xfId="1" applyFont="1" applyBorder="1" applyAlignment="1">
      <alignment horizontal="left" vertical="top"/>
    </xf>
    <xf numFmtId="0" fontId="6" fillId="0" borderId="4" xfId="0" applyFont="1" applyBorder="1" applyAlignment="1">
      <alignment vertical="center" wrapText="1"/>
    </xf>
    <xf numFmtId="0" fontId="6" fillId="0" borderId="0" xfId="0" applyFont="1" applyAlignment="1">
      <alignment wrapText="1"/>
    </xf>
    <xf numFmtId="0" fontId="11" fillId="0" borderId="0" xfId="1" applyFont="1"/>
    <xf numFmtId="0" fontId="9" fillId="0" borderId="4" xfId="1" applyFont="1" applyBorder="1" applyAlignment="1">
      <alignment horizontal="left" vertical="top"/>
    </xf>
    <xf numFmtId="0" fontId="6" fillId="0" borderId="4" xfId="0" applyFont="1" applyBorder="1" applyAlignment="1">
      <alignment horizontal="left" vertical="center"/>
    </xf>
    <xf numFmtId="0" fontId="7" fillId="2" borderId="8" xfId="1" applyFont="1" applyFill="1" applyBorder="1" applyAlignment="1">
      <alignment horizontal="center" vertical="top"/>
    </xf>
    <xf numFmtId="0" fontId="7" fillId="2" borderId="9" xfId="1" applyFont="1" applyFill="1" applyBorder="1" applyAlignment="1">
      <alignment horizontal="center" vertical="top"/>
    </xf>
    <xf numFmtId="0" fontId="12" fillId="2" borderId="9" xfId="1" applyFont="1" applyFill="1" applyBorder="1" applyAlignment="1">
      <alignment horizontal="right" vertical="top" wrapText="1"/>
    </xf>
    <xf numFmtId="4" fontId="7" fillId="2" borderId="10" xfId="1" applyNumberFormat="1" applyFont="1" applyFill="1" applyBorder="1" applyAlignment="1">
      <alignment horizontal="right" vertical="top" indent="2"/>
    </xf>
    <xf numFmtId="4" fontId="5" fillId="0" borderId="0" xfId="1" applyNumberFormat="1" applyFont="1"/>
    <xf numFmtId="10" fontId="5" fillId="0" borderId="0" xfId="1" applyNumberFormat="1" applyFont="1"/>
    <xf numFmtId="3" fontId="13" fillId="0" borderId="0" xfId="1" applyNumberFormat="1" applyFont="1"/>
    <xf numFmtId="3" fontId="14" fillId="0" borderId="0" xfId="1" applyNumberFormat="1" applyFont="1"/>
    <xf numFmtId="0" fontId="5" fillId="0" borderId="0" xfId="1" applyFont="1" applyAlignment="1">
      <alignment horizontal="right"/>
    </xf>
    <xf numFmtId="3" fontId="5" fillId="0" borderId="0" xfId="1" applyNumberFormat="1" applyFont="1"/>
    <xf numFmtId="9" fontId="5" fillId="0" borderId="0" xfId="1" applyNumberFormat="1" applyFont="1"/>
    <xf numFmtId="0" fontId="7" fillId="0" borderId="6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5" fillId="0" borderId="13" xfId="0" applyFont="1" applyBorder="1"/>
    <xf numFmtId="0" fontId="15" fillId="0" borderId="4" xfId="0" applyFont="1" applyBorder="1"/>
    <xf numFmtId="0" fontId="15" fillId="0" borderId="5" xfId="0" applyFont="1" applyBorder="1"/>
    <xf numFmtId="0" fontId="15" fillId="0" borderId="4" xfId="0" applyFont="1" applyBorder="1" applyAlignment="1">
      <alignment horizontal="left"/>
    </xf>
    <xf numFmtId="0" fontId="15" fillId="0" borderId="14" xfId="0" applyFont="1" applyBorder="1"/>
    <xf numFmtId="0" fontId="6" fillId="0" borderId="15" xfId="1" applyFont="1" applyBorder="1" applyAlignment="1">
      <alignment horizontal="right" vertical="top"/>
    </xf>
    <xf numFmtId="0" fontId="7" fillId="0" borderId="5" xfId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5" xfId="1" applyFont="1" applyBorder="1" applyAlignment="1">
      <alignment horizontal="left" vertical="top"/>
    </xf>
    <xf numFmtId="0" fontId="6" fillId="0" borderId="6" xfId="1" applyFont="1" applyBorder="1" applyAlignment="1">
      <alignment horizontal="left" vertical="top"/>
    </xf>
    <xf numFmtId="0" fontId="7" fillId="0" borderId="4" xfId="1" applyFont="1" applyBorder="1" applyAlignment="1">
      <alignment horizontal="left"/>
    </xf>
    <xf numFmtId="0" fontId="6" fillId="0" borderId="4" xfId="1" applyFont="1" applyBorder="1" applyAlignment="1">
      <alignment horizontal="left" vertical="top"/>
    </xf>
    <xf numFmtId="0" fontId="6" fillId="0" borderId="0" xfId="1" applyFont="1" applyAlignment="1">
      <alignment horizontal="left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0" borderId="5" xfId="1" applyFont="1" applyBorder="1" applyAlignment="1">
      <alignment horizontal="left" wrapText="1"/>
    </xf>
    <xf numFmtId="0" fontId="7" fillId="0" borderId="6" xfId="1" applyFont="1" applyBorder="1" applyAlignment="1">
      <alignment horizontal="left" wrapText="1"/>
    </xf>
    <xf numFmtId="0" fontId="6" fillId="0" borderId="11" xfId="1" applyFont="1" applyBorder="1" applyAlignment="1">
      <alignment horizontal="left"/>
    </xf>
    <xf numFmtId="0" fontId="6" fillId="0" borderId="12" xfId="1" applyFont="1" applyBorder="1" applyAlignment="1">
      <alignment horizontal="left"/>
    </xf>
    <xf numFmtId="0" fontId="15" fillId="0" borderId="4" xfId="0" applyFont="1" applyBorder="1" applyAlignment="1">
      <alignment horizontal="left"/>
    </xf>
    <xf numFmtId="0" fontId="15" fillId="0" borderId="5" xfId="0" applyFont="1" applyBorder="1" applyAlignment="1">
      <alignment horizontal="left"/>
    </xf>
    <xf numFmtId="0" fontId="15" fillId="0" borderId="16" xfId="0" applyFont="1" applyBorder="1" applyAlignment="1">
      <alignment horizontal="left"/>
    </xf>
  </cellXfs>
  <cellStyles count="2">
    <cellStyle name="Normal 2" xfId="1" xr:uid="{EECE4505-4465-E448-AD46-3E26D8602CEF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8CC6B-6D14-5C49-9546-DE7BFEEC8C1A}">
  <sheetPr>
    <pageSetUpPr fitToPage="1"/>
  </sheetPr>
  <dimension ref="A2:E103"/>
  <sheetViews>
    <sheetView tabSelected="1" topLeftCell="A76" zoomScale="150" zoomScaleNormal="170" workbookViewId="0">
      <selection activeCell="E94" sqref="E94"/>
    </sheetView>
  </sheetViews>
  <sheetFormatPr defaultColWidth="8.875" defaultRowHeight="14.25"/>
  <cols>
    <col min="1" max="1" width="6.5" style="4" customWidth="1"/>
    <col min="2" max="2" width="14.875" style="4" customWidth="1"/>
    <col min="3" max="3" width="109.625" style="4" customWidth="1"/>
    <col min="4" max="4" width="20.875" style="4" customWidth="1"/>
    <col min="5" max="5" width="10" style="4" bestFit="1" customWidth="1"/>
    <col min="6" max="16384" width="8.875" style="4"/>
  </cols>
  <sheetData>
    <row r="2" spans="1:4" ht="18">
      <c r="A2" s="1" t="s">
        <v>0</v>
      </c>
      <c r="B2" s="1"/>
      <c r="C2" s="2"/>
      <c r="D2" s="3">
        <v>45856</v>
      </c>
    </row>
    <row r="3" spans="1:4" ht="18">
      <c r="A3" s="5" t="s">
        <v>1</v>
      </c>
      <c r="B3" s="5"/>
      <c r="C3" s="5"/>
    </row>
    <row r="4" spans="1:4">
      <c r="A4" s="6"/>
      <c r="B4" s="6"/>
      <c r="C4" s="6"/>
    </row>
    <row r="5" spans="1:4" s="8" customFormat="1" ht="31.5">
      <c r="A5" s="72"/>
      <c r="B5" s="72"/>
      <c r="C5" s="72"/>
      <c r="D5" s="7" t="s">
        <v>2</v>
      </c>
    </row>
    <row r="6" spans="1:4" s="8" customFormat="1" ht="16.5" thickBot="1">
      <c r="A6" s="9"/>
      <c r="B6" s="9"/>
      <c r="C6" s="9"/>
      <c r="D6" s="7" t="s">
        <v>3</v>
      </c>
    </row>
    <row r="7" spans="1:4" ht="30.75" customHeight="1">
      <c r="A7" s="10" t="s">
        <v>4</v>
      </c>
      <c r="B7" s="73" t="s">
        <v>5</v>
      </c>
      <c r="C7" s="74"/>
      <c r="D7" s="11" t="s">
        <v>6</v>
      </c>
    </row>
    <row r="8" spans="1:4" ht="15.95" customHeight="1">
      <c r="A8" s="12" t="s">
        <v>7</v>
      </c>
      <c r="B8" s="75" t="s">
        <v>8</v>
      </c>
      <c r="C8" s="76"/>
      <c r="D8" s="13">
        <f>SUM(D9,D26)</f>
        <v>69280</v>
      </c>
    </row>
    <row r="9" spans="1:4" ht="15">
      <c r="A9" s="14" t="s">
        <v>9</v>
      </c>
      <c r="B9" s="15" t="s">
        <v>10</v>
      </c>
      <c r="C9" s="16"/>
      <c r="D9" s="17">
        <f>SUM(D10,D15)</f>
        <v>13550</v>
      </c>
    </row>
    <row r="10" spans="1:4" ht="15">
      <c r="A10" s="14" t="s">
        <v>11</v>
      </c>
      <c r="B10" s="61" t="s">
        <v>12</v>
      </c>
      <c r="C10" s="61"/>
      <c r="D10" s="18">
        <f>SUM(D11:D14)</f>
        <v>9050</v>
      </c>
    </row>
    <row r="11" spans="1:4" ht="15">
      <c r="A11" s="14" t="s">
        <v>13</v>
      </c>
      <c r="B11" s="19"/>
      <c r="C11" s="19" t="s">
        <v>14</v>
      </c>
      <c r="D11" s="18">
        <v>2760</v>
      </c>
    </row>
    <row r="12" spans="1:4" ht="15">
      <c r="A12" s="14" t="s">
        <v>15</v>
      </c>
      <c r="B12" s="19"/>
      <c r="C12" s="19" t="s">
        <v>16</v>
      </c>
      <c r="D12" s="18">
        <v>2280</v>
      </c>
    </row>
    <row r="13" spans="1:4" ht="15">
      <c r="A13" s="14" t="s">
        <v>17</v>
      </c>
      <c r="B13" s="19"/>
      <c r="C13" s="19" t="s">
        <v>18</v>
      </c>
      <c r="D13" s="18">
        <v>2760</v>
      </c>
    </row>
    <row r="14" spans="1:4" ht="15">
      <c r="A14" s="14" t="s">
        <v>19</v>
      </c>
      <c r="B14" s="19"/>
      <c r="C14" s="19" t="s">
        <v>20</v>
      </c>
      <c r="D14" s="18">
        <v>1250</v>
      </c>
    </row>
    <row r="15" spans="1:4" ht="15">
      <c r="A15" s="14" t="s">
        <v>21</v>
      </c>
      <c r="B15" s="61" t="s">
        <v>22</v>
      </c>
      <c r="C15" s="61"/>
      <c r="D15" s="18">
        <f>SUM(D16:D25)</f>
        <v>4500</v>
      </c>
    </row>
    <row r="16" spans="1:4" ht="15">
      <c r="A16" s="14" t="s">
        <v>23</v>
      </c>
      <c r="B16" s="19"/>
      <c r="C16" s="19" t="s">
        <v>24</v>
      </c>
      <c r="D16" s="18">
        <v>540</v>
      </c>
    </row>
    <row r="17" spans="1:4" ht="15">
      <c r="A17" s="14" t="s">
        <v>25</v>
      </c>
      <c r="B17" s="19"/>
      <c r="C17" s="19" t="s">
        <v>26</v>
      </c>
      <c r="D17" s="18">
        <v>315</v>
      </c>
    </row>
    <row r="18" spans="1:4" ht="15">
      <c r="A18" s="14" t="s">
        <v>27</v>
      </c>
      <c r="B18" s="19"/>
      <c r="C18" s="19" t="s">
        <v>28</v>
      </c>
      <c r="D18" s="18">
        <v>720</v>
      </c>
    </row>
    <row r="19" spans="1:4" ht="15">
      <c r="A19" s="14" t="s">
        <v>29</v>
      </c>
      <c r="B19" s="19"/>
      <c r="C19" s="19" t="s">
        <v>30</v>
      </c>
      <c r="D19" s="18">
        <v>630</v>
      </c>
    </row>
    <row r="20" spans="1:4" ht="15">
      <c r="A20" s="14" t="s">
        <v>31</v>
      </c>
      <c r="B20" s="19"/>
      <c r="C20" s="19" t="s">
        <v>32</v>
      </c>
      <c r="D20" s="18">
        <v>315</v>
      </c>
    </row>
    <row r="21" spans="1:4" ht="15">
      <c r="A21" s="14" t="s">
        <v>33</v>
      </c>
      <c r="B21" s="19"/>
      <c r="C21" s="19" t="s">
        <v>34</v>
      </c>
      <c r="D21" s="18">
        <v>315</v>
      </c>
    </row>
    <row r="22" spans="1:4" ht="15">
      <c r="A22" s="14" t="s">
        <v>35</v>
      </c>
      <c r="B22" s="19"/>
      <c r="C22" s="19" t="s">
        <v>36</v>
      </c>
      <c r="D22" s="18">
        <v>540</v>
      </c>
    </row>
    <row r="23" spans="1:4" ht="15">
      <c r="A23" s="14" t="s">
        <v>37</v>
      </c>
      <c r="B23" s="19"/>
      <c r="C23" s="19" t="s">
        <v>38</v>
      </c>
      <c r="D23" s="18">
        <v>360</v>
      </c>
    </row>
    <row r="24" spans="1:4" ht="15">
      <c r="A24" s="14" t="s">
        <v>39</v>
      </c>
      <c r="B24" s="19"/>
      <c r="C24" s="19" t="s">
        <v>40</v>
      </c>
      <c r="D24" s="18">
        <v>315</v>
      </c>
    </row>
    <row r="25" spans="1:4" ht="15">
      <c r="A25" s="14" t="s">
        <v>41</v>
      </c>
      <c r="B25" s="19"/>
      <c r="C25" s="19" t="s">
        <v>42</v>
      </c>
      <c r="D25" s="18">
        <v>450</v>
      </c>
    </row>
    <row r="26" spans="1:4" ht="15">
      <c r="A26" s="14" t="s">
        <v>43</v>
      </c>
      <c r="B26" s="20" t="s">
        <v>44</v>
      </c>
      <c r="C26" s="21"/>
      <c r="D26" s="22">
        <f>SUM(D27,D31)</f>
        <v>55730</v>
      </c>
    </row>
    <row r="27" spans="1:4" ht="15">
      <c r="A27" s="14" t="s">
        <v>45</v>
      </c>
      <c r="B27" s="66" t="s">
        <v>46</v>
      </c>
      <c r="C27" s="67"/>
      <c r="D27" s="18">
        <f>SUM(D28:D30)</f>
        <v>7500</v>
      </c>
    </row>
    <row r="28" spans="1:4" ht="15">
      <c r="A28" s="14" t="s">
        <v>47</v>
      </c>
      <c r="B28" s="23"/>
      <c r="C28" s="19" t="s">
        <v>48</v>
      </c>
      <c r="D28" s="24">
        <v>2000</v>
      </c>
    </row>
    <row r="29" spans="1:4" ht="15">
      <c r="A29" s="14" t="s">
        <v>49</v>
      </c>
      <c r="B29" s="23"/>
      <c r="C29" s="19" t="s">
        <v>50</v>
      </c>
      <c r="D29" s="24">
        <v>3000</v>
      </c>
    </row>
    <row r="30" spans="1:4" ht="15">
      <c r="A30" s="14" t="s">
        <v>51</v>
      </c>
      <c r="B30" s="25"/>
      <c r="C30" s="19" t="s">
        <v>52</v>
      </c>
      <c r="D30" s="24">
        <v>2500</v>
      </c>
    </row>
    <row r="31" spans="1:4" ht="15">
      <c r="A31" s="14" t="s">
        <v>53</v>
      </c>
      <c r="B31" s="66" t="s">
        <v>54</v>
      </c>
      <c r="C31" s="67"/>
      <c r="D31" s="24">
        <f>SUM(D32,D41)</f>
        <v>48230</v>
      </c>
    </row>
    <row r="32" spans="1:4" ht="15">
      <c r="A32" s="14" t="s">
        <v>55</v>
      </c>
      <c r="B32" s="23"/>
      <c r="C32" s="26" t="s">
        <v>56</v>
      </c>
      <c r="D32" s="27">
        <f>SUM(D33:D40)</f>
        <v>28840</v>
      </c>
    </row>
    <row r="33" spans="1:4" ht="15">
      <c r="A33" s="14" t="s">
        <v>57</v>
      </c>
      <c r="B33" s="25"/>
      <c r="C33" s="21" t="s">
        <v>58</v>
      </c>
      <c r="D33" s="24">
        <v>715</v>
      </c>
    </row>
    <row r="34" spans="1:4" ht="15">
      <c r="A34" s="14" t="s">
        <v>59</v>
      </c>
      <c r="B34" s="25"/>
      <c r="C34" s="21" t="s">
        <v>60</v>
      </c>
      <c r="D34" s="24">
        <v>1215</v>
      </c>
    </row>
    <row r="35" spans="1:4" ht="15">
      <c r="A35" s="14" t="s">
        <v>61</v>
      </c>
      <c r="B35" s="25"/>
      <c r="C35" s="21" t="s">
        <v>62</v>
      </c>
      <c r="D35" s="24">
        <v>1755</v>
      </c>
    </row>
    <row r="36" spans="1:4" ht="15">
      <c r="A36" s="14" t="s">
        <v>63</v>
      </c>
      <c r="B36" s="25"/>
      <c r="C36" s="21" t="s">
        <v>64</v>
      </c>
      <c r="D36" s="24">
        <v>1755</v>
      </c>
    </row>
    <row r="37" spans="1:4" ht="15">
      <c r="A37" s="14" t="s">
        <v>65</v>
      </c>
      <c r="B37" s="25"/>
      <c r="C37" s="21" t="s">
        <v>66</v>
      </c>
      <c r="D37" s="24">
        <v>2000</v>
      </c>
    </row>
    <row r="38" spans="1:4" ht="15">
      <c r="A38" s="14" t="s">
        <v>67</v>
      </c>
      <c r="B38" s="25"/>
      <c r="C38" s="21" t="s">
        <v>68</v>
      </c>
      <c r="D38" s="24">
        <v>9800</v>
      </c>
    </row>
    <row r="39" spans="1:4" ht="15">
      <c r="A39" s="14" t="s">
        <v>69</v>
      </c>
      <c r="B39" s="25"/>
      <c r="C39" s="21" t="s">
        <v>70</v>
      </c>
      <c r="D39" s="24">
        <v>4100</v>
      </c>
    </row>
    <row r="40" spans="1:4" ht="15">
      <c r="A40" s="14" t="s">
        <v>71</v>
      </c>
      <c r="B40" s="25"/>
      <c r="C40" s="21" t="s">
        <v>72</v>
      </c>
      <c r="D40" s="24">
        <v>7500</v>
      </c>
    </row>
    <row r="41" spans="1:4" ht="15">
      <c r="A41" s="14" t="s">
        <v>73</v>
      </c>
      <c r="B41" s="25"/>
      <c r="C41" s="26" t="s">
        <v>74</v>
      </c>
      <c r="D41" s="27">
        <f>SUM(D42:D48)</f>
        <v>19390</v>
      </c>
    </row>
    <row r="42" spans="1:4" ht="15">
      <c r="A42" s="14" t="s">
        <v>75</v>
      </c>
      <c r="B42" s="25"/>
      <c r="C42" s="21" t="s">
        <v>76</v>
      </c>
      <c r="D42" s="24">
        <v>3240</v>
      </c>
    </row>
    <row r="43" spans="1:4" ht="15">
      <c r="A43" s="14" t="s">
        <v>77</v>
      </c>
      <c r="B43" s="25"/>
      <c r="C43" s="21" t="s">
        <v>78</v>
      </c>
      <c r="D43" s="24">
        <v>1450</v>
      </c>
    </row>
    <row r="44" spans="1:4" ht="15">
      <c r="A44" s="14" t="s">
        <v>79</v>
      </c>
      <c r="B44" s="25"/>
      <c r="C44" s="21" t="s">
        <v>80</v>
      </c>
      <c r="D44" s="24">
        <v>1500</v>
      </c>
    </row>
    <row r="45" spans="1:4" ht="15">
      <c r="A45" s="14" t="s">
        <v>81</v>
      </c>
      <c r="B45" s="25"/>
      <c r="C45" s="21" t="s">
        <v>82</v>
      </c>
      <c r="D45" s="24">
        <v>4500</v>
      </c>
    </row>
    <row r="46" spans="1:4" ht="15">
      <c r="A46" s="14" t="s">
        <v>83</v>
      </c>
      <c r="B46" s="25"/>
      <c r="C46" s="21" t="s">
        <v>84</v>
      </c>
      <c r="D46" s="24">
        <v>3200</v>
      </c>
    </row>
    <row r="47" spans="1:4" ht="15">
      <c r="A47" s="14" t="s">
        <v>85</v>
      </c>
      <c r="B47" s="25"/>
      <c r="C47" s="21" t="s">
        <v>86</v>
      </c>
      <c r="D47" s="24">
        <v>3200</v>
      </c>
    </row>
    <row r="48" spans="1:4" ht="15">
      <c r="A48" s="14" t="s">
        <v>87</v>
      </c>
      <c r="B48" s="25"/>
      <c r="C48" s="21" t="s">
        <v>88</v>
      </c>
      <c r="D48" s="24">
        <v>2300</v>
      </c>
    </row>
    <row r="49" spans="1:4" ht="15.75">
      <c r="A49" s="12" t="s">
        <v>89</v>
      </c>
      <c r="B49" s="59" t="s">
        <v>90</v>
      </c>
      <c r="C49" s="60"/>
      <c r="D49" s="13">
        <f>SUM(D50,D61)</f>
        <v>99200</v>
      </c>
    </row>
    <row r="50" spans="1:4" ht="15">
      <c r="A50" s="14" t="s">
        <v>91</v>
      </c>
      <c r="B50" s="68" t="s">
        <v>92</v>
      </c>
      <c r="C50" s="69"/>
      <c r="D50" s="28">
        <f>SUM(D51,D58)</f>
        <v>53200</v>
      </c>
    </row>
    <row r="51" spans="1:4" ht="15">
      <c r="A51" s="14" t="s">
        <v>93</v>
      </c>
      <c r="B51" s="29" t="s">
        <v>94</v>
      </c>
      <c r="D51" s="28">
        <f>SUM(D52:D54)</f>
        <v>17200</v>
      </c>
    </row>
    <row r="52" spans="1:4" ht="15">
      <c r="A52" s="14" t="s">
        <v>95</v>
      </c>
      <c r="B52" s="30"/>
      <c r="C52" s="29" t="s">
        <v>96</v>
      </c>
      <c r="D52" s="28">
        <v>12240</v>
      </c>
    </row>
    <row r="53" spans="1:4" ht="15">
      <c r="A53" s="14" t="s">
        <v>97</v>
      </c>
      <c r="B53" s="30"/>
      <c r="C53" s="29" t="s">
        <v>98</v>
      </c>
      <c r="D53" s="28">
        <v>3920</v>
      </c>
    </row>
    <row r="54" spans="1:4" ht="32.1" customHeight="1">
      <c r="A54" s="14" t="s">
        <v>99</v>
      </c>
      <c r="B54" s="30"/>
      <c r="C54" s="16" t="s">
        <v>100</v>
      </c>
      <c r="D54" s="28">
        <f>SUM(D55:D57)</f>
        <v>1040</v>
      </c>
    </row>
    <row r="55" spans="1:4" ht="15.95" customHeight="1">
      <c r="A55" s="14" t="s">
        <v>101</v>
      </c>
      <c r="B55" s="31"/>
      <c r="C55" s="16" t="s">
        <v>102</v>
      </c>
      <c r="D55" s="28">
        <v>360</v>
      </c>
    </row>
    <row r="56" spans="1:4" ht="15.95" customHeight="1">
      <c r="A56" s="14" t="s">
        <v>103</v>
      </c>
      <c r="B56" s="31"/>
      <c r="C56" s="16" t="s">
        <v>104</v>
      </c>
      <c r="D56" s="28">
        <v>320</v>
      </c>
    </row>
    <row r="57" spans="1:4" ht="15.95" customHeight="1">
      <c r="A57" s="14" t="s">
        <v>105</v>
      </c>
      <c r="B57" s="31"/>
      <c r="C57" s="16" t="s">
        <v>106</v>
      </c>
      <c r="D57" s="28">
        <v>360</v>
      </c>
    </row>
    <row r="58" spans="1:4" ht="15">
      <c r="A58" s="14" t="s">
        <v>107</v>
      </c>
      <c r="B58" s="32" t="s">
        <v>108</v>
      </c>
      <c r="D58" s="33">
        <f>SUM(D59:D60)</f>
        <v>36000</v>
      </c>
    </row>
    <row r="59" spans="1:4" ht="15.95" customHeight="1">
      <c r="A59" s="14" t="s">
        <v>109</v>
      </c>
      <c r="B59" s="30"/>
      <c r="C59" s="16" t="s">
        <v>110</v>
      </c>
      <c r="D59" s="28">
        <v>24000</v>
      </c>
    </row>
    <row r="60" spans="1:4" ht="32.1" customHeight="1">
      <c r="A60" s="14" t="s">
        <v>111</v>
      </c>
      <c r="B60" s="30"/>
      <c r="C60" s="16" t="s">
        <v>112</v>
      </c>
      <c r="D60" s="28">
        <v>12000</v>
      </c>
    </row>
    <row r="61" spans="1:4" ht="15">
      <c r="A61" s="14" t="s">
        <v>113</v>
      </c>
      <c r="B61" s="68" t="s">
        <v>114</v>
      </c>
      <c r="C61" s="69"/>
      <c r="D61" s="28">
        <f>SUM(D62:D63)</f>
        <v>46000</v>
      </c>
    </row>
    <row r="62" spans="1:4" ht="15.95" customHeight="1">
      <c r="A62" s="14" t="s">
        <v>115</v>
      </c>
      <c r="B62" s="34"/>
      <c r="C62" s="16" t="s">
        <v>116</v>
      </c>
      <c r="D62" s="28">
        <v>10000</v>
      </c>
    </row>
    <row r="63" spans="1:4" ht="15.95" customHeight="1">
      <c r="A63" s="14" t="s">
        <v>117</v>
      </c>
      <c r="B63" s="34"/>
      <c r="C63" s="16" t="s">
        <v>118</v>
      </c>
      <c r="D63" s="28">
        <v>36000</v>
      </c>
    </row>
    <row r="64" spans="1:4" ht="15.75">
      <c r="A64" s="12" t="s">
        <v>119</v>
      </c>
      <c r="B64" s="70" t="s">
        <v>120</v>
      </c>
      <c r="C64" s="70"/>
      <c r="D64" s="13">
        <f>SUM(D65,D70,D82)</f>
        <v>68070</v>
      </c>
    </row>
    <row r="65" spans="1:4" ht="15">
      <c r="A65" s="14" t="s">
        <v>121</v>
      </c>
      <c r="B65" s="71" t="s">
        <v>122</v>
      </c>
      <c r="C65" s="71"/>
      <c r="D65" s="28">
        <f>SUM(D66)</f>
        <v>36000</v>
      </c>
    </row>
    <row r="66" spans="1:4" ht="15">
      <c r="A66" s="14" t="s">
        <v>123</v>
      </c>
      <c r="B66" s="31"/>
      <c r="C66" s="29" t="s">
        <v>108</v>
      </c>
      <c r="D66" s="28">
        <f>SUM(D67:D69)</f>
        <v>36000</v>
      </c>
    </row>
    <row r="67" spans="1:4" ht="15">
      <c r="A67" s="14" t="s">
        <v>124</v>
      </c>
      <c r="B67" s="31"/>
      <c r="C67" s="29" t="s">
        <v>125</v>
      </c>
      <c r="D67" s="28">
        <v>23334</v>
      </c>
    </row>
    <row r="68" spans="1:4" ht="15">
      <c r="A68" s="14" t="s">
        <v>126</v>
      </c>
      <c r="B68" s="31"/>
      <c r="C68" s="29" t="s">
        <v>127</v>
      </c>
      <c r="D68" s="28">
        <v>6000</v>
      </c>
    </row>
    <row r="69" spans="1:4" ht="15">
      <c r="A69" s="14" t="s">
        <v>128</v>
      </c>
      <c r="B69" s="31"/>
      <c r="C69" s="29" t="s">
        <v>129</v>
      </c>
      <c r="D69" s="28">
        <v>6666</v>
      </c>
    </row>
    <row r="70" spans="1:4" ht="15">
      <c r="A70" s="14" t="s">
        <v>130</v>
      </c>
      <c r="B70" s="61" t="s">
        <v>22</v>
      </c>
      <c r="C70" s="61"/>
      <c r="D70" s="28">
        <f>SUM(D71)</f>
        <v>29170</v>
      </c>
    </row>
    <row r="71" spans="1:4" ht="15">
      <c r="A71" s="14" t="s">
        <v>131</v>
      </c>
      <c r="B71" s="23"/>
      <c r="C71" s="21" t="s">
        <v>132</v>
      </c>
      <c r="D71" s="28">
        <f>SUM(D72:D81)</f>
        <v>29170</v>
      </c>
    </row>
    <row r="72" spans="1:4" ht="15">
      <c r="A72" s="14" t="s">
        <v>133</v>
      </c>
      <c r="B72" s="23"/>
      <c r="C72" s="21" t="s">
        <v>134</v>
      </c>
      <c r="D72" s="28">
        <v>610</v>
      </c>
    </row>
    <row r="73" spans="1:4" ht="15">
      <c r="A73" s="14" t="s">
        <v>135</v>
      </c>
      <c r="B73" s="23"/>
      <c r="C73" s="21" t="s">
        <v>136</v>
      </c>
      <c r="D73" s="28">
        <v>1200</v>
      </c>
    </row>
    <row r="74" spans="1:4" ht="15">
      <c r="A74" s="14" t="s">
        <v>137</v>
      </c>
      <c r="B74" s="23"/>
      <c r="C74" s="21" t="s">
        <v>138</v>
      </c>
      <c r="D74" s="28">
        <v>2160</v>
      </c>
    </row>
    <row r="75" spans="1:4" ht="15">
      <c r="A75" s="14" t="s">
        <v>139</v>
      </c>
      <c r="B75" s="23"/>
      <c r="C75" s="21" t="s">
        <v>140</v>
      </c>
      <c r="D75" s="28">
        <v>3600</v>
      </c>
    </row>
    <row r="76" spans="1:4" ht="15">
      <c r="A76" s="14" t="s">
        <v>141</v>
      </c>
      <c r="B76" s="23"/>
      <c r="C76" s="21" t="s">
        <v>142</v>
      </c>
      <c r="D76" s="28">
        <v>3600</v>
      </c>
    </row>
    <row r="77" spans="1:4" ht="15">
      <c r="A77" s="14" t="s">
        <v>143</v>
      </c>
      <c r="B77" s="23"/>
      <c r="C77" s="21" t="s">
        <v>144</v>
      </c>
      <c r="D77" s="28">
        <v>3600</v>
      </c>
    </row>
    <row r="78" spans="1:4" ht="15">
      <c r="A78" s="14" t="s">
        <v>145</v>
      </c>
      <c r="B78" s="23"/>
      <c r="C78" s="21" t="s">
        <v>146</v>
      </c>
      <c r="D78" s="28">
        <v>3600</v>
      </c>
    </row>
    <row r="79" spans="1:4" ht="15">
      <c r="A79" s="14" t="s">
        <v>147</v>
      </c>
      <c r="B79" s="23"/>
      <c r="C79" s="21" t="s">
        <v>148</v>
      </c>
      <c r="D79" s="28">
        <v>3600</v>
      </c>
    </row>
    <row r="80" spans="1:4" ht="15">
      <c r="A80" s="14" t="s">
        <v>149</v>
      </c>
      <c r="B80" s="23"/>
      <c r="C80" s="21" t="s">
        <v>150</v>
      </c>
      <c r="D80" s="28">
        <v>3600</v>
      </c>
    </row>
    <row r="81" spans="1:5" ht="15">
      <c r="A81" s="14" t="s">
        <v>151</v>
      </c>
      <c r="B81" s="23"/>
      <c r="C81" s="21" t="s">
        <v>152</v>
      </c>
      <c r="D81" s="28">
        <v>3600</v>
      </c>
    </row>
    <row r="82" spans="1:5" ht="15">
      <c r="A82" s="14" t="s">
        <v>153</v>
      </c>
      <c r="B82" s="21" t="s">
        <v>154</v>
      </c>
      <c r="D82" s="28">
        <v>2900</v>
      </c>
    </row>
    <row r="83" spans="1:5" ht="15.75">
      <c r="A83" s="12" t="s">
        <v>155</v>
      </c>
      <c r="B83" s="59" t="s">
        <v>156</v>
      </c>
      <c r="C83" s="60"/>
      <c r="D83" s="13">
        <f>SUM(D84)</f>
        <v>36000</v>
      </c>
    </row>
    <row r="84" spans="1:5" ht="32.1" customHeight="1">
      <c r="A84" s="14" t="s">
        <v>157</v>
      </c>
      <c r="B84" s="62" t="s">
        <v>158</v>
      </c>
      <c r="C84" s="63"/>
      <c r="D84" s="28">
        <f>SUM(D85)</f>
        <v>36000</v>
      </c>
    </row>
    <row r="85" spans="1:5" ht="32.1" customHeight="1">
      <c r="A85" s="14" t="s">
        <v>159</v>
      </c>
      <c r="B85" s="35"/>
      <c r="C85" s="36" t="s">
        <v>160</v>
      </c>
      <c r="D85" s="28">
        <v>36000</v>
      </c>
    </row>
    <row r="86" spans="1:5" s="37" customFormat="1" ht="15.75">
      <c r="A86" s="12" t="s">
        <v>161</v>
      </c>
      <c r="B86" s="59" t="s">
        <v>162</v>
      </c>
      <c r="C86" s="60"/>
      <c r="D86" s="13">
        <f>SUM(D87)</f>
        <v>36000</v>
      </c>
    </row>
    <row r="87" spans="1:5" s="37" customFormat="1" ht="15.75">
      <c r="A87" s="14" t="s">
        <v>163</v>
      </c>
      <c r="B87" s="38" t="s">
        <v>164</v>
      </c>
      <c r="C87" s="29"/>
      <c r="D87" s="28">
        <f>SUM(D88)</f>
        <v>36000</v>
      </c>
    </row>
    <row r="88" spans="1:5" ht="15">
      <c r="A88" s="14" t="s">
        <v>165</v>
      </c>
      <c r="B88" s="64" t="s">
        <v>166</v>
      </c>
      <c r="C88" s="65"/>
      <c r="D88" s="28">
        <v>36000</v>
      </c>
    </row>
    <row r="89" spans="1:5" ht="15">
      <c r="A89" s="14" t="s">
        <v>167</v>
      </c>
      <c r="B89" s="39"/>
      <c r="C89" s="39" t="s">
        <v>168</v>
      </c>
      <c r="D89" s="28">
        <v>13000</v>
      </c>
    </row>
    <row r="90" spans="1:5" ht="15">
      <c r="A90" s="14" t="s">
        <v>169</v>
      </c>
      <c r="B90" s="39"/>
      <c r="C90" s="39" t="s">
        <v>170</v>
      </c>
      <c r="D90" s="28">
        <v>13000</v>
      </c>
    </row>
    <row r="91" spans="1:5" ht="15">
      <c r="A91" s="14" t="s">
        <v>171</v>
      </c>
      <c r="B91" s="39"/>
      <c r="C91" s="39" t="s">
        <v>172</v>
      </c>
      <c r="D91" s="28">
        <v>5000</v>
      </c>
    </row>
    <row r="92" spans="1:5" ht="15">
      <c r="A92" s="14" t="s">
        <v>173</v>
      </c>
      <c r="B92" s="39"/>
      <c r="C92" s="39" t="s">
        <v>174</v>
      </c>
      <c r="D92" s="28">
        <v>5000</v>
      </c>
    </row>
    <row r="93" spans="1:5" s="37" customFormat="1" ht="15.75">
      <c r="A93" s="12" t="s">
        <v>175</v>
      </c>
      <c r="B93" s="59" t="s">
        <v>176</v>
      </c>
      <c r="C93" s="60"/>
      <c r="D93" s="13">
        <v>338400</v>
      </c>
    </row>
    <row r="94" spans="1:5" s="37" customFormat="1" ht="16.5" thickBot="1">
      <c r="A94" s="12" t="s">
        <v>177</v>
      </c>
      <c r="B94" s="59" t="s">
        <v>178</v>
      </c>
      <c r="C94" s="60"/>
      <c r="D94" s="13">
        <v>22765.200000000001</v>
      </c>
    </row>
    <row r="95" spans="1:5" ht="16.5" thickBot="1">
      <c r="A95" s="40"/>
      <c r="B95" s="41"/>
      <c r="C95" s="42" t="s">
        <v>179</v>
      </c>
      <c r="D95" s="43">
        <f>SUM(D93,D86,D83,D64,D49,D8,D94)</f>
        <v>669715.19999999995</v>
      </c>
    </row>
    <row r="96" spans="1:5">
      <c r="E96" s="44"/>
    </row>
    <row r="97" spans="3:4">
      <c r="C97" s="45"/>
      <c r="D97" s="46"/>
    </row>
    <row r="98" spans="3:4">
      <c r="D98" s="47"/>
    </row>
    <row r="99" spans="3:4">
      <c r="D99" s="47"/>
    </row>
    <row r="100" spans="3:4">
      <c r="C100" s="48"/>
      <c r="D100" s="49"/>
    </row>
    <row r="102" spans="3:4">
      <c r="C102" s="50"/>
    </row>
    <row r="103" spans="3:4">
      <c r="C103" s="50"/>
    </row>
  </sheetData>
  <mergeCells count="19">
    <mergeCell ref="B65:C65"/>
    <mergeCell ref="A5:C5"/>
    <mergeCell ref="B7:C7"/>
    <mergeCell ref="B8:C8"/>
    <mergeCell ref="B10:C10"/>
    <mergeCell ref="B15:C15"/>
    <mergeCell ref="B27:C27"/>
    <mergeCell ref="B31:C31"/>
    <mergeCell ref="B49:C49"/>
    <mergeCell ref="B50:C50"/>
    <mergeCell ref="B61:C61"/>
    <mergeCell ref="B64:C64"/>
    <mergeCell ref="B94:C94"/>
    <mergeCell ref="B70:C70"/>
    <mergeCell ref="B83:C83"/>
    <mergeCell ref="B84:C84"/>
    <mergeCell ref="B86:C86"/>
    <mergeCell ref="B88:C88"/>
    <mergeCell ref="B93:C93"/>
  </mergeCells>
  <printOptions horizontalCentered="1"/>
  <pageMargins left="0.25" right="0.25" top="0.75" bottom="0.75" header="0.3" footer="0.3"/>
  <pageSetup paperSize="9" scale="36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D689E-7724-1248-803D-1E56F32A99E8}">
  <dimension ref="A1:F24"/>
  <sheetViews>
    <sheetView zoomScale="85" zoomScaleNormal="85" workbookViewId="0">
      <selection activeCell="F23" sqref="F23"/>
    </sheetView>
  </sheetViews>
  <sheetFormatPr defaultColWidth="11" defaultRowHeight="15.75"/>
  <cols>
    <col min="1" max="1" width="6.5" customWidth="1"/>
    <col min="2" max="2" width="14.875" customWidth="1"/>
    <col min="3" max="3" width="117" customWidth="1"/>
    <col min="4" max="4" width="26.875" customWidth="1"/>
    <col min="5" max="5" width="23.125" customWidth="1"/>
    <col min="6" max="6" width="20.875" customWidth="1"/>
  </cols>
  <sheetData>
    <row r="1" spans="1:6">
      <c r="A1" s="12" t="s">
        <v>177</v>
      </c>
      <c r="B1" s="59" t="s">
        <v>180</v>
      </c>
      <c r="C1" s="60"/>
      <c r="D1" s="51" t="s">
        <v>181</v>
      </c>
      <c r="E1" s="51" t="s">
        <v>182</v>
      </c>
      <c r="F1" s="13">
        <f>SUM(F2,F13,F19)</f>
        <v>22765.200000000001</v>
      </c>
    </row>
    <row r="2" spans="1:6">
      <c r="A2" s="14" t="s">
        <v>183</v>
      </c>
      <c r="B2" s="77" t="s">
        <v>184</v>
      </c>
      <c r="C2" s="78"/>
      <c r="D2" s="52"/>
      <c r="E2" s="52"/>
      <c r="F2" s="28">
        <f>SUM(F3:F12)</f>
        <v>5585.2</v>
      </c>
    </row>
    <row r="3" spans="1:6">
      <c r="A3" s="14" t="s">
        <v>185</v>
      </c>
      <c r="B3" s="53"/>
      <c r="C3" s="53" t="s">
        <v>186</v>
      </c>
      <c r="D3" s="54">
        <v>200</v>
      </c>
      <c r="E3" s="54">
        <v>2</v>
      </c>
      <c r="F3" s="28">
        <f>D3*E3</f>
        <v>400</v>
      </c>
    </row>
    <row r="4" spans="1:6">
      <c r="A4" s="14" t="s">
        <v>187</v>
      </c>
      <c r="B4" s="53"/>
      <c r="C4" s="53" t="s">
        <v>188</v>
      </c>
      <c r="D4" s="54">
        <v>18.25</v>
      </c>
      <c r="E4" s="54">
        <f>80</f>
        <v>80</v>
      </c>
      <c r="F4" s="28">
        <f t="shared" ref="F4:F12" si="0">D4*E4</f>
        <v>1460</v>
      </c>
    </row>
    <row r="5" spans="1:6">
      <c r="A5" s="14" t="s">
        <v>189</v>
      </c>
      <c r="B5" s="53"/>
      <c r="C5" s="53" t="s">
        <v>190</v>
      </c>
      <c r="D5" s="54">
        <v>480</v>
      </c>
      <c r="E5" s="54">
        <v>2</v>
      </c>
      <c r="F5" s="28">
        <f t="shared" si="0"/>
        <v>960</v>
      </c>
    </row>
    <row r="6" spans="1:6">
      <c r="A6" s="14" t="s">
        <v>191</v>
      </c>
      <c r="B6" s="53"/>
      <c r="C6" s="53" t="s">
        <v>192</v>
      </c>
      <c r="D6" s="54">
        <v>40</v>
      </c>
      <c r="E6" s="54">
        <v>2</v>
      </c>
      <c r="F6" s="28">
        <f t="shared" si="0"/>
        <v>80</v>
      </c>
    </row>
    <row r="7" spans="1:6">
      <c r="A7" s="14" t="s">
        <v>193</v>
      </c>
      <c r="B7" s="53"/>
      <c r="C7" s="53" t="s">
        <v>194</v>
      </c>
      <c r="D7" s="54">
        <v>72.599999999999994</v>
      </c>
      <c r="E7" s="54">
        <v>6</v>
      </c>
      <c r="F7" s="28">
        <f t="shared" si="0"/>
        <v>435.59999999999997</v>
      </c>
    </row>
    <row r="8" spans="1:6">
      <c r="A8" s="14" t="s">
        <v>195</v>
      </c>
      <c r="B8" s="53"/>
      <c r="C8" s="53" t="s">
        <v>196</v>
      </c>
      <c r="D8" s="54">
        <v>36.299999999999997</v>
      </c>
      <c r="E8" s="54">
        <v>12</v>
      </c>
      <c r="F8" s="28">
        <f t="shared" si="0"/>
        <v>435.59999999999997</v>
      </c>
    </row>
    <row r="9" spans="1:6">
      <c r="A9" s="14" t="s">
        <v>197</v>
      </c>
      <c r="B9" s="53"/>
      <c r="C9" s="53" t="s">
        <v>198</v>
      </c>
      <c r="D9" s="54">
        <v>150</v>
      </c>
      <c r="E9" s="54">
        <v>2</v>
      </c>
      <c r="F9" s="28">
        <f t="shared" si="0"/>
        <v>300</v>
      </c>
    </row>
    <row r="10" spans="1:6">
      <c r="A10" s="14" t="s">
        <v>199</v>
      </c>
      <c r="B10" s="53"/>
      <c r="C10" s="53" t="s">
        <v>200</v>
      </c>
      <c r="D10" s="54">
        <v>1200</v>
      </c>
      <c r="E10" s="54">
        <v>1</v>
      </c>
      <c r="F10" s="28">
        <f t="shared" si="0"/>
        <v>1200</v>
      </c>
    </row>
    <row r="11" spans="1:6">
      <c r="A11" s="14" t="s">
        <v>201</v>
      </c>
      <c r="B11" s="53"/>
      <c r="C11" s="53" t="s">
        <v>202</v>
      </c>
      <c r="D11" s="54">
        <v>57</v>
      </c>
      <c r="E11" s="54">
        <v>2</v>
      </c>
      <c r="F11" s="28">
        <f t="shared" si="0"/>
        <v>114</v>
      </c>
    </row>
    <row r="12" spans="1:6">
      <c r="A12" s="14" t="s">
        <v>203</v>
      </c>
      <c r="B12" s="54"/>
      <c r="C12" s="55" t="s">
        <v>204</v>
      </c>
      <c r="D12" s="54">
        <v>200</v>
      </c>
      <c r="E12" s="54">
        <v>1</v>
      </c>
      <c r="F12" s="28">
        <f t="shared" si="0"/>
        <v>200</v>
      </c>
    </row>
    <row r="13" spans="1:6">
      <c r="A13" s="14" t="s">
        <v>205</v>
      </c>
      <c r="B13" s="79" t="s">
        <v>206</v>
      </c>
      <c r="C13" s="80"/>
      <c r="D13" s="56"/>
      <c r="E13" s="56"/>
      <c r="F13" s="28">
        <f>SUM(F14:F18)</f>
        <v>8520</v>
      </c>
    </row>
    <row r="14" spans="1:6">
      <c r="A14" s="14" t="s">
        <v>207</v>
      </c>
      <c r="B14" s="57"/>
      <c r="C14" s="57" t="s">
        <v>208</v>
      </c>
      <c r="D14" s="54">
        <v>45</v>
      </c>
      <c r="E14" s="54">
        <v>14</v>
      </c>
      <c r="F14" s="28">
        <f>D14*E14</f>
        <v>630</v>
      </c>
    </row>
    <row r="15" spans="1:6">
      <c r="A15" s="14" t="s">
        <v>209</v>
      </c>
      <c r="B15" s="53"/>
      <c r="C15" s="53" t="s">
        <v>210</v>
      </c>
      <c r="D15" s="54">
        <v>320</v>
      </c>
      <c r="E15" s="54">
        <v>7</v>
      </c>
      <c r="F15" s="28">
        <f t="shared" ref="F15:F18" si="1">D15*E15</f>
        <v>2240</v>
      </c>
    </row>
    <row r="16" spans="1:6">
      <c r="A16" s="14" t="s">
        <v>211</v>
      </c>
      <c r="B16" s="53"/>
      <c r="C16" s="53" t="s">
        <v>212</v>
      </c>
      <c r="D16" s="54">
        <v>700</v>
      </c>
      <c r="E16" s="54">
        <v>1</v>
      </c>
      <c r="F16" s="28">
        <f t="shared" si="1"/>
        <v>700</v>
      </c>
    </row>
    <row r="17" spans="1:6">
      <c r="A17" s="14" t="s">
        <v>213</v>
      </c>
      <c r="B17" s="53"/>
      <c r="C17" s="53" t="s">
        <v>214</v>
      </c>
      <c r="D17" s="54">
        <v>50</v>
      </c>
      <c r="E17" s="54">
        <v>21</v>
      </c>
      <c r="F17" s="28">
        <f t="shared" si="1"/>
        <v>1050</v>
      </c>
    </row>
    <row r="18" spans="1:6">
      <c r="A18" s="58" t="s">
        <v>215</v>
      </c>
      <c r="B18" s="53"/>
      <c r="C18" s="53" t="s">
        <v>216</v>
      </c>
      <c r="D18" s="54">
        <v>1300</v>
      </c>
      <c r="E18" s="54">
        <v>3</v>
      </c>
      <c r="F18" s="28">
        <f t="shared" si="1"/>
        <v>3900</v>
      </c>
    </row>
    <row r="19" spans="1:6">
      <c r="A19" s="14" t="s">
        <v>217</v>
      </c>
      <c r="B19" s="80" t="s">
        <v>218</v>
      </c>
      <c r="C19" s="81"/>
      <c r="D19" s="56"/>
      <c r="E19" s="56"/>
      <c r="F19" s="28">
        <f>SUM(F20:F24)</f>
        <v>8660</v>
      </c>
    </row>
    <row r="20" spans="1:6">
      <c r="A20" s="14" t="s">
        <v>219</v>
      </c>
      <c r="B20" s="54"/>
      <c r="C20" s="55" t="s">
        <v>220</v>
      </c>
      <c r="D20" s="54">
        <v>320</v>
      </c>
      <c r="E20" s="54">
        <v>8</v>
      </c>
      <c r="F20" s="28">
        <f>D20*E20</f>
        <v>2560</v>
      </c>
    </row>
    <row r="21" spans="1:6">
      <c r="A21" s="14" t="s">
        <v>221</v>
      </c>
      <c r="B21" s="54"/>
      <c r="C21" s="55" t="s">
        <v>222</v>
      </c>
      <c r="D21" s="54">
        <v>800</v>
      </c>
      <c r="E21" s="54">
        <v>1</v>
      </c>
      <c r="F21" s="28">
        <f t="shared" ref="F21:F24" si="2">D21*E21</f>
        <v>800</v>
      </c>
    </row>
    <row r="22" spans="1:6">
      <c r="A22" s="14" t="s">
        <v>223</v>
      </c>
      <c r="B22" s="54"/>
      <c r="C22" s="55" t="s">
        <v>224</v>
      </c>
      <c r="D22" s="54">
        <v>50</v>
      </c>
      <c r="E22" s="54">
        <f>8*3</f>
        <v>24</v>
      </c>
      <c r="F22" s="28">
        <f t="shared" si="2"/>
        <v>1200</v>
      </c>
    </row>
    <row r="23" spans="1:6">
      <c r="A23" s="14" t="s">
        <v>225</v>
      </c>
      <c r="B23" s="54"/>
      <c r="C23" s="55" t="s">
        <v>226</v>
      </c>
      <c r="D23" s="54">
        <v>900</v>
      </c>
      <c r="E23" s="54">
        <v>4</v>
      </c>
      <c r="F23" s="28">
        <f t="shared" si="2"/>
        <v>3600</v>
      </c>
    </row>
    <row r="24" spans="1:6">
      <c r="A24" s="14" t="s">
        <v>227</v>
      </c>
      <c r="B24" s="54"/>
      <c r="C24" s="54" t="s">
        <v>228</v>
      </c>
      <c r="D24" s="54">
        <v>500</v>
      </c>
      <c r="E24" s="54">
        <v>1</v>
      </c>
      <c r="F24" s="28">
        <f t="shared" si="2"/>
        <v>500</v>
      </c>
    </row>
  </sheetData>
  <mergeCells count="4">
    <mergeCell ref="B1:C1"/>
    <mergeCell ref="B2:C2"/>
    <mergeCell ref="B13:C13"/>
    <mergeCell ref="B19:C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</vt:i4>
      </vt:variant>
    </vt:vector>
  </HeadingPairs>
  <TitlesOfParts>
    <vt:vector size="2" baseType="lpstr">
      <vt:lpstr>Org un Log izdevumi 2025071 (3)</vt:lpstr>
      <vt:lpstr>Kerlings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Raitis Keselis</dc:creator>
  <cp:lastModifiedBy>Edmunds Zvejnieks</cp:lastModifiedBy>
  <dcterms:created xsi:type="dcterms:W3CDTF">2025-07-18T12:21:39Z</dcterms:created>
  <dcterms:modified xsi:type="dcterms:W3CDTF">2025-07-18T12:51:16Z</dcterms:modified>
</cp:coreProperties>
</file>