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C:\Users\inese.kalva\Desktop\Inese.Kalva faili\1115 Apvārsnis\3.karta 1115\MKN 3.k\2-prec pec 1.atz\"/>
    </mc:Choice>
  </mc:AlternateContent>
  <xr:revisionPtr revIDLastSave="0" documentId="13_ncr:1_{EC0AE82C-E07A-4530-B6C4-08E13980D6DE}" xr6:coauthVersionLast="47" xr6:coauthVersionMax="47" xr10:uidLastSave="{00000000-0000-0000-0000-000000000000}"/>
  <bookViews>
    <workbookView xWindow="28680" yWindow="-120" windowWidth="29040" windowHeight="15840" xr2:uid="{00000000-000D-0000-FFFF-FFFF00000000}"/>
  </bookViews>
  <sheets>
    <sheet name="Finansejums" sheetId="2" r:id="rId1"/>
    <sheet name="EPT" sheetId="16"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9" i="16" l="1"/>
  <c r="C63" i="16"/>
  <c r="C64" i="16" s="1"/>
  <c r="C61" i="16"/>
  <c r="C58" i="16"/>
  <c r="C49" i="16"/>
  <c r="F21" i="2"/>
  <c r="D21" i="2"/>
  <c r="H20" i="2"/>
  <c r="G20" i="2"/>
  <c r="H19" i="2"/>
  <c r="G19" i="2"/>
  <c r="H18" i="2"/>
  <c r="G18" i="2"/>
  <c r="H17" i="2"/>
  <c r="G17" i="2"/>
  <c r="H16" i="2"/>
  <c r="G16" i="2"/>
  <c r="H15" i="2"/>
  <c r="G15" i="2"/>
  <c r="H14" i="2"/>
  <c r="G14" i="2"/>
  <c r="L14" i="2" s="1"/>
  <c r="H13" i="2"/>
  <c r="G13" i="2"/>
  <c r="H12" i="2"/>
  <c r="G12" i="2"/>
  <c r="H11" i="2"/>
  <c r="G11" i="2"/>
  <c r="I10" i="2"/>
  <c r="I21" i="2" s="1"/>
  <c r="H10" i="2"/>
  <c r="G10" i="2"/>
  <c r="H9" i="2"/>
  <c r="G9" i="2"/>
  <c r="K8" i="2"/>
  <c r="K21" i="2" s="1"/>
  <c r="H8" i="2"/>
  <c r="G8" i="2"/>
  <c r="J7" i="2"/>
  <c r="J21" i="2" s="1"/>
  <c r="H7" i="2"/>
  <c r="G7" i="2"/>
  <c r="L7" i="2" s="1"/>
  <c r="L17" i="2" l="1"/>
  <c r="L12" i="2"/>
  <c r="L20" i="2"/>
  <c r="L18" i="2"/>
  <c r="L9" i="2"/>
  <c r="L16" i="2"/>
  <c r="L8" i="2"/>
  <c r="L13" i="2"/>
  <c r="L15" i="2"/>
  <c r="L11" i="2"/>
  <c r="L10" i="2"/>
  <c r="L19" i="2"/>
  <c r="G21" i="2"/>
  <c r="H21" i="2"/>
  <c r="L21" i="2" l="1"/>
</calcChain>
</file>

<file path=xl/sharedStrings.xml><?xml version="1.0" encoding="utf-8"?>
<sst xmlns="http://schemas.openxmlformats.org/spreadsheetml/2006/main" count="183" uniqueCount="150">
  <si>
    <t>EPT</t>
  </si>
  <si>
    <t>EIT</t>
  </si>
  <si>
    <t>Nr.p.k.</t>
  </si>
  <si>
    <t>Plānotais PI skaits AE</t>
  </si>
  <si>
    <t>Latvijas Universitāte</t>
  </si>
  <si>
    <t>Rīgas Tehniskā universitāte</t>
  </si>
  <si>
    <t>Latvijas Organiskās sintēzes institūts</t>
  </si>
  <si>
    <t>Rīgas Stradiņa universitāte</t>
  </si>
  <si>
    <t>Latvijas valsts mežzinātnes institūts "Silava"</t>
  </si>
  <si>
    <t>Elektronikas un datorzinātņu institūts</t>
  </si>
  <si>
    <t>Latvijas Biozinātņu un tehnoloģiju universitāte</t>
  </si>
  <si>
    <t>Daugavpils Universitāte</t>
  </si>
  <si>
    <t>Pārtikas drošības, dzīvnieku veselības un vides zinātniskais institūts "BIOR"</t>
  </si>
  <si>
    <t>Ventspils Augstskola</t>
  </si>
  <si>
    <t>Latvijas Kultūras akadēmija</t>
  </si>
  <si>
    <t>Kvanti</t>
  </si>
  <si>
    <t>EMBL</t>
  </si>
  <si>
    <t>KOPĀ</t>
  </si>
  <si>
    <t>Finansējuma saņēmējs</t>
  </si>
  <si>
    <t>Finansējums</t>
  </si>
  <si>
    <t>PI sagat. AE</t>
  </si>
  <si>
    <t>LU MII, LU LFMI, LU CFI, BA</t>
  </si>
  <si>
    <t>CLARIN-ERIC, ESS-ERIC, MIRRI, eLTER, DARIAH ERIC</t>
  </si>
  <si>
    <t>PRACE</t>
  </si>
  <si>
    <t>-</t>
  </si>
  <si>
    <t>EU-OPENSCREEN-ERIC</t>
  </si>
  <si>
    <t>BBMRI-ERIC, INSTRUCT-ERIC,</t>
  </si>
  <si>
    <t>EATRIS-ERIC, ELIXIR, SHARE-ERIC</t>
  </si>
  <si>
    <t>FEI</t>
  </si>
  <si>
    <t>AREI, DI</t>
  </si>
  <si>
    <t>LHEI</t>
  </si>
  <si>
    <t>GUIDE</t>
  </si>
  <si>
    <t>LOFAR-ERIC, JIV-ERIC</t>
  </si>
  <si>
    <t>RTU</t>
  </si>
  <si>
    <t>Kopā:</t>
  </si>
  <si>
    <t>Vecā</t>
  </si>
  <si>
    <t>Mana</t>
  </si>
  <si>
    <t>Eiropas pētniecības telpas aktivitātes. Saskaņā ar ES Padomes secinājumiem par Eiropas pētniecības telpas (EPT</t>
  </si>
  <si>
    <t>EPT politikas programmā 2022.-2024. gadam Latvija ir sākotnēji piekritusi dalībai 8 no 20 rīcības virzieniem: Atvērtā zinātne (1), Pētniecības izvērtēšana (3), Pētniecības karjeras (4), Pētniecības infrastruktūras (8), Misijas un partnerības (10), Zaļā un digitālā pāreja (12), Piekļuve izcilībai (16), Pētniecības pārvaldība (17). Katrs no šiem virzieniem paredz virkni darbību, to skaitā arī pasākumu organizēšanu un politikas koordinācijas un pieredzes apmaiņas darbības starp dalībvalstīm un Eiropas Komisiju. 
 EPT politikas programma paredz attīstīt EPT centrus (ERA Hubs), kas kalpotu par ieinteresēto pušu saskarsmes, ES un nacionālo iniciatīvu savietošanas, sinerģiju meklēšanas, tīkla mezglu. EPT centru iniciatīvas metodoloģiskais ietvars tiks noteikts 2024. gadā, attīstot vairākus pilotprojektus, savukārt EPT centru darbību pilnā apmērā paredzēts uzsākt 2025.-2026. gada laikā. 
 ESFRI nodes.</t>
  </si>
  <si>
    <t>1) Pasākumi: 8 pasākumi (tīklošanās, semināri, diskusijas ar industrijas partneriem par nākotnes redzējumu ekon.pārveidei) (1 katram LV izvēlētajam EPT politikas rīcības virzienam)(ēdināšana, telpas, hibrīdais utt);
 Komandējumi;
 Atlīdzība ekspertiem;
Īstenos RTU, LU, RSU
 2) 2 EPT centri: 
 6 pasākumi (katru otro gadu katrs EPT centrs taisa pasākumu)
 Komandējumi: 2 pārstāvjiem
 Atlīdzība ekspertiem</t>
  </si>
  <si>
    <t>Latvijas interešu lokā ir šādas EPT politikas programmā 2022.-2024.gadam noteiktās prioritātes/EPT darbības:</t>
  </si>
  <si>
    <r>
      <rPr>
        <b/>
        <sz val="11"/>
        <color rgb="FF000000"/>
        <rFont val="Calibri"/>
        <family val="2"/>
        <charset val="186"/>
      </rPr>
      <t>11.</t>
    </r>
    <r>
      <rPr>
        <sz val="11"/>
        <color rgb="FF000000"/>
        <rFont val="Calibri"/>
        <family val="2"/>
        <charset val="186"/>
      </rPr>
      <t xml:space="preserve"> EPT zaļās pārkārtošanās procesam;</t>
    </r>
  </si>
  <si>
    <r>
      <rPr>
        <b/>
        <sz val="11"/>
        <color rgb="FF000000"/>
        <rFont val="Calibri"/>
        <family val="2"/>
        <charset val="186"/>
      </rPr>
      <t xml:space="preserve">12. </t>
    </r>
    <r>
      <rPr>
        <sz val="11"/>
        <color rgb="FF000000"/>
        <rFont val="Calibri"/>
        <family val="2"/>
        <charset val="186"/>
      </rPr>
      <t>Paātrināt Eiropas svarīgāko industriālo ekosistēmu zaļo/digitālo pārkārtošanos;</t>
    </r>
  </si>
  <si>
    <r>
      <rPr>
        <b/>
        <sz val="11"/>
        <color rgb="FF000000"/>
        <rFont val="Calibri"/>
        <family val="2"/>
        <charset val="186"/>
      </rPr>
      <t>15.</t>
    </r>
    <r>
      <rPr>
        <sz val="11"/>
        <color rgb="FF000000"/>
        <rFont val="Calibri"/>
        <family val="2"/>
        <charset val="186"/>
      </rPr>
      <t xml:space="preserve"> Izveidot reģionālas un valstu pētniecības un inovācijas ekosistēmas, lai uzlabotu reģionu/valstu izcilību un konkurētspēju.</t>
    </r>
  </si>
  <si>
    <t>Projekta ietvaros plānots izveidot EPT centrus (ERA Hubs), kas kalpotu par ieinteresēto pušu saskarsmes, ES un nacionālo iniciatīvu savietošanas, sinerģiju meklēšanas tīkla mezglu.</t>
  </si>
  <si>
    <t>Indikatīvi plānoti šādi EPT centri (ERA Hubs):</t>
  </si>
  <si>
    <r>
      <rPr>
        <b/>
        <sz val="11"/>
        <color rgb="FF000000"/>
        <rFont val="Calibri"/>
        <family val="2"/>
        <charset val="186"/>
      </rPr>
      <t>1)</t>
    </r>
    <r>
      <rPr>
        <sz val="11"/>
        <color rgb="FF000000"/>
        <rFont val="Calibri"/>
        <family val="2"/>
        <charset val="186"/>
      </rPr>
      <t xml:space="preserve"> </t>
    </r>
    <r>
      <rPr>
        <b/>
        <sz val="11"/>
        <color rgb="FF000000"/>
        <rFont val="Calibri"/>
        <family val="2"/>
        <charset val="186"/>
      </rPr>
      <t xml:space="preserve">(RTU) </t>
    </r>
    <r>
      <rPr>
        <sz val="11"/>
        <color rgb="FF000000"/>
        <rFont val="Calibri"/>
        <family val="2"/>
        <charset val="186"/>
      </rPr>
      <t>Hub drošām un ilgtspējīgām mazoglekļa enerģijas tehnoloģijām un reģionālām ekosistēmām;</t>
    </r>
  </si>
  <si>
    <r>
      <rPr>
        <b/>
        <sz val="11"/>
        <color rgb="FF000000"/>
        <rFont val="Calibri"/>
        <family val="2"/>
        <charset val="186"/>
      </rPr>
      <t>2)</t>
    </r>
    <r>
      <rPr>
        <sz val="11"/>
        <color rgb="FF000000"/>
        <rFont val="Calibri"/>
        <family val="2"/>
        <charset val="186"/>
      </rPr>
      <t xml:space="preserve"> </t>
    </r>
    <r>
      <rPr>
        <b/>
        <sz val="11"/>
        <color rgb="FF000000"/>
        <rFont val="Calibri"/>
        <family val="2"/>
        <charset val="186"/>
      </rPr>
      <t>(LU+RSU)</t>
    </r>
    <r>
      <rPr>
        <sz val="11"/>
        <color rgb="FF000000"/>
        <rFont val="Calibri"/>
        <family val="2"/>
        <charset val="186"/>
      </rPr>
      <t xml:space="preserve"> Hub ERA4FutureWork[1].</t>
    </r>
  </si>
  <si>
    <r>
      <rPr>
        <b/>
        <sz val="11"/>
        <color rgb="FF000000"/>
        <rFont val="Calibri"/>
        <family val="2"/>
        <charset val="186"/>
      </rPr>
      <t xml:space="preserve">Atbalstāmo darbību īstenos </t>
    </r>
    <r>
      <rPr>
        <sz val="11"/>
        <color rgb="FF000000"/>
        <rFont val="Calibri"/>
        <family val="2"/>
        <charset val="186"/>
      </rPr>
      <t>sadarbības partneri – zinātniskās institūcijas, ņemot vērā starptautiskajā zinātnisko institūciju izvērtējumā saņemto novērtējumu attiecīgajās zinātņu jomās un pieredzi sadarbības koordinēšanā.</t>
    </r>
  </si>
  <si>
    <r>
      <rPr>
        <b/>
        <sz val="11"/>
        <color rgb="FF000000"/>
        <rFont val="Calibri"/>
        <family val="2"/>
        <charset val="186"/>
      </rPr>
      <t>Darbības ietvaros</t>
    </r>
    <r>
      <rPr>
        <sz val="11"/>
        <color rgb="FF000000"/>
        <rFont val="Calibri"/>
        <family val="2"/>
        <charset val="186"/>
      </rPr>
      <t xml:space="preserve"> zinātnisko institūciju pārstāvji dosies komandējumos, lai piedalītos Eiropas reģionālo inovāciju pasākumos, organizēs darbseminārus Latvijā mērķa grupām un izplatīs informāciju.</t>
    </r>
  </si>
  <si>
    <r>
      <rPr>
        <b/>
        <sz val="11"/>
        <color rgb="FF000000"/>
        <rFont val="Calibri"/>
        <family val="2"/>
        <charset val="186"/>
      </rPr>
      <t>Rezultātā</t>
    </r>
    <r>
      <rPr>
        <sz val="11"/>
        <color rgb="FF000000"/>
        <rFont val="Calibri"/>
        <family val="2"/>
        <charset val="186"/>
      </rPr>
      <t xml:space="preserve"> tiks sagatavots ziņojums par koordinācijas pieeju Latvijā, kas sasaistāma ar EPT un reģionālo inovāciju ekosistēmu procesiem, un ziņojums par Latvijas prasmju vajadzībām saistībā ar zaļo pārkārtošanos, kas nodrošinās labāku Latvijas pārstāvniecību ES forumos, kuros lemj par Eiropas sadarbības tīkliem, īpaši attiecībā uz kopīgiem tehnoloģiju ceļvežiem un pētniecības un tehnoloģiju infrastruktūrām, kā arī uzlabos Latvijas koordināciju un sadarbību ar industriju, t.sk. tiks apzinātas prasmju vajadzības.</t>
    </r>
  </si>
  <si>
    <t>Hub:</t>
  </si>
  <si>
    <t>Hub drošām un ilgtspējīgām mazoglekļa enerģijas tehnoloģijām un reģionālām ekosistēmām</t>
  </si>
  <si>
    <t>Hub ERA4FutureWork</t>
  </si>
  <si>
    <t>JAUTĀJUMI:</t>
  </si>
  <si>
    <t>1) Nav zināms! Kā Lu+RSU sadalīs pienākumus un izmaksas?</t>
  </si>
  <si>
    <t>Īsteno:</t>
  </si>
  <si>
    <t>LU+RSU</t>
  </si>
  <si>
    <t>2) Nav zināms! Kāda atšķirība starp (1) un (2) pasākumu?</t>
  </si>
  <si>
    <t>3) Nav zināms! ZI projekta vadības izmaksas?</t>
  </si>
  <si>
    <t>(2) 2 EPT CENTRI:</t>
  </si>
  <si>
    <t xml:space="preserve">Pasākumu skaits: </t>
  </si>
  <si>
    <t xml:space="preserve">Pasākuma izmaksas (1 gab): </t>
  </si>
  <si>
    <t>20 000 EUR</t>
  </si>
  <si>
    <t>Plānots: (katru otro gadu katrs EPT centrs taisa pasākumu)</t>
  </si>
  <si>
    <t xml:space="preserve"> 120 000 EUR</t>
  </si>
  <si>
    <t>Komandējumi:</t>
  </si>
  <si>
    <t>Pārstāvju skaits:</t>
  </si>
  <si>
    <t>Izmaksas 1 pārstāvim par komandējumu:</t>
  </si>
  <si>
    <t>orientējoši 1500€</t>
  </si>
  <si>
    <t>Ilgums:</t>
  </si>
  <si>
    <t>6 gadi (2024-2029)</t>
  </si>
  <si>
    <t>Kopā (gadā): 4x2x2x6x1500=144'000€ gadā.</t>
  </si>
  <si>
    <t>Atlīdzība ekspertiem:</t>
  </si>
  <si>
    <r>
      <rPr>
        <b/>
        <sz val="11"/>
        <color theme="1"/>
        <rFont val="Calibri, sans-serif"/>
      </rPr>
      <t xml:space="preserve">0,5 PLE </t>
    </r>
    <r>
      <rPr>
        <sz val="11"/>
        <color theme="1"/>
        <rFont val="Calibri, sans-serif"/>
      </rPr>
      <t>uz katru EPT centru gadā,</t>
    </r>
  </si>
  <si>
    <t>2 EPT centri = 1 PLE gadā,</t>
  </si>
  <si>
    <t>37321 EUR g.* 6 g.= 223 926 EUR.</t>
  </si>
  <si>
    <t>487 926 EUR</t>
  </si>
  <si>
    <t>1) + 2) = 1 383 778 EUR.</t>
  </si>
  <si>
    <t>Papildus vēl netiešās izmaksas 15% no personāla atlīdzības izmaksām (895 852 EUR+223 926 EUR=671 778 EUR)= 100 767 EUR</t>
  </si>
  <si>
    <t>Kopā ar net.izm. 1 484 545 EUR.</t>
  </si>
  <si>
    <t>ZI projekta vadība?</t>
  </si>
  <si>
    <t>Paskaidrojums/Jautājums</t>
  </si>
  <si>
    <t>Darbības:</t>
  </si>
  <si>
    <r>
      <rPr>
        <b/>
        <sz val="12"/>
        <color rgb="FF000000"/>
        <rFont val="Calibri, sans-serif"/>
      </rPr>
      <t>Nr.1 Pasākumi:</t>
    </r>
    <r>
      <rPr>
        <sz val="12"/>
        <color rgb="FF000000"/>
        <rFont val="Calibri, sans-serif"/>
      </rPr>
      <t xml:space="preserve"> Pasākumi: 8 pasākumi (tīklošanās, semināri, diskusijas ar industrijas partneriem par nākotnes redzējumu ekon.pārveidei) (1 katram LV izvēlētajam EPT politikas rīcības virzienam) – vidēji 20'000€ izmaksas par pasākumu – 8x20'000=160'000€. Šie ir lielāki pasākumi, ar visas EPT iesaisti (ēdināšana, telpas, hibrīdais utt). Vidēji 40.000 / gadā, 4 g.domāti
 Komandējumi: Vidēji 4 komandējumi gadā katram EPT politikas rīcības virzienam, 1 pārstāvim, orientējoši 1500€ izmaksas katram pārstāvim par komandējumu, 6 gadu garumā (2024-2029): 4x1x8x6x1500=288'000€ gadā.
 Atlīdzība ekspertiem: 0,25 PLE uz katru virzienu gadā, 8 virzieni = 2 PLE gadā, katrs 37321 EUR = 74642 EUR / g *6 gadi=447 852 EUR.
 Kopā: 895 852 EUR.
Īstenos RTU (1 Hub), LU+RSU (2is Hub) Nav zināms, kā sadalīs pienākumus un izmaksas?</t>
    </r>
  </si>
  <si>
    <t>Pasākumu virzieni:</t>
  </si>
  <si>
    <t>tīklošanās, semināri, diskusijas ar industrijas partneriem par nākotnes redzējumu ekon.pārveidei</t>
  </si>
  <si>
    <t>Tie ir lielāki pasākumi - ar visas EPT iesaisti (ēdināšana, telpas, hibrīdais utt).</t>
  </si>
  <si>
    <t>Pasākumu skaits:</t>
  </si>
  <si>
    <t>1 katram LV izvēlētajam EPT politikas rīcības virzienam</t>
  </si>
  <si>
    <t>Izmaksas par pasākumu (euro):</t>
  </si>
  <si>
    <t>Kopā (euro):</t>
  </si>
  <si>
    <t>Aprēķins: 8x20000=160000</t>
  </si>
  <si>
    <t>Izmaksas (euro/gadā):</t>
  </si>
  <si>
    <t>Atbalsta ilgums (gadi)</t>
  </si>
  <si>
    <t>tagad 5! (te bija 4)</t>
  </si>
  <si>
    <t xml:space="preserve">Skaits (gadā): </t>
  </si>
  <si>
    <t>vidēji</t>
  </si>
  <si>
    <t>Virziens:</t>
  </si>
  <si>
    <t>katram EPT politikas rīcības virzienam</t>
  </si>
  <si>
    <t>Cik pārstāvjus atļauts komandēt?</t>
  </si>
  <si>
    <t xml:space="preserve">Izmaksas 1 pārstāvim par komandējumu (euro): </t>
  </si>
  <si>
    <t>orientējoši</t>
  </si>
  <si>
    <t>Ilgums (gadi):</t>
  </si>
  <si>
    <t>2024-2029.gads</t>
  </si>
  <si>
    <t>Izmaksas (euro/gadam):</t>
  </si>
  <si>
    <r>
      <rPr>
        <sz val="11"/>
        <color rgb="FF000000"/>
        <rFont val="Calibri, sans-serif"/>
      </rPr>
      <t>Aprēķins: 4x1x8x</t>
    </r>
    <r>
      <rPr>
        <sz val="11"/>
        <color rgb="FFFF0000"/>
        <rFont val="Calibri, sans-serif"/>
      </rPr>
      <t>5</t>
    </r>
    <r>
      <rPr>
        <sz val="11"/>
        <color rgb="FF000000"/>
        <rFont val="Calibri, sans-serif"/>
      </rPr>
      <t>x1500=240 000</t>
    </r>
  </si>
  <si>
    <t>1 virziena PLE gadā:</t>
  </si>
  <si>
    <t>Kopā virzienu PLE gadā:</t>
  </si>
  <si>
    <t>8 virzieni = 2 PLE gadā</t>
  </si>
  <si>
    <t xml:space="preserve"> 1 PLE (euro/gadā):</t>
  </si>
  <si>
    <t xml:space="preserve"> 2 PLE (euro/gadā):</t>
  </si>
  <si>
    <t>Kopā PLE (euro):</t>
  </si>
  <si>
    <t>37321 EUR = 74642 EUR / g *5gadi=373210 EUR.</t>
  </si>
  <si>
    <t>Īstenos:</t>
  </si>
  <si>
    <t>RTU (1 Hub), LU+RSU (2is Hub)</t>
  </si>
  <si>
    <t>Nav zināms, kā sadalīs pienākumus un izmaksas?</t>
  </si>
  <si>
    <t>Nr.1. Pasākuma izmaksas (euro)</t>
  </si>
  <si>
    <r>
      <rPr>
        <b/>
        <sz val="11"/>
        <color theme="1"/>
        <rFont val="Calibri, sans-serif"/>
      </rPr>
      <t xml:space="preserve">Nr.2 2 EPT CENTRI: 
</t>
    </r>
    <r>
      <rPr>
        <sz val="11"/>
        <color theme="1"/>
        <rFont val="Calibri, sans-serif"/>
      </rPr>
      <t xml:space="preserve"> 6 pasākumi x 20 000 EUR = 120 000 EUR (katru otro gadu katrs EPT centrs taisa pasākumu)
 Komandējumi: 2 pārstāvjiem, orientējoši 1500€ izmaksas katram pārstāvim par komandējumu, 6 gadu garumā (2024-2029): 4x2x2x6x1500=144'000€ gadā.
 Atlīdzība ekspertiem: 0,5 PLE uz katru EPT centru gadā, 2 EPT centri = 1 PLE gadā, 37321 EUR g.* 6 g.= 223 926 EUR.
 Kopā: 487 926 EUR.
 1) + 2) = 1 383 778 EUR.
 Papildus vēl netiešās izmaksas 15% no personāla atlīdzības izmaksām (895 852 EUR+223 926 EUR=671 778 EUR)= 100 767 EUR
 Kopā ar net.izm. 1 484 545 EUR.
 ZI projekta vadība?</t>
    </r>
  </si>
  <si>
    <t xml:space="preserve"> Mums būs 4? Cik pasākumus atbalsta 5 gadu gadījumā?</t>
  </si>
  <si>
    <t xml:space="preserve">Pasākuma izmaksas Euro  (1 gab): </t>
  </si>
  <si>
    <t>Kopā par pasākumiem (euro):</t>
  </si>
  <si>
    <t>Izmaksas 1 pārstāvim par komandējumu (euro):</t>
  </si>
  <si>
    <t>2024-2029. gadi</t>
  </si>
  <si>
    <t>Vai ir skaidrs kā veidojās šī summa?</t>
  </si>
  <si>
    <t>Es vēl taisu to</t>
  </si>
  <si>
    <r>
      <rPr>
        <b/>
        <sz val="11"/>
        <color theme="1"/>
        <rFont val="Calibri, sans-serif"/>
      </rPr>
      <t xml:space="preserve">0,5 PLE </t>
    </r>
    <r>
      <rPr>
        <sz val="11"/>
        <color theme="1"/>
        <rFont val="Calibri, sans-serif"/>
      </rPr>
      <t>uz katru EPT centru gadā,</t>
    </r>
  </si>
  <si>
    <t xml:space="preserve">Sadarbības partneri </t>
  </si>
  <si>
    <t>Pielikums anotācijai</t>
  </si>
  <si>
    <t>1.1.1.5.pasākuma 3.kārtas finansējuma aprēķini</t>
  </si>
  <si>
    <t>Latvijas Valsts koksnes ķīmijas institūts</t>
  </si>
  <si>
    <t xml:space="preserve">Latvijas Biomedicīnas pētījumu un studiju centrs </t>
  </si>
  <si>
    <t>LMA, JVLMA</t>
  </si>
  <si>
    <t>RTA</t>
  </si>
  <si>
    <t>[1]</t>
  </si>
  <si>
    <t>[2]</t>
  </si>
  <si>
    <t>[3]</t>
  </si>
  <si>
    <t>[4]</t>
  </si>
  <si>
    <t>[5]</t>
  </si>
  <si>
    <t>[6]</t>
  </si>
  <si>
    <t>[7]=[4]*13 000</t>
  </si>
  <si>
    <t>[8]=[6]*40 000*4,5</t>
  </si>
  <si>
    <t>[9]=40 000*4,5</t>
  </si>
  <si>
    <t>[10]=40 000*4,5</t>
  </si>
  <si>
    <t>[11]</t>
  </si>
  <si>
    <t>[12]=[7]+[8]+[9]+[10]+[11]</t>
  </si>
  <si>
    <t xml:space="preserve">ERIC/ESFRI nosaukums </t>
  </si>
  <si>
    <t>ERIC/ESFRI skaits</t>
  </si>
  <si>
    <t>ERIC/ESFRI</t>
  </si>
  <si>
    <t>Vidzemes Augstskola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</si>
</sst>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1">
    <font>
      <sz val="11"/>
      <color rgb="FF000000"/>
      <name val="Calibri"/>
      <scheme val="minor"/>
    </font>
    <font>
      <sz val="11"/>
      <color rgb="FF000000"/>
      <name val="Calibri"/>
      <family val="2"/>
      <charset val="186"/>
    </font>
    <font>
      <b/>
      <sz val="11"/>
      <color rgb="FF000000"/>
      <name val="Calibri"/>
      <family val="2"/>
      <charset val="186"/>
    </font>
    <font>
      <b/>
      <sz val="11"/>
      <color theme="1"/>
      <name val="Calibri"/>
      <family val="2"/>
      <charset val="186"/>
      <scheme val="minor"/>
    </font>
    <font>
      <sz val="11"/>
      <color theme="1"/>
      <name val="Calibri"/>
      <family val="2"/>
      <charset val="186"/>
      <scheme val="minor"/>
    </font>
    <font>
      <sz val="11"/>
      <name val="Calibri"/>
      <family val="2"/>
      <charset val="186"/>
    </font>
    <font>
      <sz val="11"/>
      <color theme="1"/>
      <name val="Calibri"/>
      <family val="2"/>
      <charset val="186"/>
    </font>
    <font>
      <sz val="11"/>
      <color rgb="FFFF0000"/>
      <name val="Calibri"/>
      <family val="2"/>
      <charset val="186"/>
      <scheme val="minor"/>
    </font>
    <font>
      <sz val="12"/>
      <color rgb="FF000000"/>
      <name val="Times New Roman"/>
      <family val="1"/>
      <charset val="186"/>
    </font>
    <font>
      <sz val="11"/>
      <color rgb="FFFF0000"/>
      <name val="Calibri"/>
      <family val="2"/>
      <charset val="186"/>
    </font>
    <font>
      <b/>
      <sz val="11"/>
      <color rgb="FFFF0000"/>
      <name val="Calibri"/>
      <family val="2"/>
      <charset val="186"/>
    </font>
    <font>
      <sz val="12"/>
      <color rgb="FF000000"/>
      <name val="&quot;Times New Roman&quot;"/>
    </font>
    <font>
      <sz val="11"/>
      <color theme="1"/>
      <name val="Calibri"/>
      <family val="2"/>
      <charset val="186"/>
      <scheme val="minor"/>
    </font>
    <font>
      <b/>
      <sz val="11"/>
      <color rgb="FF000000"/>
      <name val="Calibri"/>
      <family val="2"/>
      <charset val="186"/>
    </font>
    <font>
      <b/>
      <i/>
      <sz val="11"/>
      <color theme="1"/>
      <name val="Calibri"/>
      <family val="2"/>
      <charset val="186"/>
      <scheme val="minor"/>
    </font>
    <font>
      <sz val="11"/>
      <color rgb="FF000000"/>
      <name val="&quot;\&quot;Times New Roman\&quot;&quot;"/>
    </font>
    <font>
      <b/>
      <sz val="11"/>
      <color rgb="FF000000"/>
      <name val="&quot;\&quot;Times New Roman\&quot;&quot;"/>
    </font>
    <font>
      <b/>
      <sz val="11"/>
      <color rgb="FF000000"/>
      <name val="Docs-Calibri"/>
    </font>
    <font>
      <sz val="11"/>
      <color rgb="FF000000"/>
      <name val="Calibri"/>
      <family val="2"/>
      <charset val="186"/>
    </font>
    <font>
      <b/>
      <sz val="12"/>
      <color rgb="FF000000"/>
      <name val="Calibri"/>
      <family val="2"/>
      <charset val="186"/>
      <scheme val="minor"/>
    </font>
    <font>
      <sz val="11"/>
      <color rgb="FF000000"/>
      <name val="Docs-Calibri"/>
    </font>
    <font>
      <sz val="11"/>
      <color rgb="FF000000"/>
      <name val="Docs-Calibri"/>
    </font>
    <font>
      <sz val="12"/>
      <color theme="1"/>
      <name val="&quot;Times New Roman&quot;"/>
    </font>
    <font>
      <sz val="12"/>
      <color rgb="FF000000"/>
      <name val="Calibri"/>
      <family val="2"/>
      <charset val="186"/>
    </font>
    <font>
      <b/>
      <sz val="12"/>
      <color rgb="FF000000"/>
      <name val="Times New Roman"/>
      <family val="1"/>
      <charset val="186"/>
    </font>
    <font>
      <b/>
      <sz val="10"/>
      <color rgb="FF1F1F1F"/>
      <name val="&quot;Google Sans&quot;"/>
    </font>
    <font>
      <b/>
      <sz val="11"/>
      <color theme="1"/>
      <name val="Calibri"/>
      <family val="2"/>
      <charset val="186"/>
    </font>
    <font>
      <sz val="12"/>
      <color theme="1"/>
      <name val="Calibri"/>
      <family val="2"/>
      <charset val="186"/>
      <scheme val="minor"/>
    </font>
    <font>
      <sz val="12"/>
      <color theme="1"/>
      <name val="Times New Roman"/>
      <family val="1"/>
      <charset val="186"/>
    </font>
    <font>
      <u/>
      <sz val="11"/>
      <color rgb="FF000000"/>
      <name val="Docs-Calibri"/>
    </font>
    <font>
      <b/>
      <i/>
      <sz val="12"/>
      <color rgb="FF000000"/>
      <name val="Times New Roman"/>
      <family val="1"/>
      <charset val="186"/>
    </font>
    <font>
      <b/>
      <u/>
      <sz val="12"/>
      <color rgb="FF000000"/>
      <name val="Calibri"/>
      <family val="2"/>
      <charset val="186"/>
    </font>
    <font>
      <b/>
      <u/>
      <sz val="11"/>
      <color theme="1"/>
      <name val="Calibri"/>
      <family val="2"/>
      <charset val="186"/>
    </font>
    <font>
      <b/>
      <sz val="21"/>
      <color theme="1"/>
      <name val="Calibri"/>
      <family val="2"/>
      <charset val="186"/>
    </font>
    <font>
      <i/>
      <sz val="11"/>
      <color theme="1"/>
      <name val="Calibri"/>
      <family val="2"/>
      <charset val="186"/>
      <scheme val="minor"/>
    </font>
    <font>
      <b/>
      <u/>
      <sz val="11"/>
      <color rgb="FF000000"/>
      <name val="Calibri"/>
      <family val="2"/>
      <charset val="186"/>
    </font>
    <font>
      <b/>
      <u/>
      <sz val="11"/>
      <color theme="1"/>
      <name val="Calibri"/>
      <family val="2"/>
      <charset val="186"/>
    </font>
    <font>
      <b/>
      <u/>
      <sz val="11"/>
      <color theme="1"/>
      <name val="Calibri"/>
      <family val="2"/>
      <charset val="186"/>
    </font>
    <font>
      <sz val="11"/>
      <color rgb="FF000000"/>
      <name val="Calibri, sans-serif"/>
    </font>
    <font>
      <sz val="11"/>
      <color rgb="FFFF0000"/>
      <name val="Calibri, sans-serif"/>
    </font>
    <font>
      <sz val="11"/>
      <color theme="1"/>
      <name val="Calibri, sans-serif"/>
    </font>
    <font>
      <b/>
      <sz val="11"/>
      <color theme="1"/>
      <name val="Calibri, sans-serif"/>
    </font>
    <font>
      <b/>
      <sz val="12"/>
      <color rgb="FF000000"/>
      <name val="Calibri, sans-serif"/>
    </font>
    <font>
      <sz val="12"/>
      <color rgb="FF000000"/>
      <name val="Calibri, sans-serif"/>
    </font>
    <font>
      <sz val="11"/>
      <name val="Calibri"/>
      <family val="2"/>
      <charset val="186"/>
    </font>
    <font>
      <b/>
      <sz val="11"/>
      <name val="Calibri"/>
      <family val="2"/>
      <charset val="186"/>
    </font>
    <font>
      <b/>
      <sz val="11"/>
      <color rgb="FF000000"/>
      <name val="Calibri"/>
      <family val="2"/>
      <charset val="186"/>
    </font>
    <font>
      <b/>
      <sz val="11"/>
      <color rgb="FF000000"/>
      <name val="Calibri"/>
      <family val="2"/>
      <charset val="186"/>
      <scheme val="minor"/>
    </font>
    <font>
      <sz val="11"/>
      <color rgb="FF000000"/>
      <name val="Calibri"/>
      <family val="2"/>
      <charset val="186"/>
    </font>
    <font>
      <i/>
      <sz val="11"/>
      <name val="Calibri"/>
      <family val="2"/>
      <charset val="186"/>
    </font>
    <font>
      <i/>
      <sz val="11"/>
      <color rgb="FF000000"/>
      <name val="Calibri"/>
      <family val="2"/>
      <charset val="186"/>
    </font>
  </fonts>
  <fills count="12">
    <fill>
      <patternFill patternType="none"/>
    </fill>
    <fill>
      <patternFill patternType="gray125"/>
    </fill>
    <fill>
      <patternFill patternType="solid">
        <fgColor rgb="FFFFFFFF"/>
        <bgColor rgb="FFFFFFFF"/>
      </patternFill>
    </fill>
    <fill>
      <patternFill patternType="solid">
        <fgColor rgb="FFF4CCCC"/>
        <bgColor rgb="FFF4CCCC"/>
      </patternFill>
    </fill>
    <fill>
      <patternFill patternType="solid">
        <fgColor rgb="FFC9DAF8"/>
        <bgColor rgb="FFC9DAF8"/>
      </patternFill>
    </fill>
    <fill>
      <patternFill patternType="solid">
        <fgColor rgb="FFCFE2F3"/>
        <bgColor rgb="FFCFE2F3"/>
      </patternFill>
    </fill>
    <fill>
      <patternFill patternType="solid">
        <fgColor rgb="FFCCCCCC"/>
        <bgColor rgb="FFCCCCCC"/>
      </patternFill>
    </fill>
    <fill>
      <patternFill patternType="solid">
        <fgColor rgb="FFB7B7B7"/>
        <bgColor rgb="FFB7B7B7"/>
      </patternFill>
    </fill>
    <fill>
      <patternFill patternType="solid">
        <fgColor rgb="FFE7E6E6"/>
        <bgColor rgb="FFE7E6E6"/>
      </patternFill>
    </fill>
    <fill>
      <patternFill patternType="solid">
        <fgColor rgb="FFFFE599"/>
        <bgColor rgb="FFFFE599"/>
      </patternFill>
    </fill>
    <fill>
      <patternFill patternType="solid">
        <fgColor rgb="FFEFEFEF"/>
        <bgColor rgb="FFEFEFEF"/>
      </patternFill>
    </fill>
    <fill>
      <patternFill patternType="solid">
        <fgColor rgb="FFFFEB84"/>
        <bgColor rgb="FFFFEB84"/>
      </patternFill>
    </fill>
  </fills>
  <borders count="17">
    <border>
      <left/>
      <right/>
      <top/>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diagonal/>
    </border>
    <border>
      <left style="thin">
        <color rgb="FF000000"/>
      </left>
      <right/>
      <top/>
      <bottom style="thin">
        <color rgb="FF000000"/>
      </bottom>
      <diagonal/>
    </border>
    <border>
      <left/>
      <right style="thin">
        <color rgb="FF000000"/>
      </right>
      <top/>
      <bottom/>
      <diagonal/>
    </border>
    <border>
      <left/>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0">
    <xf numFmtId="0" fontId="0" fillId="0" borderId="0" xfId="0" applyFont="1" applyAlignment="1"/>
    <xf numFmtId="0" fontId="4" fillId="0" borderId="0" xfId="0" applyFont="1"/>
    <xf numFmtId="0" fontId="3" fillId="0" borderId="0" xfId="0" applyFont="1" applyAlignment="1"/>
    <xf numFmtId="0" fontId="4" fillId="0" borderId="0" xfId="0" applyFont="1" applyAlignment="1">
      <alignment vertical="center" wrapText="1"/>
    </xf>
    <xf numFmtId="0" fontId="4" fillId="0" borderId="0" xfId="0" applyFont="1" applyAlignment="1"/>
    <xf numFmtId="0" fontId="4" fillId="0" borderId="3" xfId="0" applyFont="1" applyBorder="1"/>
    <xf numFmtId="0" fontId="3" fillId="0" borderId="3" xfId="0" applyFont="1" applyBorder="1" applyAlignment="1"/>
    <xf numFmtId="0" fontId="1" fillId="0" borderId="1" xfId="0" applyFont="1" applyBorder="1" applyAlignment="1">
      <alignment vertical="center" wrapText="1"/>
    </xf>
    <xf numFmtId="0" fontId="1" fillId="0" borderId="0" xfId="0" applyFont="1" applyAlignment="1"/>
    <xf numFmtId="0" fontId="4" fillId="0" borderId="3" xfId="0" applyFont="1" applyBorder="1" applyAlignment="1"/>
    <xf numFmtId="1" fontId="4" fillId="0" borderId="0" xfId="0" applyNumberFormat="1" applyFont="1"/>
    <xf numFmtId="0" fontId="4" fillId="0" borderId="3" xfId="0" applyFont="1" applyBorder="1" applyAlignment="1">
      <alignment vertical="center" wrapText="1"/>
    </xf>
    <xf numFmtId="0" fontId="8" fillId="0" borderId="0" xfId="0" applyFont="1" applyAlignment="1">
      <alignment vertical="top" wrapText="1"/>
    </xf>
    <xf numFmtId="0" fontId="2" fillId="0" borderId="0" xfId="0" applyFont="1" applyAlignment="1"/>
    <xf numFmtId="0" fontId="1" fillId="0" borderId="0" xfId="0" applyFont="1" applyAlignment="1">
      <alignment vertical="top"/>
    </xf>
    <xf numFmtId="0" fontId="1" fillId="0" borderId="0" xfId="0" applyFont="1" applyAlignment="1"/>
    <xf numFmtId="0" fontId="1" fillId="0" borderId="0" xfId="0" applyFont="1" applyAlignment="1"/>
    <xf numFmtId="0" fontId="1" fillId="0" borderId="0" xfId="0" applyFont="1" applyAlignment="1">
      <alignment horizontal="center"/>
    </xf>
    <xf numFmtId="1" fontId="1" fillId="0" borderId="0" xfId="0" applyNumberFormat="1" applyFont="1" applyAlignment="1"/>
    <xf numFmtId="0" fontId="2" fillId="0" borderId="10" xfId="0" applyFont="1" applyBorder="1" applyAlignment="1">
      <alignment horizontal="center"/>
    </xf>
    <xf numFmtId="0" fontId="2" fillId="0" borderId="1" xfId="0" applyFont="1" applyBorder="1" applyAlignment="1">
      <alignment horizontal="center"/>
    </xf>
    <xf numFmtId="0" fontId="1" fillId="0" borderId="10" xfId="0" applyFont="1" applyBorder="1" applyAlignment="1">
      <alignment horizontal="center" vertical="center"/>
    </xf>
    <xf numFmtId="0" fontId="1" fillId="0" borderId="1" xfId="0" applyFont="1" applyBorder="1" applyAlignment="1">
      <alignment horizontal="left" vertical="center" wrapText="1"/>
    </xf>
    <xf numFmtId="0" fontId="1" fillId="0" borderId="14" xfId="0" applyFont="1" applyBorder="1" applyAlignment="1">
      <alignment horizontal="center" vertical="center"/>
    </xf>
    <xf numFmtId="3" fontId="1" fillId="0" borderId="10" xfId="0" applyNumberFormat="1" applyFont="1" applyBorder="1" applyAlignment="1">
      <alignment horizontal="center" vertical="center"/>
    </xf>
    <xf numFmtId="3" fontId="1" fillId="0" borderId="1" xfId="0" applyNumberFormat="1" applyFont="1" applyBorder="1" applyAlignment="1">
      <alignment horizontal="center" vertical="center"/>
    </xf>
    <xf numFmtId="3" fontId="2" fillId="0" borderId="1" xfId="0" applyNumberFormat="1" applyFont="1" applyBorder="1" applyAlignment="1">
      <alignment horizontal="center" vertical="center"/>
    </xf>
    <xf numFmtId="3" fontId="1" fillId="0" borderId="0" xfId="0" applyNumberFormat="1" applyFont="1" applyAlignment="1"/>
    <xf numFmtId="0" fontId="1" fillId="0" borderId="3" xfId="0" applyFont="1" applyBorder="1" applyAlignment="1">
      <alignment vertical="center"/>
    </xf>
    <xf numFmtId="0" fontId="12" fillId="0" borderId="3" xfId="0" applyFont="1" applyBorder="1" applyAlignment="1">
      <alignment horizontal="left" vertical="center" wrapText="1"/>
    </xf>
    <xf numFmtId="3" fontId="1" fillId="0" borderId="3" xfId="0" applyNumberFormat="1" applyFont="1" applyBorder="1" applyAlignment="1">
      <alignment horizontal="center" vertical="center"/>
    </xf>
    <xf numFmtId="0" fontId="1" fillId="0" borderId="1" xfId="0" applyFont="1" applyBorder="1" applyAlignment="1">
      <alignment vertical="center" wrapText="1"/>
    </xf>
    <xf numFmtId="0" fontId="1" fillId="0" borderId="3" xfId="0" applyFont="1" applyBorder="1" applyAlignment="1">
      <alignment vertical="center" wrapText="1"/>
    </xf>
    <xf numFmtId="0" fontId="15" fillId="0" borderId="1" xfId="0" applyFont="1" applyBorder="1" applyAlignment="1">
      <alignment horizontal="left" vertical="center" wrapText="1"/>
    </xf>
    <xf numFmtId="0" fontId="1" fillId="0" borderId="1" xfId="0" applyFont="1" applyBorder="1" applyAlignment="1">
      <alignment vertical="center"/>
    </xf>
    <xf numFmtId="0" fontId="1" fillId="0" borderId="0" xfId="0" applyFont="1" applyAlignment="1">
      <alignment horizontal="center" vertical="center"/>
    </xf>
    <xf numFmtId="3" fontId="1" fillId="0" borderId="15" xfId="0" applyNumberFormat="1" applyFont="1" applyBorder="1" applyAlignment="1">
      <alignment horizontal="center" vertical="center"/>
    </xf>
    <xf numFmtId="3" fontId="1" fillId="0" borderId="13" xfId="0" applyNumberFormat="1" applyFont="1" applyBorder="1" applyAlignment="1">
      <alignment horizontal="center" vertical="center"/>
    </xf>
    <xf numFmtId="0" fontId="1" fillId="0" borderId="0" xfId="0" applyFont="1" applyAlignment="1">
      <alignment vertical="center"/>
    </xf>
    <xf numFmtId="0" fontId="16" fillId="0" borderId="3" xfId="0" applyFont="1" applyBorder="1" applyAlignment="1">
      <alignment horizontal="left" vertical="center"/>
    </xf>
    <xf numFmtId="0" fontId="16" fillId="0" borderId="9" xfId="0" applyFont="1" applyBorder="1" applyAlignment="1">
      <alignment horizontal="center" vertical="center"/>
    </xf>
    <xf numFmtId="0" fontId="2" fillId="0" borderId="9" xfId="0" applyFont="1" applyBorder="1" applyAlignment="1">
      <alignment horizontal="center" vertical="center"/>
    </xf>
    <xf numFmtId="3" fontId="2" fillId="0" borderId="9" xfId="0" applyNumberFormat="1" applyFont="1" applyBorder="1" applyAlignment="1">
      <alignment horizontal="center" vertical="center"/>
    </xf>
    <xf numFmtId="0" fontId="7" fillId="0" borderId="3" xfId="0" applyFont="1" applyBorder="1" applyAlignment="1"/>
    <xf numFmtId="0" fontId="4" fillId="0" borderId="3" xfId="0" applyFont="1" applyBorder="1" applyAlignment="1">
      <alignment vertical="center" wrapText="1"/>
    </xf>
    <xf numFmtId="0" fontId="4" fillId="0" borderId="15" xfId="0" applyFont="1" applyBorder="1" applyAlignment="1">
      <alignment vertical="center" wrapText="1"/>
    </xf>
    <xf numFmtId="0" fontId="4" fillId="0" borderId="10" xfId="0" applyFont="1" applyBorder="1" applyAlignment="1">
      <alignment vertical="center" wrapText="1"/>
    </xf>
    <xf numFmtId="0" fontId="4" fillId="0" borderId="8" xfId="0" applyFont="1" applyBorder="1" applyAlignment="1"/>
    <xf numFmtId="0" fontId="17" fillId="2" borderId="0" xfId="0" applyFont="1" applyFill="1" applyAlignment="1"/>
    <xf numFmtId="0" fontId="28" fillId="0" borderId="8" xfId="0" applyFont="1" applyBorder="1" applyAlignment="1">
      <alignment vertical="top" wrapText="1"/>
    </xf>
    <xf numFmtId="0" fontId="13" fillId="2" borderId="0" xfId="0" applyFont="1" applyFill="1" applyAlignment="1"/>
    <xf numFmtId="0" fontId="20" fillId="2" borderId="0" xfId="0" applyFont="1" applyFill="1" applyAlignment="1"/>
    <xf numFmtId="0" fontId="1" fillId="2" borderId="0" xfId="0" applyFont="1" applyFill="1"/>
    <xf numFmtId="0" fontId="29" fillId="2" borderId="0" xfId="0" applyFont="1" applyFill="1" applyAlignment="1"/>
    <xf numFmtId="0" fontId="18" fillId="2" borderId="0" xfId="0" applyFont="1" applyFill="1" applyAlignment="1"/>
    <xf numFmtId="0" fontId="14" fillId="0" borderId="0" xfId="0" applyFont="1" applyAlignment="1">
      <alignment horizontal="right"/>
    </xf>
    <xf numFmtId="0" fontId="22" fillId="2" borderId="0" xfId="0" applyFont="1" applyFill="1" applyAlignment="1">
      <alignment horizontal="left"/>
    </xf>
    <xf numFmtId="0" fontId="8" fillId="0" borderId="0" xfId="0" applyFont="1" applyAlignment="1">
      <alignment vertical="center" wrapText="1"/>
    </xf>
    <xf numFmtId="0" fontId="30" fillId="0" borderId="0" xfId="0" applyFont="1" applyAlignment="1">
      <alignment horizontal="right" vertical="top"/>
    </xf>
    <xf numFmtId="0" fontId="27" fillId="0" borderId="0" xfId="0" applyFont="1" applyAlignment="1"/>
    <xf numFmtId="0" fontId="8" fillId="0" borderId="14" xfId="0" applyFont="1" applyBorder="1" applyAlignment="1">
      <alignment vertical="top"/>
    </xf>
    <xf numFmtId="0" fontId="8" fillId="0" borderId="1" xfId="0" applyFont="1" applyBorder="1" applyAlignment="1">
      <alignment vertical="top"/>
    </xf>
    <xf numFmtId="0" fontId="2" fillId="0" borderId="0" xfId="0" applyFont="1" applyAlignment="1">
      <alignment vertical="center" wrapText="1"/>
    </xf>
    <xf numFmtId="0" fontId="1" fillId="0" borderId="0" xfId="0" applyFont="1" applyAlignment="1">
      <alignment vertical="center" wrapText="1"/>
    </xf>
    <xf numFmtId="0" fontId="4" fillId="0" borderId="13" xfId="0" applyFont="1" applyBorder="1" applyAlignment="1">
      <alignment vertical="center" wrapText="1"/>
    </xf>
    <xf numFmtId="0" fontId="4" fillId="0" borderId="15" xfId="0" applyFont="1" applyBorder="1" applyAlignment="1">
      <alignment vertical="center" wrapText="1"/>
    </xf>
    <xf numFmtId="0" fontId="26" fillId="0" borderId="0" xfId="0" applyFont="1" applyAlignment="1">
      <alignment vertical="center" wrapText="1"/>
    </xf>
    <xf numFmtId="0" fontId="26" fillId="0" borderId="13" xfId="0" applyFont="1" applyBorder="1" applyAlignment="1">
      <alignment vertical="center" wrapText="1"/>
    </xf>
    <xf numFmtId="0" fontId="6" fillId="0" borderId="15" xfId="0" applyFont="1" applyBorder="1" applyAlignment="1">
      <alignment vertical="center" wrapText="1"/>
    </xf>
    <xf numFmtId="0" fontId="26" fillId="0" borderId="1" xfId="0" applyFont="1" applyBorder="1" applyAlignment="1">
      <alignment vertical="center" wrapText="1"/>
    </xf>
    <xf numFmtId="0" fontId="26" fillId="11" borderId="0" xfId="0" applyFont="1" applyFill="1" applyAlignment="1">
      <alignment vertical="center" wrapText="1"/>
    </xf>
    <xf numFmtId="0" fontId="26" fillId="11" borderId="13" xfId="0" applyFont="1" applyFill="1" applyBorder="1" applyAlignment="1">
      <alignment vertical="center" wrapText="1"/>
    </xf>
    <xf numFmtId="0" fontId="10" fillId="0" borderId="13" xfId="0" applyFont="1" applyBorder="1" applyAlignment="1">
      <alignment vertical="center" wrapText="1"/>
    </xf>
    <xf numFmtId="0" fontId="26" fillId="0" borderId="0" xfId="0" applyFont="1" applyAlignment="1"/>
    <xf numFmtId="0" fontId="33" fillId="0" borderId="0" xfId="0" applyFont="1" applyAlignment="1"/>
    <xf numFmtId="0" fontId="34" fillId="0" borderId="0" xfId="0" applyFont="1" applyAlignment="1"/>
    <xf numFmtId="0" fontId="2" fillId="0" borderId="3" xfId="0" applyFont="1" applyBorder="1" applyAlignment="1">
      <alignment vertical="center" wrapText="1"/>
    </xf>
    <xf numFmtId="0" fontId="1" fillId="0" borderId="3" xfId="0" applyFont="1" applyBorder="1" applyAlignment="1">
      <alignment vertical="center" wrapText="1"/>
    </xf>
    <xf numFmtId="0" fontId="9" fillId="0" borderId="3" xfId="0" applyFont="1" applyBorder="1" applyAlignment="1">
      <alignment vertical="center" wrapText="1"/>
    </xf>
    <xf numFmtId="0" fontId="9" fillId="2" borderId="3" xfId="0" applyFont="1" applyFill="1" applyBorder="1" applyAlignment="1">
      <alignment horizontal="left"/>
    </xf>
    <xf numFmtId="0" fontId="21" fillId="2" borderId="3" xfId="0" applyFont="1" applyFill="1" applyBorder="1" applyAlignment="1">
      <alignment horizontal="left"/>
    </xf>
    <xf numFmtId="0" fontId="1" fillId="2" borderId="3" xfId="0" applyFont="1" applyFill="1" applyBorder="1" applyAlignment="1">
      <alignment horizontal="left"/>
    </xf>
    <xf numFmtId="0" fontId="11" fillId="2" borderId="3" xfId="0" applyFont="1" applyFill="1" applyBorder="1" applyAlignment="1">
      <alignment horizontal="left"/>
    </xf>
    <xf numFmtId="0" fontId="10" fillId="0" borderId="3" xfId="0" applyFont="1" applyBorder="1" applyAlignment="1">
      <alignment vertical="center" wrapText="1"/>
    </xf>
    <xf numFmtId="0" fontId="3" fillId="11" borderId="3" xfId="0" applyFont="1" applyFill="1" applyBorder="1" applyAlignment="1"/>
    <xf numFmtId="0" fontId="1" fillId="0" borderId="15" xfId="0" applyFont="1" applyBorder="1" applyAlignment="1">
      <alignment vertical="center" wrapText="1"/>
    </xf>
    <xf numFmtId="0" fontId="26" fillId="0" borderId="3" xfId="0" applyFont="1" applyBorder="1" applyAlignment="1">
      <alignment vertical="center" wrapText="1"/>
    </xf>
    <xf numFmtId="0" fontId="6" fillId="0" borderId="3" xfId="0" applyFont="1" applyBorder="1" applyAlignment="1">
      <alignment vertical="center" wrapText="1"/>
    </xf>
    <xf numFmtId="0" fontId="21" fillId="2" borderId="0" xfId="0" applyFont="1" applyFill="1" applyAlignment="1">
      <alignment horizontal="left"/>
    </xf>
    <xf numFmtId="0" fontId="10" fillId="0" borderId="3" xfId="0" applyFont="1" applyBorder="1" applyAlignment="1">
      <alignment vertical="center" wrapText="1"/>
    </xf>
    <xf numFmtId="0" fontId="37" fillId="10" borderId="3" xfId="0" applyFont="1" applyFill="1" applyBorder="1" applyAlignment="1">
      <alignment vertical="center" wrapText="1"/>
    </xf>
    <xf numFmtId="0" fontId="4" fillId="10" borderId="3" xfId="0" applyFont="1" applyFill="1" applyBorder="1"/>
    <xf numFmtId="0" fontId="26" fillId="9" borderId="3" xfId="0" applyFont="1" applyFill="1" applyBorder="1" applyAlignment="1">
      <alignment vertical="center" wrapText="1"/>
    </xf>
    <xf numFmtId="0" fontId="6" fillId="9" borderId="3" xfId="0" applyFont="1" applyFill="1" applyBorder="1" applyAlignment="1">
      <alignment vertical="center" wrapText="1"/>
    </xf>
    <xf numFmtId="0" fontId="26" fillId="0" borderId="10" xfId="0" applyFont="1" applyBorder="1" applyAlignment="1">
      <alignment vertical="center" wrapText="1"/>
    </xf>
    <xf numFmtId="0" fontId="0" fillId="0" borderId="0" xfId="0" applyFont="1" applyAlignment="1"/>
    <xf numFmtId="0" fontId="44" fillId="0" borderId="1" xfId="0" applyFont="1" applyBorder="1" applyAlignment="1">
      <alignment horizontal="left" vertical="center" wrapText="1"/>
    </xf>
    <xf numFmtId="0" fontId="1" fillId="0" borderId="1" xfId="0" applyFont="1" applyFill="1" applyBorder="1" applyAlignment="1">
      <alignment horizontal="left" vertical="center" wrapText="1"/>
    </xf>
    <xf numFmtId="0" fontId="4" fillId="0" borderId="2" xfId="0" applyFont="1" applyFill="1" applyBorder="1" applyAlignment="1">
      <alignment horizontal="center" vertical="center"/>
    </xf>
    <xf numFmtId="0" fontId="4" fillId="0" borderId="3" xfId="0" applyFont="1" applyBorder="1" applyAlignment="1">
      <alignment horizontal="center" vertical="center"/>
    </xf>
    <xf numFmtId="3" fontId="45" fillId="0" borderId="1" xfId="0" applyNumberFormat="1" applyFont="1" applyBorder="1" applyAlignment="1">
      <alignment horizontal="center" vertical="center"/>
    </xf>
    <xf numFmtId="3" fontId="45" fillId="0" borderId="3" xfId="0" applyNumberFormat="1" applyFont="1" applyBorder="1" applyAlignment="1">
      <alignment horizontal="center" vertical="center"/>
    </xf>
    <xf numFmtId="0" fontId="0" fillId="0" borderId="0" xfId="0" applyFont="1" applyAlignment="1"/>
    <xf numFmtId="0" fontId="47" fillId="0" borderId="0" xfId="0" applyFont="1" applyAlignment="1"/>
    <xf numFmtId="0" fontId="48" fillId="0" borderId="1" xfId="0" applyFont="1" applyBorder="1" applyAlignment="1">
      <alignment horizontal="left" vertical="center" wrapText="1"/>
    </xf>
    <xf numFmtId="3" fontId="1" fillId="0" borderId="15" xfId="0" applyNumberFormat="1" applyFont="1" applyBorder="1" applyAlignment="1">
      <alignment horizontal="center" vertical="top"/>
    </xf>
    <xf numFmtId="3" fontId="1" fillId="0" borderId="13" xfId="0" applyNumberFormat="1" applyFont="1" applyBorder="1" applyAlignment="1">
      <alignment horizontal="center" vertical="top"/>
    </xf>
    <xf numFmtId="3" fontId="44" fillId="0" borderId="13" xfId="0" applyNumberFormat="1" applyFont="1" applyBorder="1" applyAlignment="1">
      <alignment horizontal="center" vertical="top"/>
    </xf>
    <xf numFmtId="0" fontId="4" fillId="0" borderId="10" xfId="0" applyFont="1" applyBorder="1" applyAlignment="1">
      <alignment horizontal="center" vertical="center"/>
    </xf>
    <xf numFmtId="49" fontId="49" fillId="0" borderId="16" xfId="0" applyNumberFormat="1" applyFont="1" applyBorder="1" applyAlignment="1">
      <alignment horizontal="center"/>
    </xf>
    <xf numFmtId="49" fontId="50" fillId="0" borderId="16" xfId="0" applyNumberFormat="1" applyFont="1" applyBorder="1" applyAlignment="1">
      <alignment horizontal="center" vertical="top"/>
    </xf>
    <xf numFmtId="49" fontId="49" fillId="0" borderId="16" xfId="0" applyNumberFormat="1" applyFont="1" applyBorder="1" applyAlignment="1">
      <alignment horizontal="center" vertical="top"/>
    </xf>
    <xf numFmtId="49" fontId="49" fillId="0" borderId="16" xfId="0" applyNumberFormat="1" applyFont="1" applyBorder="1" applyAlignment="1">
      <alignment horizontal="center" vertical="center"/>
    </xf>
    <xf numFmtId="0" fontId="2" fillId="0" borderId="7" xfId="0" applyFont="1" applyBorder="1" applyAlignment="1">
      <alignment horizontal="center"/>
    </xf>
    <xf numFmtId="0" fontId="5" fillId="0" borderId="8" xfId="0" applyFont="1" applyBorder="1"/>
    <xf numFmtId="0" fontId="5" fillId="0" borderId="9" xfId="0" applyFont="1" applyBorder="1"/>
    <xf numFmtId="0" fontId="2" fillId="0" borderId="15" xfId="0" applyFont="1" applyBorder="1" applyAlignment="1">
      <alignment horizontal="center" vertical="center"/>
    </xf>
    <xf numFmtId="0" fontId="5" fillId="0" borderId="15" xfId="0" applyFont="1" applyBorder="1" applyAlignment="1">
      <alignment vertical="center"/>
    </xf>
    <xf numFmtId="0" fontId="2" fillId="0" borderId="4" xfId="0" applyFont="1" applyBorder="1" applyAlignment="1">
      <alignment horizontal="center" vertical="center"/>
    </xf>
    <xf numFmtId="0" fontId="5" fillId="0" borderId="11" xfId="0" applyFont="1" applyBorder="1"/>
    <xf numFmtId="0" fontId="2" fillId="0" borderId="2" xfId="0" applyFont="1" applyBorder="1" applyAlignment="1">
      <alignment horizontal="center" vertical="center" wrapText="1"/>
    </xf>
    <xf numFmtId="0" fontId="5" fillId="0" borderId="15" xfId="0" applyFont="1" applyBorder="1"/>
    <xf numFmtId="0" fontId="46" fillId="0" borderId="2" xfId="0" applyFont="1" applyBorder="1" applyAlignment="1">
      <alignment horizontal="center" vertical="center" wrapText="1"/>
    </xf>
    <xf numFmtId="0" fontId="2" fillId="0" borderId="6" xfId="0" applyFont="1" applyBorder="1" applyAlignment="1">
      <alignment horizontal="center" vertical="center" wrapText="1"/>
    </xf>
    <xf numFmtId="0" fontId="0" fillId="0" borderId="0" xfId="0" applyFont="1" applyAlignment="1"/>
    <xf numFmtId="0" fontId="5" fillId="0" borderId="0" xfId="0" applyFont="1" applyBorder="1"/>
    <xf numFmtId="0" fontId="0" fillId="0" borderId="0" xfId="0" applyFont="1" applyAlignment="1">
      <alignment wrapText="1"/>
    </xf>
    <xf numFmtId="0" fontId="5" fillId="0" borderId="0" xfId="0" applyFont="1" applyBorder="1" applyAlignment="1">
      <alignment wrapText="1"/>
    </xf>
    <xf numFmtId="0" fontId="3" fillId="7" borderId="7" xfId="0" applyFont="1" applyFill="1" applyBorder="1" applyAlignment="1"/>
    <xf numFmtId="0" fontId="28" fillId="0" borderId="7" xfId="0" applyFont="1" applyBorder="1" applyAlignment="1">
      <alignment vertical="top" wrapText="1"/>
    </xf>
    <xf numFmtId="0" fontId="28" fillId="0" borderId="8" xfId="0" applyFont="1" applyBorder="1" applyAlignment="1">
      <alignment vertical="top" wrapText="1"/>
    </xf>
    <xf numFmtId="0" fontId="25" fillId="8" borderId="12" xfId="0" applyFont="1" applyFill="1" applyBorder="1" applyAlignment="1"/>
    <xf numFmtId="0" fontId="5" fillId="0" borderId="14" xfId="0" applyFont="1" applyBorder="1"/>
    <xf numFmtId="0" fontId="17" fillId="6" borderId="12" xfId="0" applyFont="1" applyFill="1" applyBorder="1" applyAlignment="1">
      <alignment horizontal="left"/>
    </xf>
    <xf numFmtId="0" fontId="5" fillId="0" borderId="1" xfId="0" applyFont="1" applyBorder="1"/>
    <xf numFmtId="0" fontId="19" fillId="3" borderId="0" xfId="0" applyFont="1" applyFill="1" applyAlignment="1"/>
    <xf numFmtId="0" fontId="26" fillId="11" borderId="0" xfId="0" applyFont="1" applyFill="1" applyAlignment="1">
      <alignment vertical="center" wrapText="1"/>
    </xf>
    <xf numFmtId="0" fontId="5" fillId="0" borderId="13" xfId="0" applyFont="1" applyBorder="1"/>
    <xf numFmtId="0" fontId="3" fillId="4" borderId="4" xfId="0" applyFont="1" applyFill="1" applyBorder="1" applyAlignment="1">
      <alignment horizontal="center"/>
    </xf>
    <xf numFmtId="0" fontId="5" fillId="0" borderId="6" xfId="0" applyFont="1" applyBorder="1"/>
    <xf numFmtId="0" fontId="24" fillId="5" borderId="4" xfId="0" applyFont="1" applyFill="1" applyBorder="1" applyAlignment="1">
      <alignment horizontal="center" vertical="top"/>
    </xf>
    <xf numFmtId="0" fontId="5" fillId="0" borderId="5" xfId="0" applyFont="1" applyBorder="1"/>
    <xf numFmtId="0" fontId="31" fillId="0" borderId="0" xfId="0" applyFont="1" applyAlignment="1"/>
    <xf numFmtId="0" fontId="26" fillId="9" borderId="0" xfId="0" applyFont="1" applyFill="1" applyAlignment="1">
      <alignment vertical="center" wrapText="1"/>
    </xf>
    <xf numFmtId="0" fontId="32" fillId="10" borderId="0" xfId="0" applyFont="1" applyFill="1" applyAlignment="1">
      <alignment vertical="center" wrapText="1"/>
    </xf>
    <xf numFmtId="0" fontId="26" fillId="0" borderId="0" xfId="0" applyFont="1" applyAlignment="1">
      <alignment vertical="center" wrapText="1"/>
    </xf>
    <xf numFmtId="0" fontId="23" fillId="11" borderId="0" xfId="0" applyFont="1" applyFill="1" applyAlignment="1">
      <alignment vertical="center" wrapText="1"/>
    </xf>
    <xf numFmtId="0" fontId="35" fillId="10" borderId="7" xfId="0" applyFont="1" applyFill="1" applyBorder="1" applyAlignment="1">
      <alignment vertical="center" wrapText="1"/>
    </xf>
    <xf numFmtId="0" fontId="26" fillId="9" borderId="2" xfId="0" applyFont="1" applyFill="1" applyBorder="1" applyAlignment="1">
      <alignment vertical="center" wrapText="1"/>
    </xf>
    <xf numFmtId="0" fontId="36" fillId="10" borderId="7"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Q21"/>
  <sheetViews>
    <sheetView tabSelected="1" workbookViewId="0">
      <selection activeCell="N16" sqref="N16"/>
    </sheetView>
  </sheetViews>
  <sheetFormatPr defaultColWidth="14.453125" defaultRowHeight="15" customHeight="1"/>
  <cols>
    <col min="1" max="1" width="7.54296875" customWidth="1"/>
    <col min="2" max="2" width="26.453125" customWidth="1"/>
    <col min="3" max="3" width="19.1796875" customWidth="1"/>
    <col min="8" max="8" width="16.81640625" customWidth="1"/>
    <col min="12" max="12" width="24.1796875" customWidth="1"/>
  </cols>
  <sheetData>
    <row r="1" spans="1:17" s="95" customFormat="1" ht="13.5" customHeight="1">
      <c r="A1" s="15" t="s">
        <v>128</v>
      </c>
    </row>
    <row r="2" spans="1:17" ht="14.5">
      <c r="A2" s="103" t="s">
        <v>129</v>
      </c>
      <c r="B2" s="14"/>
      <c r="C2" s="14"/>
      <c r="D2" s="17"/>
      <c r="E2" s="15"/>
      <c r="F2" s="15"/>
      <c r="G2" s="15"/>
      <c r="H2" s="15"/>
      <c r="I2" s="15"/>
      <c r="J2" s="15"/>
      <c r="K2" s="15"/>
      <c r="L2" s="15"/>
      <c r="M2" s="15"/>
      <c r="N2" s="15"/>
      <c r="O2" s="15"/>
      <c r="P2" s="15"/>
      <c r="Q2" s="15"/>
    </row>
    <row r="3" spans="1:17" ht="14.5">
      <c r="A3" s="118" t="s">
        <v>2</v>
      </c>
      <c r="B3" s="120" t="s">
        <v>18</v>
      </c>
      <c r="C3" s="122" t="s">
        <v>127</v>
      </c>
      <c r="D3" s="123" t="s">
        <v>3</v>
      </c>
      <c r="E3" s="120" t="s">
        <v>146</v>
      </c>
      <c r="F3" s="123" t="s">
        <v>147</v>
      </c>
      <c r="G3" s="113" t="s">
        <v>19</v>
      </c>
      <c r="H3" s="114"/>
      <c r="I3" s="114"/>
      <c r="J3" s="114"/>
      <c r="K3" s="114"/>
      <c r="L3" s="115"/>
      <c r="M3" s="15"/>
      <c r="N3" s="15"/>
      <c r="O3" s="18"/>
      <c r="P3" s="15"/>
    </row>
    <row r="4" spans="1:17" ht="14.5">
      <c r="A4" s="119"/>
      <c r="B4" s="121"/>
      <c r="C4" s="121"/>
      <c r="D4" s="124"/>
      <c r="E4" s="121"/>
      <c r="F4" s="126"/>
      <c r="G4" s="19" t="s">
        <v>20</v>
      </c>
      <c r="H4" s="20" t="s">
        <v>148</v>
      </c>
      <c r="I4" s="20" t="s">
        <v>16</v>
      </c>
      <c r="J4" s="20" t="s">
        <v>15</v>
      </c>
      <c r="K4" s="20" t="s">
        <v>1</v>
      </c>
      <c r="L4" s="116" t="s">
        <v>17</v>
      </c>
      <c r="M4" s="15"/>
      <c r="N4" s="15"/>
      <c r="O4" s="15"/>
      <c r="P4" s="15"/>
      <c r="Q4" s="15"/>
    </row>
    <row r="5" spans="1:17" ht="14.5">
      <c r="A5" s="119"/>
      <c r="B5" s="121"/>
      <c r="C5" s="121"/>
      <c r="D5" s="125"/>
      <c r="E5" s="121"/>
      <c r="F5" s="127"/>
      <c r="G5" s="105">
        <v>13000</v>
      </c>
      <c r="H5" s="106">
        <v>40000</v>
      </c>
      <c r="I5" s="106">
        <v>40000</v>
      </c>
      <c r="J5" s="106">
        <v>40000</v>
      </c>
      <c r="K5" s="107">
        <v>305000</v>
      </c>
      <c r="L5" s="117"/>
      <c r="M5" s="15"/>
      <c r="N5" s="15"/>
      <c r="O5" s="15"/>
      <c r="P5" s="15"/>
      <c r="Q5" s="15"/>
    </row>
    <row r="6" spans="1:17" s="102" customFormat="1" ht="14.5">
      <c r="A6" s="109" t="s">
        <v>134</v>
      </c>
      <c r="B6" s="109" t="s">
        <v>135</v>
      </c>
      <c r="C6" s="109" t="s">
        <v>136</v>
      </c>
      <c r="D6" s="109" t="s">
        <v>137</v>
      </c>
      <c r="E6" s="109" t="s">
        <v>138</v>
      </c>
      <c r="F6" s="109" t="s">
        <v>139</v>
      </c>
      <c r="G6" s="110" t="s">
        <v>140</v>
      </c>
      <c r="H6" s="110" t="s">
        <v>141</v>
      </c>
      <c r="I6" s="110" t="s">
        <v>142</v>
      </c>
      <c r="J6" s="110" t="s">
        <v>143</v>
      </c>
      <c r="K6" s="111" t="s">
        <v>144</v>
      </c>
      <c r="L6" s="112" t="s">
        <v>145</v>
      </c>
      <c r="M6" s="16"/>
      <c r="N6" s="16"/>
      <c r="O6" s="16"/>
      <c r="P6" s="16"/>
      <c r="Q6" s="16"/>
    </row>
    <row r="7" spans="1:17" ht="58">
      <c r="A7" s="21">
        <v>1</v>
      </c>
      <c r="B7" s="22" t="s">
        <v>4</v>
      </c>
      <c r="C7" s="7" t="s">
        <v>21</v>
      </c>
      <c r="D7" s="108">
        <v>295</v>
      </c>
      <c r="E7" s="7" t="s">
        <v>22</v>
      </c>
      <c r="F7" s="23">
        <v>5</v>
      </c>
      <c r="G7" s="24">
        <f t="shared" ref="G7:G20" si="0">D7*$G$5</f>
        <v>3835000</v>
      </c>
      <c r="H7" s="25">
        <f t="shared" ref="H7:H20" si="1">F7*$H$5*4.5</f>
        <v>900000</v>
      </c>
      <c r="I7" s="25">
        <v>0</v>
      </c>
      <c r="J7" s="25">
        <f>J5*4.5</f>
        <v>180000</v>
      </c>
      <c r="K7" s="25">
        <v>0</v>
      </c>
      <c r="L7" s="26">
        <f>SUM(G7:K7)</f>
        <v>4915000</v>
      </c>
      <c r="M7" s="15"/>
      <c r="N7" s="15"/>
      <c r="O7" s="15"/>
      <c r="P7" s="27"/>
      <c r="Q7" s="15"/>
    </row>
    <row r="8" spans="1:17" ht="14.5">
      <c r="A8" s="21">
        <v>2</v>
      </c>
      <c r="B8" s="22" t="s">
        <v>5</v>
      </c>
      <c r="C8" s="96" t="s">
        <v>133</v>
      </c>
      <c r="D8" s="99">
        <v>184</v>
      </c>
      <c r="E8" s="28" t="s">
        <v>23</v>
      </c>
      <c r="F8" s="23">
        <v>1</v>
      </c>
      <c r="G8" s="24">
        <f t="shared" si="0"/>
        <v>2392000</v>
      </c>
      <c r="H8" s="25">
        <f t="shared" si="1"/>
        <v>180000</v>
      </c>
      <c r="I8" s="25">
        <v>0</v>
      </c>
      <c r="J8" s="25">
        <v>0</v>
      </c>
      <c r="K8" s="25">
        <f>K5</f>
        <v>305000</v>
      </c>
      <c r="L8" s="26">
        <f t="shared" ref="L8:L21" si="2">SUM(G8:K8)</f>
        <v>2877000</v>
      </c>
      <c r="M8" s="16"/>
      <c r="N8" s="15"/>
      <c r="O8" s="15"/>
      <c r="P8" s="27"/>
      <c r="Q8" s="15"/>
    </row>
    <row r="9" spans="1:17" ht="43.5">
      <c r="A9" s="21">
        <v>3</v>
      </c>
      <c r="B9" s="22" t="s">
        <v>6</v>
      </c>
      <c r="C9" s="22" t="s">
        <v>24</v>
      </c>
      <c r="D9" s="99">
        <v>101</v>
      </c>
      <c r="E9" s="29" t="s">
        <v>25</v>
      </c>
      <c r="F9" s="23">
        <v>1</v>
      </c>
      <c r="G9" s="30">
        <f t="shared" si="0"/>
        <v>1313000</v>
      </c>
      <c r="H9" s="30">
        <f t="shared" si="1"/>
        <v>180000</v>
      </c>
      <c r="I9" s="30">
        <v>0</v>
      </c>
      <c r="J9" s="30">
        <v>0</v>
      </c>
      <c r="K9" s="30">
        <v>0</v>
      </c>
      <c r="L9" s="26">
        <f t="shared" si="2"/>
        <v>1493000</v>
      </c>
      <c r="M9" s="15"/>
      <c r="N9" s="15"/>
      <c r="O9" s="18"/>
      <c r="P9" s="27"/>
      <c r="Q9" s="15"/>
    </row>
    <row r="10" spans="1:17" ht="29">
      <c r="A10" s="21">
        <v>4</v>
      </c>
      <c r="B10" s="22" t="s">
        <v>131</v>
      </c>
      <c r="C10" s="31" t="s">
        <v>24</v>
      </c>
      <c r="D10" s="99">
        <v>30</v>
      </c>
      <c r="E10" s="29" t="s">
        <v>26</v>
      </c>
      <c r="F10" s="23">
        <v>2</v>
      </c>
      <c r="G10" s="30">
        <f t="shared" si="0"/>
        <v>390000</v>
      </c>
      <c r="H10" s="30">
        <f t="shared" si="1"/>
        <v>360000</v>
      </c>
      <c r="I10" s="30">
        <f>I5*4.5</f>
        <v>180000</v>
      </c>
      <c r="J10" s="30">
        <v>0</v>
      </c>
      <c r="K10" s="30">
        <v>0</v>
      </c>
      <c r="L10" s="26">
        <f t="shared" si="2"/>
        <v>930000</v>
      </c>
      <c r="M10" s="15"/>
      <c r="N10" s="15"/>
      <c r="O10" s="15"/>
      <c r="P10" s="27"/>
      <c r="Q10" s="15"/>
    </row>
    <row r="11" spans="1:17" ht="43.5">
      <c r="A11" s="21">
        <v>5</v>
      </c>
      <c r="B11" s="22" t="s">
        <v>7</v>
      </c>
      <c r="C11" s="31"/>
      <c r="D11" s="99">
        <v>66</v>
      </c>
      <c r="E11" s="32" t="s">
        <v>27</v>
      </c>
      <c r="F11" s="23">
        <v>3</v>
      </c>
      <c r="G11" s="24">
        <f t="shared" si="0"/>
        <v>858000</v>
      </c>
      <c r="H11" s="25">
        <f t="shared" si="1"/>
        <v>540000</v>
      </c>
      <c r="I11" s="25">
        <v>0</v>
      </c>
      <c r="J11" s="25">
        <v>0</v>
      </c>
      <c r="K11" s="25">
        <v>0</v>
      </c>
      <c r="L11" s="26">
        <f t="shared" si="2"/>
        <v>1398000</v>
      </c>
      <c r="M11" s="15"/>
      <c r="N11" s="15"/>
      <c r="O11" s="15"/>
      <c r="P11" s="27"/>
      <c r="Q11" s="15"/>
    </row>
    <row r="12" spans="1:17" ht="29">
      <c r="A12" s="21">
        <v>6</v>
      </c>
      <c r="B12" s="22" t="s">
        <v>8</v>
      </c>
      <c r="C12" s="22" t="s">
        <v>24</v>
      </c>
      <c r="D12" s="99">
        <v>43</v>
      </c>
      <c r="E12" s="28" t="s">
        <v>24</v>
      </c>
      <c r="F12" s="23">
        <v>0</v>
      </c>
      <c r="G12" s="24">
        <f t="shared" si="0"/>
        <v>559000</v>
      </c>
      <c r="H12" s="25">
        <f t="shared" si="1"/>
        <v>0</v>
      </c>
      <c r="I12" s="25">
        <v>0</v>
      </c>
      <c r="J12" s="25">
        <v>0</v>
      </c>
      <c r="K12" s="25">
        <v>0</v>
      </c>
      <c r="L12" s="26">
        <f t="shared" si="2"/>
        <v>559000</v>
      </c>
      <c r="M12" s="15"/>
      <c r="N12" s="15"/>
      <c r="O12" s="15"/>
      <c r="P12" s="27"/>
      <c r="Q12" s="15"/>
    </row>
    <row r="13" spans="1:17" ht="29">
      <c r="A13" s="21">
        <v>7</v>
      </c>
      <c r="B13" s="22" t="s">
        <v>9</v>
      </c>
      <c r="C13" s="31" t="s">
        <v>28</v>
      </c>
      <c r="D13" s="99">
        <v>53</v>
      </c>
      <c r="E13" s="28" t="s">
        <v>24</v>
      </c>
      <c r="F13" s="23">
        <v>0</v>
      </c>
      <c r="G13" s="24">
        <f t="shared" si="0"/>
        <v>689000</v>
      </c>
      <c r="H13" s="25">
        <f t="shared" si="1"/>
        <v>0</v>
      </c>
      <c r="I13" s="25">
        <v>0</v>
      </c>
      <c r="J13" s="25">
        <v>0</v>
      </c>
      <c r="K13" s="25">
        <v>0</v>
      </c>
      <c r="L13" s="26">
        <f t="shared" si="2"/>
        <v>689000</v>
      </c>
      <c r="M13" s="15"/>
      <c r="N13" s="13"/>
      <c r="O13" s="18"/>
      <c r="P13" s="27"/>
      <c r="Q13" s="8"/>
    </row>
    <row r="14" spans="1:17" ht="29">
      <c r="A14" s="21">
        <v>8</v>
      </c>
      <c r="B14" s="22" t="s">
        <v>10</v>
      </c>
      <c r="C14" s="22" t="s">
        <v>29</v>
      </c>
      <c r="D14" s="99">
        <v>63</v>
      </c>
      <c r="E14" s="28" t="s">
        <v>24</v>
      </c>
      <c r="F14" s="23">
        <v>0</v>
      </c>
      <c r="G14" s="24">
        <f t="shared" si="0"/>
        <v>819000</v>
      </c>
      <c r="H14" s="25">
        <f t="shared" si="1"/>
        <v>0</v>
      </c>
      <c r="I14" s="25">
        <v>0</v>
      </c>
      <c r="J14" s="25">
        <v>0</v>
      </c>
      <c r="K14" s="25">
        <v>0</v>
      </c>
      <c r="L14" s="26">
        <f t="shared" si="2"/>
        <v>819000</v>
      </c>
      <c r="M14" s="15"/>
      <c r="N14" s="18"/>
      <c r="O14" s="15"/>
      <c r="P14" s="27"/>
      <c r="Q14" s="15"/>
    </row>
    <row r="15" spans="1:17" ht="22.5" customHeight="1">
      <c r="A15" s="21">
        <v>9</v>
      </c>
      <c r="B15" s="22" t="s">
        <v>11</v>
      </c>
      <c r="C15" s="22" t="s">
        <v>30</v>
      </c>
      <c r="D15" s="99">
        <v>35</v>
      </c>
      <c r="E15" s="28" t="s">
        <v>31</v>
      </c>
      <c r="F15" s="23">
        <v>1</v>
      </c>
      <c r="G15" s="24">
        <f t="shared" si="0"/>
        <v>455000</v>
      </c>
      <c r="H15" s="25">
        <f t="shared" si="1"/>
        <v>180000</v>
      </c>
      <c r="I15" s="25">
        <v>0</v>
      </c>
      <c r="J15" s="25">
        <v>0</v>
      </c>
      <c r="K15" s="25">
        <v>0</v>
      </c>
      <c r="L15" s="26">
        <f t="shared" si="2"/>
        <v>635000</v>
      </c>
      <c r="M15" s="15"/>
      <c r="O15" s="18"/>
      <c r="P15" s="27"/>
      <c r="Q15" s="15"/>
    </row>
    <row r="16" spans="1:17" ht="40.5" customHeight="1">
      <c r="A16" s="21">
        <v>10</v>
      </c>
      <c r="B16" s="104" t="s">
        <v>130</v>
      </c>
      <c r="C16" s="31" t="s">
        <v>24</v>
      </c>
      <c r="D16" s="99">
        <v>26</v>
      </c>
      <c r="E16" s="28" t="s">
        <v>24</v>
      </c>
      <c r="F16" s="23">
        <v>0</v>
      </c>
      <c r="G16" s="24">
        <f t="shared" si="0"/>
        <v>338000</v>
      </c>
      <c r="H16" s="25">
        <f t="shared" si="1"/>
        <v>0</v>
      </c>
      <c r="I16" s="25">
        <v>0</v>
      </c>
      <c r="J16" s="25">
        <v>0</v>
      </c>
      <c r="K16" s="25">
        <v>0</v>
      </c>
      <c r="L16" s="100">
        <f t="shared" si="2"/>
        <v>338000</v>
      </c>
      <c r="M16" s="15"/>
      <c r="N16" s="10"/>
      <c r="O16" s="15"/>
      <c r="P16" s="27"/>
      <c r="Q16" s="15"/>
    </row>
    <row r="17" spans="1:17" ht="43.5">
      <c r="A17" s="21">
        <v>11</v>
      </c>
      <c r="B17" s="22" t="s">
        <v>12</v>
      </c>
      <c r="C17" s="31" t="s">
        <v>24</v>
      </c>
      <c r="D17" s="99">
        <v>15</v>
      </c>
      <c r="E17" s="5"/>
      <c r="F17" s="23">
        <v>0</v>
      </c>
      <c r="G17" s="24">
        <f t="shared" si="0"/>
        <v>195000</v>
      </c>
      <c r="H17" s="25">
        <f t="shared" si="1"/>
        <v>0</v>
      </c>
      <c r="I17" s="25">
        <v>0</v>
      </c>
      <c r="J17" s="25">
        <v>0</v>
      </c>
      <c r="K17" s="25">
        <v>0</v>
      </c>
      <c r="L17" s="100">
        <f t="shared" si="2"/>
        <v>195000</v>
      </c>
      <c r="M17" s="15"/>
      <c r="N17" s="10"/>
      <c r="O17" s="18"/>
      <c r="P17" s="27"/>
      <c r="Q17" s="15"/>
    </row>
    <row r="18" spans="1:17" ht="29">
      <c r="A18" s="21">
        <v>12</v>
      </c>
      <c r="B18" s="22" t="s">
        <v>13</v>
      </c>
      <c r="C18" s="33" t="s">
        <v>24</v>
      </c>
      <c r="D18" s="99">
        <v>16</v>
      </c>
      <c r="E18" s="32" t="s">
        <v>32</v>
      </c>
      <c r="F18" s="23">
        <v>2</v>
      </c>
      <c r="G18" s="24">
        <f t="shared" si="0"/>
        <v>208000</v>
      </c>
      <c r="H18" s="25">
        <f t="shared" si="1"/>
        <v>360000</v>
      </c>
      <c r="I18" s="25">
        <v>0</v>
      </c>
      <c r="J18" s="25">
        <v>0</v>
      </c>
      <c r="K18" s="25">
        <v>0</v>
      </c>
      <c r="L18" s="100">
        <f t="shared" si="2"/>
        <v>568000</v>
      </c>
      <c r="M18" s="15"/>
      <c r="N18" s="10"/>
      <c r="O18" s="18"/>
      <c r="P18" s="27"/>
      <c r="Q18" s="15"/>
    </row>
    <row r="19" spans="1:17" ht="14.5">
      <c r="A19" s="21">
        <v>13</v>
      </c>
      <c r="B19" s="22" t="s">
        <v>149</v>
      </c>
      <c r="C19" s="33" t="s">
        <v>24</v>
      </c>
      <c r="D19" s="99">
        <v>16</v>
      </c>
      <c r="E19" s="28" t="s">
        <v>24</v>
      </c>
      <c r="F19" s="23">
        <v>0</v>
      </c>
      <c r="G19" s="24">
        <f t="shared" si="0"/>
        <v>208000</v>
      </c>
      <c r="H19" s="25">
        <f t="shared" si="1"/>
        <v>0</v>
      </c>
      <c r="I19" s="25">
        <v>0</v>
      </c>
      <c r="J19" s="25">
        <v>0</v>
      </c>
      <c r="K19" s="25">
        <v>0</v>
      </c>
      <c r="L19" s="100">
        <f t="shared" si="2"/>
        <v>208000</v>
      </c>
      <c r="M19" s="15"/>
      <c r="N19" s="10"/>
      <c r="O19" s="15"/>
      <c r="P19" s="27"/>
      <c r="Q19" s="15"/>
    </row>
    <row r="20" spans="1:17" ht="14.5">
      <c r="A20" s="21">
        <v>14</v>
      </c>
      <c r="B20" s="97" t="s">
        <v>14</v>
      </c>
      <c r="C20" s="104" t="s">
        <v>132</v>
      </c>
      <c r="D20" s="98">
        <v>12</v>
      </c>
      <c r="E20" s="34" t="s">
        <v>24</v>
      </c>
      <c r="F20" s="35">
        <v>0</v>
      </c>
      <c r="G20" s="36">
        <f t="shared" si="0"/>
        <v>156000</v>
      </c>
      <c r="H20" s="37">
        <f t="shared" si="1"/>
        <v>0</v>
      </c>
      <c r="I20" s="37">
        <v>0</v>
      </c>
      <c r="J20" s="37">
        <v>0</v>
      </c>
      <c r="K20" s="37">
        <v>0</v>
      </c>
      <c r="L20" s="101">
        <f t="shared" si="2"/>
        <v>156000</v>
      </c>
      <c r="M20" s="15"/>
      <c r="N20" s="10"/>
      <c r="O20" s="18"/>
      <c r="P20" s="27"/>
      <c r="Q20" s="15"/>
    </row>
    <row r="21" spans="1:17" ht="14.5">
      <c r="A21" s="38"/>
      <c r="B21" s="39" t="s">
        <v>17</v>
      </c>
      <c r="C21" s="40"/>
      <c r="D21" s="41">
        <f t="shared" ref="D21:K21" si="3">SUM(D7:D20)</f>
        <v>955</v>
      </c>
      <c r="E21" s="41"/>
      <c r="F21" s="41">
        <f t="shared" si="3"/>
        <v>15</v>
      </c>
      <c r="G21" s="42">
        <f t="shared" si="3"/>
        <v>12415000</v>
      </c>
      <c r="H21" s="42">
        <f t="shared" si="3"/>
        <v>2700000</v>
      </c>
      <c r="I21" s="42">
        <f t="shared" si="3"/>
        <v>180000</v>
      </c>
      <c r="J21" s="42">
        <f t="shared" si="3"/>
        <v>180000</v>
      </c>
      <c r="K21" s="42">
        <f t="shared" si="3"/>
        <v>305000</v>
      </c>
      <c r="L21" s="100">
        <f t="shared" si="2"/>
        <v>15780000</v>
      </c>
      <c r="M21" s="15"/>
      <c r="N21" s="15"/>
      <c r="P21" s="15"/>
      <c r="Q21" s="15"/>
    </row>
  </sheetData>
  <mergeCells count="8">
    <mergeCell ref="G3:L3"/>
    <mergeCell ref="L4:L5"/>
    <mergeCell ref="A3:A5"/>
    <mergeCell ref="B3:B5"/>
    <mergeCell ref="C3:C5"/>
    <mergeCell ref="D3:D5"/>
    <mergeCell ref="E3:E5"/>
    <mergeCell ref="F3:F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0000FF"/>
    <outlinePr summaryBelow="0" summaryRight="0"/>
  </sheetPr>
  <dimension ref="A1:AC86"/>
  <sheetViews>
    <sheetView workbookViewId="0"/>
  </sheetViews>
  <sheetFormatPr defaultColWidth="14.453125" defaultRowHeight="15" customHeight="1"/>
  <cols>
    <col min="1" max="1" width="49.26953125" customWidth="1"/>
    <col min="2" max="2" width="33.7265625" customWidth="1"/>
    <col min="3" max="3" width="27.81640625" customWidth="1"/>
    <col min="4" max="4" width="57.26953125" customWidth="1"/>
    <col min="5" max="5" width="16.453125" customWidth="1"/>
    <col min="6" max="6" width="22.81640625" customWidth="1"/>
    <col min="7" max="7" width="20" customWidth="1"/>
    <col min="8" max="8" width="14" customWidth="1"/>
    <col min="9" max="9" width="17" customWidth="1"/>
    <col min="10" max="10" width="25.1796875" customWidth="1"/>
    <col min="11" max="11" width="19.1796875" customWidth="1"/>
    <col min="12" max="12" width="16.453125" customWidth="1"/>
    <col min="13" max="13" width="33.453125" customWidth="1"/>
    <col min="14" max="14" width="38.1796875" customWidth="1"/>
  </cols>
  <sheetData>
    <row r="1" spans="1:12" ht="45" customHeight="1">
      <c r="E1" s="47"/>
      <c r="F1" s="128" t="s">
        <v>35</v>
      </c>
      <c r="G1" s="114"/>
      <c r="H1" s="115"/>
      <c r="I1" s="128" t="s">
        <v>36</v>
      </c>
      <c r="J1" s="114"/>
      <c r="K1" s="114"/>
      <c r="L1" s="115"/>
    </row>
    <row r="2" spans="1:12" ht="15.5">
      <c r="A2" s="48" t="s">
        <v>37</v>
      </c>
      <c r="E2" s="49"/>
      <c r="F2" s="129" t="s">
        <v>38</v>
      </c>
      <c r="G2" s="114"/>
      <c r="H2" s="115"/>
      <c r="I2" s="130" t="s">
        <v>39</v>
      </c>
      <c r="J2" s="114"/>
      <c r="K2" s="114"/>
      <c r="L2" s="115"/>
    </row>
    <row r="4" spans="1:12" ht="14.5">
      <c r="A4" s="50" t="s">
        <v>40</v>
      </c>
    </row>
    <row r="5" spans="1:12" ht="14.5">
      <c r="A5" s="51" t="s">
        <v>41</v>
      </c>
    </row>
    <row r="6" spans="1:12" ht="14.5">
      <c r="A6" s="51" t="s">
        <v>42</v>
      </c>
    </row>
    <row r="7" spans="1:12" ht="14.5">
      <c r="A7" s="51" t="s">
        <v>43</v>
      </c>
    </row>
    <row r="8" spans="1:12" ht="14.5">
      <c r="A8" s="52"/>
    </row>
    <row r="9" spans="1:12" ht="14.5">
      <c r="A9" s="48" t="s">
        <v>44</v>
      </c>
    </row>
    <row r="10" spans="1:12" ht="14.5">
      <c r="A10" s="53" t="s">
        <v>45</v>
      </c>
    </row>
    <row r="11" spans="1:12" ht="14.5">
      <c r="A11" s="51" t="s">
        <v>46</v>
      </c>
    </row>
    <row r="12" spans="1:12" ht="14.5">
      <c r="A12" s="51" t="s">
        <v>47</v>
      </c>
    </row>
    <row r="14" spans="1:12" ht="14.5">
      <c r="A14" s="54" t="s">
        <v>48</v>
      </c>
    </row>
    <row r="15" spans="1:12" ht="14.5">
      <c r="A15" s="51" t="s">
        <v>49</v>
      </c>
    </row>
    <row r="16" spans="1:12" ht="14.5">
      <c r="A16" s="51" t="s">
        <v>50</v>
      </c>
    </row>
    <row r="17" spans="1:29" ht="15.5">
      <c r="A17" s="12"/>
    </row>
    <row r="18" spans="1:29" ht="15.5">
      <c r="A18" s="12"/>
      <c r="B18" s="55" t="s">
        <v>51</v>
      </c>
      <c r="C18" s="131" t="s">
        <v>52</v>
      </c>
      <c r="D18" s="132"/>
      <c r="E18" s="132"/>
      <c r="F18" s="133" t="s">
        <v>53</v>
      </c>
      <c r="G18" s="132"/>
      <c r="H18" s="134"/>
      <c r="I18" s="135" t="s">
        <v>54</v>
      </c>
      <c r="J18" s="56" t="s">
        <v>55</v>
      </c>
    </row>
    <row r="19" spans="1:29" ht="15.5">
      <c r="A19" s="57"/>
      <c r="B19" s="58" t="s">
        <v>56</v>
      </c>
      <c r="C19" s="138" t="s">
        <v>33</v>
      </c>
      <c r="D19" s="139"/>
      <c r="E19" s="139"/>
      <c r="F19" s="140" t="s">
        <v>57</v>
      </c>
      <c r="G19" s="139"/>
      <c r="H19" s="141"/>
      <c r="I19" s="132"/>
      <c r="J19" s="59" t="s">
        <v>58</v>
      </c>
      <c r="K19" s="60"/>
      <c r="L19" s="60"/>
      <c r="M19" s="60"/>
      <c r="N19" s="60"/>
      <c r="O19" s="60"/>
      <c r="P19" s="60"/>
      <c r="Q19" s="60"/>
      <c r="R19" s="60"/>
      <c r="S19" s="60"/>
      <c r="T19" s="60"/>
      <c r="U19" s="60"/>
      <c r="V19" s="60"/>
      <c r="W19" s="60"/>
      <c r="X19" s="60"/>
      <c r="Y19" s="60"/>
      <c r="Z19" s="60"/>
      <c r="AA19" s="60"/>
      <c r="AB19" s="60"/>
      <c r="AC19" s="61"/>
    </row>
    <row r="20" spans="1:29" ht="15.5">
      <c r="A20" s="142"/>
      <c r="B20" s="124"/>
      <c r="C20" s="2"/>
      <c r="D20" s="2"/>
      <c r="E20" s="2"/>
      <c r="F20" s="2"/>
      <c r="G20" s="2"/>
      <c r="H20" s="2"/>
      <c r="J20" s="4" t="s">
        <v>59</v>
      </c>
    </row>
    <row r="21" spans="1:29" ht="15.5">
      <c r="A21" s="62"/>
      <c r="B21" s="63"/>
      <c r="C21" s="57"/>
      <c r="D21" s="57"/>
      <c r="E21" s="57"/>
    </row>
    <row r="22" spans="1:29" ht="14.5">
      <c r="A22" s="64"/>
      <c r="B22" s="65"/>
      <c r="C22" s="3"/>
      <c r="D22" s="3"/>
      <c r="E22" s="3"/>
    </row>
    <row r="23" spans="1:29" ht="14.5">
      <c r="A23" s="143" t="s">
        <v>60</v>
      </c>
      <c r="B23" s="137"/>
      <c r="C23" s="66"/>
      <c r="D23" s="3"/>
      <c r="E23" s="3"/>
    </row>
    <row r="24" spans="1:29" ht="15.5">
      <c r="A24" s="67" t="s">
        <v>61</v>
      </c>
      <c r="B24" s="45">
        <v>6</v>
      </c>
      <c r="C24" s="3"/>
      <c r="D24" s="3"/>
      <c r="E24" s="3"/>
      <c r="J24" s="56"/>
    </row>
    <row r="25" spans="1:29" ht="15.5">
      <c r="A25" s="67" t="s">
        <v>62</v>
      </c>
      <c r="B25" s="68" t="s">
        <v>63</v>
      </c>
      <c r="C25" s="3"/>
      <c r="D25" s="3"/>
      <c r="E25" s="3"/>
      <c r="J25" s="59"/>
    </row>
    <row r="26" spans="1:29" ht="29">
      <c r="A26" s="67" t="s">
        <v>64</v>
      </c>
      <c r="B26" s="65"/>
      <c r="C26" s="3"/>
      <c r="D26" s="3"/>
      <c r="E26" s="3"/>
      <c r="J26" s="4"/>
    </row>
    <row r="27" spans="1:29" ht="14.5">
      <c r="A27" s="67" t="s">
        <v>34</v>
      </c>
      <c r="B27" s="68" t="s">
        <v>65</v>
      </c>
      <c r="C27" s="3"/>
      <c r="D27" s="3"/>
      <c r="E27" s="3"/>
    </row>
    <row r="28" spans="1:29" ht="14.5">
      <c r="A28" s="144" t="s">
        <v>66</v>
      </c>
      <c r="B28" s="137"/>
      <c r="C28" s="3"/>
      <c r="D28" s="3"/>
      <c r="E28" s="3"/>
    </row>
    <row r="29" spans="1:29" ht="14.5">
      <c r="A29" s="67" t="s">
        <v>67</v>
      </c>
      <c r="B29" s="68">
        <v>2</v>
      </c>
      <c r="C29" s="3"/>
      <c r="D29" s="3"/>
      <c r="E29" s="3"/>
    </row>
    <row r="30" spans="1:29" ht="14.5">
      <c r="A30" s="67" t="s">
        <v>68</v>
      </c>
      <c r="B30" s="68" t="s">
        <v>69</v>
      </c>
      <c r="C30" s="3"/>
      <c r="D30" s="3"/>
      <c r="E30" s="3"/>
    </row>
    <row r="31" spans="1:29" ht="14.5">
      <c r="A31" s="67" t="s">
        <v>70</v>
      </c>
      <c r="B31" s="68" t="s">
        <v>71</v>
      </c>
      <c r="C31" s="3"/>
      <c r="D31" s="3"/>
      <c r="E31" s="3"/>
    </row>
    <row r="32" spans="1:29" ht="14.5">
      <c r="A32" s="145" t="s">
        <v>72</v>
      </c>
      <c r="B32" s="137"/>
      <c r="C32" s="3"/>
      <c r="D32" s="3"/>
      <c r="E32" s="3"/>
    </row>
    <row r="33" spans="1:5" ht="14.5">
      <c r="A33" s="144" t="s">
        <v>73</v>
      </c>
      <c r="B33" s="137"/>
      <c r="C33" s="3"/>
      <c r="D33" s="3"/>
      <c r="E33" s="3"/>
    </row>
    <row r="34" spans="1:5" ht="14.5">
      <c r="A34" s="67" t="s">
        <v>74</v>
      </c>
      <c r="B34" s="65"/>
      <c r="C34" s="3"/>
      <c r="D34" s="3"/>
      <c r="E34" s="3"/>
    </row>
    <row r="35" spans="1:5" ht="14.5">
      <c r="A35" s="67" t="s">
        <v>75</v>
      </c>
      <c r="B35" s="65"/>
      <c r="C35" s="3"/>
      <c r="D35" s="3"/>
      <c r="E35" s="3"/>
    </row>
    <row r="36" spans="1:5" ht="14.5">
      <c r="A36" s="67" t="s">
        <v>76</v>
      </c>
      <c r="B36" s="65"/>
      <c r="C36" s="3"/>
      <c r="D36" s="3"/>
      <c r="E36" s="3"/>
    </row>
    <row r="37" spans="1:5" ht="14.5">
      <c r="A37" s="67" t="s">
        <v>34</v>
      </c>
      <c r="B37" s="68" t="s">
        <v>77</v>
      </c>
      <c r="C37" s="3"/>
      <c r="D37" s="3"/>
      <c r="E37" s="3"/>
    </row>
    <row r="38" spans="1:5" ht="14.5">
      <c r="A38" s="69"/>
      <c r="B38" s="46"/>
      <c r="C38" s="3"/>
      <c r="D38" s="3"/>
      <c r="E38" s="3"/>
    </row>
    <row r="39" spans="1:5" ht="14.5">
      <c r="A39" s="70" t="s">
        <v>78</v>
      </c>
      <c r="B39" s="64"/>
      <c r="C39" s="3"/>
      <c r="D39" s="3"/>
      <c r="E39" s="3"/>
    </row>
    <row r="40" spans="1:5" ht="14.5">
      <c r="A40" s="136" t="s">
        <v>79</v>
      </c>
      <c r="B40" s="137"/>
      <c r="C40" s="66"/>
      <c r="D40" s="66"/>
      <c r="E40" s="66"/>
    </row>
    <row r="41" spans="1:5" ht="14.5">
      <c r="A41" s="71" t="s">
        <v>80</v>
      </c>
      <c r="B41" s="65"/>
      <c r="C41" s="3"/>
      <c r="D41" s="3"/>
      <c r="E41" s="3"/>
    </row>
    <row r="42" spans="1:5" ht="14.5">
      <c r="A42" s="72" t="s">
        <v>81</v>
      </c>
      <c r="B42" s="65"/>
      <c r="C42" s="3"/>
      <c r="D42" s="3"/>
      <c r="E42" s="3"/>
    </row>
    <row r="43" spans="1:5" ht="14.5">
      <c r="D43" s="73"/>
    </row>
    <row r="44" spans="1:5" ht="27">
      <c r="A44" s="74" t="s">
        <v>0</v>
      </c>
      <c r="D44" s="75" t="s">
        <v>82</v>
      </c>
    </row>
    <row r="45" spans="1:5" ht="14.5">
      <c r="A45" s="6" t="s">
        <v>83</v>
      </c>
      <c r="B45" s="9">
        <v>2</v>
      </c>
    </row>
    <row r="46" spans="1:5" ht="58">
      <c r="A46" s="146" t="s">
        <v>84</v>
      </c>
      <c r="B46" s="76" t="s">
        <v>85</v>
      </c>
      <c r="C46" s="77" t="s">
        <v>86</v>
      </c>
      <c r="D46" s="77" t="s">
        <v>87</v>
      </c>
    </row>
    <row r="47" spans="1:5" ht="14.5">
      <c r="A47" s="124"/>
      <c r="B47" s="76" t="s">
        <v>88</v>
      </c>
      <c r="C47" s="77">
        <v>8</v>
      </c>
      <c r="D47" s="77" t="s">
        <v>89</v>
      </c>
    </row>
    <row r="48" spans="1:5" ht="14.5">
      <c r="A48" s="124"/>
      <c r="B48" s="76" t="s">
        <v>90</v>
      </c>
      <c r="C48" s="77">
        <v>20000</v>
      </c>
      <c r="D48" s="5"/>
    </row>
    <row r="49" spans="1:4" ht="14.5">
      <c r="A49" s="124"/>
      <c r="B49" s="76" t="s">
        <v>91</v>
      </c>
      <c r="C49" s="1">
        <f>C47*C48</f>
        <v>160000</v>
      </c>
      <c r="D49" s="77" t="s">
        <v>92</v>
      </c>
    </row>
    <row r="50" spans="1:4" ht="14.5">
      <c r="A50" s="124"/>
      <c r="B50" s="6" t="s">
        <v>93</v>
      </c>
      <c r="C50" s="77">
        <v>40000</v>
      </c>
      <c r="D50" s="9"/>
    </row>
    <row r="51" spans="1:4" ht="14.5">
      <c r="A51" s="124"/>
      <c r="B51" s="6" t="s">
        <v>94</v>
      </c>
      <c r="C51" s="78">
        <v>5</v>
      </c>
      <c r="D51" s="43" t="s">
        <v>95</v>
      </c>
    </row>
    <row r="52" spans="1:4" ht="14.5">
      <c r="A52" s="124"/>
      <c r="B52" s="147" t="s">
        <v>66</v>
      </c>
      <c r="C52" s="114"/>
      <c r="D52" s="115"/>
    </row>
    <row r="53" spans="1:4" ht="14.5">
      <c r="A53" s="124"/>
      <c r="B53" s="76" t="s">
        <v>96</v>
      </c>
      <c r="C53" s="77">
        <v>4</v>
      </c>
      <c r="D53" s="9" t="s">
        <v>97</v>
      </c>
    </row>
    <row r="54" spans="1:4" ht="14.5">
      <c r="A54" s="124"/>
      <c r="B54" s="76" t="s">
        <v>98</v>
      </c>
      <c r="C54" s="43">
        <v>8</v>
      </c>
      <c r="D54" s="77" t="s">
        <v>99</v>
      </c>
    </row>
    <row r="55" spans="1:4" ht="14.5">
      <c r="A55" s="124"/>
      <c r="B55" s="76" t="s">
        <v>67</v>
      </c>
      <c r="C55" s="78">
        <v>1</v>
      </c>
      <c r="D55" s="79" t="s">
        <v>100</v>
      </c>
    </row>
    <row r="56" spans="1:4" ht="29">
      <c r="A56" s="124"/>
      <c r="B56" s="76" t="s">
        <v>101</v>
      </c>
      <c r="C56" s="77">
        <v>1500</v>
      </c>
      <c r="D56" s="80" t="s">
        <v>102</v>
      </c>
    </row>
    <row r="57" spans="1:4" ht="14.5">
      <c r="A57" s="124"/>
      <c r="B57" s="76" t="s">
        <v>103</v>
      </c>
      <c r="C57" s="78">
        <v>5</v>
      </c>
      <c r="D57" s="81" t="s">
        <v>104</v>
      </c>
    </row>
    <row r="58" spans="1:4" ht="14.5">
      <c r="A58" s="124"/>
      <c r="B58" s="76" t="s">
        <v>105</v>
      </c>
      <c r="C58" s="5">
        <f>C53*C54*C55*C56*C57</f>
        <v>240000</v>
      </c>
      <c r="D58" s="77" t="s">
        <v>106</v>
      </c>
    </row>
    <row r="59" spans="1:4" ht="14.5">
      <c r="A59" s="124"/>
      <c r="B59" s="147" t="s">
        <v>73</v>
      </c>
      <c r="C59" s="114"/>
      <c r="D59" s="115"/>
    </row>
    <row r="60" spans="1:4" ht="14.5">
      <c r="A60" s="124"/>
      <c r="B60" s="6" t="s">
        <v>107</v>
      </c>
      <c r="C60" s="76">
        <v>0.25</v>
      </c>
      <c r="D60" s="5"/>
    </row>
    <row r="61" spans="1:4" ht="14.5">
      <c r="A61" s="124"/>
      <c r="B61" s="6" t="s">
        <v>108</v>
      </c>
      <c r="C61" s="76">
        <f>C60*C47</f>
        <v>2</v>
      </c>
      <c r="D61" s="77" t="s">
        <v>109</v>
      </c>
    </row>
    <row r="62" spans="1:4" ht="14.5">
      <c r="A62" s="124"/>
      <c r="B62" s="6" t="s">
        <v>110</v>
      </c>
      <c r="C62" s="9">
        <v>37321</v>
      </c>
      <c r="D62" s="5"/>
    </row>
    <row r="63" spans="1:4" ht="14.5">
      <c r="A63" s="124"/>
      <c r="B63" s="6" t="s">
        <v>111</v>
      </c>
      <c r="C63" s="5">
        <f>C61*C62</f>
        <v>74642</v>
      </c>
      <c r="D63" s="5"/>
    </row>
    <row r="64" spans="1:4" ht="15.5">
      <c r="A64" s="124"/>
      <c r="B64" s="6" t="s">
        <v>112</v>
      </c>
      <c r="C64" s="5">
        <f>C63*C51</f>
        <v>373210</v>
      </c>
      <c r="D64" s="82" t="s">
        <v>113</v>
      </c>
    </row>
    <row r="65" spans="1:7" ht="14.5">
      <c r="A65" s="124"/>
      <c r="B65" s="76" t="s">
        <v>114</v>
      </c>
      <c r="C65" s="77" t="s">
        <v>115</v>
      </c>
      <c r="D65" s="83" t="s">
        <v>116</v>
      </c>
    </row>
    <row r="66" spans="1:7" ht="14.5">
      <c r="A66" s="124"/>
      <c r="B66" s="84" t="s">
        <v>117</v>
      </c>
      <c r="C66" s="85"/>
      <c r="D66" s="43"/>
    </row>
    <row r="67" spans="1:7" ht="14.5">
      <c r="A67" s="148" t="s">
        <v>118</v>
      </c>
      <c r="B67" s="86" t="s">
        <v>61</v>
      </c>
      <c r="C67" s="11">
        <v>6</v>
      </c>
      <c r="D67" s="43" t="s">
        <v>119</v>
      </c>
    </row>
    <row r="68" spans="1:7" ht="14.5">
      <c r="A68" s="121"/>
      <c r="B68" s="86" t="s">
        <v>120</v>
      </c>
      <c r="C68" s="87">
        <v>20000</v>
      </c>
      <c r="D68" s="5"/>
    </row>
    <row r="69" spans="1:7" ht="14.5">
      <c r="A69" s="121"/>
      <c r="B69" s="86" t="s">
        <v>121</v>
      </c>
      <c r="C69" s="87">
        <f>C68*C67</f>
        <v>120000</v>
      </c>
      <c r="D69" s="9" t="s">
        <v>64</v>
      </c>
    </row>
    <row r="70" spans="1:7" ht="14.5">
      <c r="A70" s="121"/>
      <c r="B70" s="149" t="s">
        <v>66</v>
      </c>
      <c r="C70" s="114"/>
      <c r="D70" s="115"/>
    </row>
    <row r="71" spans="1:7" ht="14.5">
      <c r="A71" s="121"/>
      <c r="B71" s="86" t="s">
        <v>67</v>
      </c>
      <c r="C71" s="87">
        <v>2</v>
      </c>
      <c r="D71" s="5"/>
    </row>
    <row r="72" spans="1:7" ht="29">
      <c r="A72" s="121"/>
      <c r="B72" s="86" t="s">
        <v>122</v>
      </c>
      <c r="C72" s="87">
        <v>1500</v>
      </c>
      <c r="D72" s="88" t="s">
        <v>102</v>
      </c>
    </row>
    <row r="73" spans="1:7" ht="14.5">
      <c r="A73" s="121"/>
      <c r="B73" s="86" t="s">
        <v>103</v>
      </c>
      <c r="C73" s="87">
        <v>5</v>
      </c>
      <c r="D73" s="87" t="s">
        <v>123</v>
      </c>
    </row>
    <row r="74" spans="1:7" ht="29">
      <c r="A74" s="121"/>
      <c r="B74" s="89" t="s">
        <v>72</v>
      </c>
      <c r="C74" s="86"/>
      <c r="D74" s="5"/>
      <c r="E74" s="4" t="s">
        <v>124</v>
      </c>
    </row>
    <row r="75" spans="1:7" ht="14.5">
      <c r="A75" s="121"/>
      <c r="B75" s="90" t="s">
        <v>73</v>
      </c>
      <c r="C75" s="91"/>
      <c r="D75" s="91"/>
      <c r="G75" s="4" t="s">
        <v>125</v>
      </c>
    </row>
    <row r="76" spans="1:7" ht="14.5">
      <c r="A76" s="121"/>
      <c r="B76" s="86" t="s">
        <v>126</v>
      </c>
      <c r="C76" s="44"/>
      <c r="D76" s="5"/>
    </row>
    <row r="77" spans="1:7" ht="14.5">
      <c r="A77" s="121"/>
      <c r="B77" s="86" t="s">
        <v>75</v>
      </c>
      <c r="C77" s="44"/>
      <c r="D77" s="5"/>
    </row>
    <row r="78" spans="1:7" ht="14.5">
      <c r="A78" s="121"/>
      <c r="B78" s="86" t="s">
        <v>76</v>
      </c>
      <c r="C78" s="44"/>
      <c r="D78" s="5"/>
    </row>
    <row r="79" spans="1:7" ht="14.5">
      <c r="A79" s="121"/>
      <c r="B79" s="92" t="s">
        <v>34</v>
      </c>
      <c r="C79" s="93" t="s">
        <v>77</v>
      </c>
      <c r="D79" s="5"/>
    </row>
    <row r="80" spans="1:7" ht="14.5">
      <c r="A80" s="121"/>
      <c r="D80" s="5"/>
    </row>
    <row r="81" spans="1:4" ht="14.5">
      <c r="A81" s="94"/>
      <c r="B81" s="5"/>
      <c r="C81" s="5"/>
      <c r="D81" s="5"/>
    </row>
    <row r="82" spans="1:4" ht="14.5">
      <c r="A82" s="69"/>
      <c r="B82" s="46"/>
    </row>
    <row r="83" spans="1:4" ht="14.5">
      <c r="A83" s="70" t="s">
        <v>78</v>
      </c>
      <c r="B83" s="64"/>
    </row>
    <row r="84" spans="1:4" ht="14.5">
      <c r="A84" s="136" t="s">
        <v>79</v>
      </c>
      <c r="B84" s="137"/>
    </row>
    <row r="85" spans="1:4" ht="14.5">
      <c r="A85" s="71" t="s">
        <v>80</v>
      </c>
      <c r="B85" s="65"/>
    </row>
    <row r="86" spans="1:4" ht="14.5">
      <c r="A86" s="72" t="s">
        <v>81</v>
      </c>
      <c r="B86" s="65"/>
    </row>
  </sheetData>
  <mergeCells count="21">
    <mergeCell ref="A84:B84"/>
    <mergeCell ref="C19:E19"/>
    <mergeCell ref="F19:H19"/>
    <mergeCell ref="A20:B20"/>
    <mergeCell ref="A23:B23"/>
    <mergeCell ref="A28:B28"/>
    <mergeCell ref="A32:B32"/>
    <mergeCell ref="A33:B33"/>
    <mergeCell ref="A40:B40"/>
    <mergeCell ref="A46:A66"/>
    <mergeCell ref="B52:D52"/>
    <mergeCell ref="B59:D59"/>
    <mergeCell ref="A67:A80"/>
    <mergeCell ref="B70:D70"/>
    <mergeCell ref="F1:H1"/>
    <mergeCell ref="I1:L1"/>
    <mergeCell ref="F2:H2"/>
    <mergeCell ref="I2:L2"/>
    <mergeCell ref="C18:E18"/>
    <mergeCell ref="F18:H18"/>
    <mergeCell ref="I18:I1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Finansejums</vt:lpstr>
      <vt:lpstr>EPT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Inese Kalva</dc:creator>
  <cp:lastModifiedBy>Inese Kalva</cp:lastModifiedBy>
  <dcterms:created xsi:type="dcterms:W3CDTF">2024-03-22T13:21:50Z</dcterms:created>
  <dcterms:modified xsi:type="dcterms:W3CDTF">2024-05-17T12:17:33Z</dcterms:modified>
</cp:coreProperties>
</file>