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file-itd-01.lm.local\LRLMSharedFolders$\FAD\FVD\Apropriacija\2024_gads\MK APRO atlikumi augusts\FM iebildumi - precizējumi\Precizētie_pielikumi_pēc_FM_iebildumiem\"/>
    </mc:Choice>
  </mc:AlternateContent>
  <xr:revisionPtr revIDLastSave="0" documentId="13_ncr:1_{EB1D7667-43EA-48CD-B13D-AB8DE281CDDD}" xr6:coauthVersionLast="47" xr6:coauthVersionMax="47" xr10:uidLastSave="{00000000-0000-0000-0000-000000000000}"/>
  <bookViews>
    <workbookView xWindow="-110" yWindow="-110" windowWidth="25820" windowHeight="13900" xr2:uid="{00000000-000D-0000-FFFF-FFFF00000000}"/>
  </bookViews>
  <sheets>
    <sheet name="Pielikums_aprūpe_m_bērn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3" i="1" l="1"/>
  <c r="E19" i="1"/>
  <c r="C19" i="1"/>
  <c r="C18" i="1"/>
  <c r="E20" i="1"/>
  <c r="E21" i="1" s="1"/>
  <c r="E22" i="1" s="1"/>
  <c r="E18" i="1"/>
  <c r="B24" i="1"/>
  <c r="E17" i="1" l="1"/>
  <c r="E16" i="1"/>
  <c r="C16" i="1"/>
  <c r="G16" i="1"/>
  <c r="G12" i="1" l="1"/>
  <c r="G13" i="1"/>
  <c r="G14" i="1"/>
  <c r="G15" i="1"/>
  <c r="G11" i="1"/>
  <c r="C15" i="1"/>
  <c r="E12" i="1" l="1"/>
  <c r="E13" i="1"/>
  <c r="E14" i="1"/>
  <c r="E15" i="1"/>
  <c r="E11" i="1"/>
  <c r="B19" i="1" l="1"/>
  <c r="B20" i="1" l="1"/>
  <c r="C12" i="1"/>
  <c r="C13" i="1"/>
  <c r="C14" i="1"/>
  <c r="C11" i="1"/>
  <c r="B21" i="1" l="1"/>
  <c r="B22" i="1" l="1"/>
  <c r="B23" i="1" l="1"/>
  <c r="G17" i="1" l="1"/>
  <c r="C17" i="1"/>
  <c r="D19" i="1" l="1"/>
  <c r="C20" i="1" l="1"/>
  <c r="D20" i="1" s="1"/>
  <c r="G18" i="1"/>
  <c r="C21" i="1" l="1"/>
  <c r="D21" i="1" s="1"/>
  <c r="C22" i="1" l="1"/>
  <c r="D22" i="1" s="1"/>
  <c r="C23" i="1"/>
  <c r="D23" i="1" l="1"/>
  <c r="F19" i="1" l="1"/>
  <c r="F20" i="1" l="1"/>
  <c r="G20" i="1" s="1"/>
  <c r="G19" i="1"/>
  <c r="F21" i="1" l="1"/>
  <c r="F22" i="1"/>
  <c r="G22" i="1" s="1"/>
  <c r="G21" i="1" l="1"/>
  <c r="F23" i="1"/>
  <c r="E23" i="1" s="1"/>
  <c r="G25" i="1" l="1"/>
  <c r="G27" i="1" s="1"/>
</calcChain>
</file>

<file path=xl/sharedStrings.xml><?xml version="1.0" encoding="utf-8"?>
<sst xmlns="http://schemas.openxmlformats.org/spreadsheetml/2006/main" count="56" uniqueCount="38">
  <si>
    <t>janvāris</t>
  </si>
  <si>
    <t>februāris</t>
  </si>
  <si>
    <t>marts</t>
  </si>
  <si>
    <t>aprīlis</t>
  </si>
  <si>
    <t>maijs</t>
  </si>
  <si>
    <t>jūnijs</t>
  </si>
  <si>
    <t>jūlijs</t>
  </si>
  <si>
    <t>augusts</t>
  </si>
  <si>
    <t>septembris</t>
  </si>
  <si>
    <t>oktobris</t>
  </si>
  <si>
    <t>novembris</t>
  </si>
  <si>
    <t>decembris</t>
  </si>
  <si>
    <t>Pašvaldības izdevumi KOPĀ</t>
  </si>
  <si>
    <t>Valsts līdzfinansējums (50%)</t>
  </si>
  <si>
    <t>2024.gads</t>
  </si>
  <si>
    <t>KOPĀ</t>
  </si>
  <si>
    <t>Līdzfinansējums pašvaldībām par nodrošinātu aprūpes mājās pakalpojumu bērniem ar invaliditāti, kuriem ir VDEĀVK izsniegts atzinums par īpašas kopšanas nepieciešamību</t>
  </si>
  <si>
    <t>Vidēji mēnesī /KOPĀ</t>
  </si>
  <si>
    <t>personas</t>
  </si>
  <si>
    <t>h</t>
  </si>
  <si>
    <t>euro</t>
  </si>
  <si>
    <t>Pakalpojuma apjoms</t>
  </si>
  <si>
    <t>apakšprogrammas 05.01.00 "Sociālās rehabilitācijas valsts programmas"</t>
  </si>
  <si>
    <t>EKK 7460 "Pārējie valsts budžeta uzturēšanas izdevumu transferti pašvaldībām"</t>
  </si>
  <si>
    <t>Piejamais finansējums</t>
  </si>
  <si>
    <t>Starpība (prognozējamais atlikums)</t>
  </si>
  <si>
    <t>Plānotā naudas plūsma 2024.gadā</t>
  </si>
  <si>
    <t>Sandra Strēle
Labklājības ministrija 
Finanšu vadības departaments 
Tālr. 64331831
Sandra.Strele@lm.gov.lv</t>
  </si>
  <si>
    <t>fakts</t>
  </si>
  <si>
    <t>plāns</t>
  </si>
  <si>
    <t>Pakalpojuma saņēmēju skaits*</t>
  </si>
  <si>
    <t>vidēji uz 1 bērnu**</t>
  </si>
  <si>
    <t>vidējās 1 h izmaksas***</t>
  </si>
  <si>
    <t>Tiesību akta projekta "Par apropriācijas pārdali neatliekamu
 un nozīmīgu pasākumu īstenošanai labklājības nozarē" anotācijai</t>
  </si>
  <si>
    <t>1.pielikums</t>
  </si>
  <si>
    <t>*saņēmēju skaits periodā septembriss - decembris plānots ar palielinājumu vidēji mēnesī 27 personas (vidējais pakalpojuma saņēmēju skaita palielinājums periodā no 31.01.2024.līdz 31.08.2024.);</t>
  </si>
  <si>
    <t>**vidējais pakalpojuma pajoms uz 1 personu periodā septembris - decembris plānots atbilstoši vidējam pakalpojuma apjomam uz 1 pakalpojumu saņēmēju periodā jūnijs - augusts (iepriekšējo 3 mēnešu faktiskais vidējais rādītājs);</t>
  </si>
  <si>
    <t>***vidējais pakalpojuma pajoma cena par 1h periodā septembris - decembris plānota atbilstoši vidējai pakalpojuma cenai par 1h  periodā jūnijs - augusts (iepriekšējo 3 mēnešu faktiskais vidējais rādītājs).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</si>
</sst>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00"/>
  </numFmts>
  <fonts count="2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1"/>
      <name val="Times New Roman"/>
      <family val="1"/>
      <charset val="186"/>
    </font>
    <font>
      <sz val="8"/>
      <name val="Times New Roman"/>
      <family val="1"/>
      <charset val="186"/>
    </font>
    <font>
      <i/>
      <sz val="8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i/>
      <sz val="11"/>
      <color rgb="FFFF0000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i/>
      <sz val="10"/>
      <color theme="0" tint="-0.499984740745262"/>
      <name val="Times New Roman"/>
      <family val="1"/>
      <charset val="186"/>
    </font>
    <font>
      <sz val="11"/>
      <color rgb="FF0070C0"/>
      <name val="Times New Roman"/>
      <family val="1"/>
      <charset val="186"/>
    </font>
    <font>
      <i/>
      <sz val="11"/>
      <color rgb="FF0070C0"/>
      <name val="Times New Roman"/>
      <family val="1"/>
      <charset val="186"/>
    </font>
    <font>
      <i/>
      <sz val="10"/>
      <color rgb="FF0070C0"/>
      <name val="Times New Roman"/>
      <family val="1"/>
      <charset val="186"/>
    </font>
    <font>
      <b/>
      <sz val="11"/>
      <color rgb="FF0070C0"/>
      <name val="Times New Roman"/>
      <family val="1"/>
      <charset val="186"/>
    </font>
    <font>
      <b/>
      <sz val="8"/>
      <name val="Times New Roman"/>
      <family val="1"/>
      <charset val="186"/>
    </font>
    <font>
      <i/>
      <sz val="9"/>
      <name val="Times New Roman"/>
      <family val="1"/>
      <charset val="186"/>
    </font>
    <font>
      <b/>
      <i/>
      <sz val="11"/>
      <name val="Times New Roman"/>
      <family val="1"/>
      <charset val="186"/>
    </font>
    <font>
      <sz val="10"/>
      <name val="Arial"/>
      <family val="2"/>
      <charset val="186"/>
    </font>
    <font>
      <i/>
      <sz val="1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9" fillId="0" borderId="0"/>
  </cellStyleXfs>
  <cellXfs count="69">
    <xf numFmtId="0" fontId="0" fillId="0" borderId="0" xfId="0"/>
    <xf numFmtId="0" fontId="2" fillId="0" borderId="0" xfId="0" applyFont="1"/>
    <xf numFmtId="0" fontId="7" fillId="0" borderId="4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horizontal="center"/>
    </xf>
    <xf numFmtId="0" fontId="3" fillId="0" borderId="0" xfId="0" applyFont="1"/>
    <xf numFmtId="0" fontId="11" fillId="0" borderId="0" xfId="0" applyFont="1"/>
    <xf numFmtId="0" fontId="2" fillId="2" borderId="8" xfId="0" applyFont="1" applyFill="1" applyBorder="1"/>
    <xf numFmtId="0" fontId="2" fillId="2" borderId="3" xfId="0" applyFont="1" applyFill="1" applyBorder="1" applyAlignment="1">
      <alignment horizontal="center"/>
    </xf>
    <xf numFmtId="164" fontId="3" fillId="2" borderId="4" xfId="0" applyNumberFormat="1" applyFont="1" applyFill="1" applyBorder="1" applyAlignment="1">
      <alignment horizontal="center"/>
    </xf>
    <xf numFmtId="3" fontId="2" fillId="2" borderId="4" xfId="0" applyNumberFormat="1" applyFont="1" applyFill="1" applyBorder="1" applyAlignment="1">
      <alignment horizontal="center"/>
    </xf>
    <xf numFmtId="4" fontId="2" fillId="2" borderId="4" xfId="0" applyNumberFormat="1" applyFont="1" applyFill="1" applyBorder="1" applyAlignment="1">
      <alignment horizontal="center"/>
    </xf>
    <xf numFmtId="0" fontId="11" fillId="2" borderId="0" xfId="0" applyFont="1" applyFill="1"/>
    <xf numFmtId="0" fontId="12" fillId="0" borderId="8" xfId="0" applyFont="1" applyBorder="1"/>
    <xf numFmtId="0" fontId="12" fillId="0" borderId="3" xfId="0" applyFont="1" applyBorder="1" applyAlignment="1">
      <alignment horizontal="center"/>
    </xf>
    <xf numFmtId="164" fontId="13" fillId="0" borderId="4" xfId="0" applyNumberFormat="1" applyFont="1" applyBorder="1" applyAlignment="1">
      <alignment horizontal="center"/>
    </xf>
    <xf numFmtId="3" fontId="12" fillId="0" borderId="4" xfId="0" applyNumberFormat="1" applyFont="1" applyBorder="1" applyAlignment="1">
      <alignment horizontal="center"/>
    </xf>
    <xf numFmtId="4" fontId="12" fillId="0" borderId="4" xfId="0" applyNumberFormat="1" applyFont="1" applyBorder="1" applyAlignment="1">
      <alignment horizontal="center"/>
    </xf>
    <xf numFmtId="0" fontId="14" fillId="0" borderId="0" xfId="0" applyFont="1"/>
    <xf numFmtId="0" fontId="15" fillId="2" borderId="9" xfId="0" applyFont="1" applyFill="1" applyBorder="1"/>
    <xf numFmtId="0" fontId="15" fillId="2" borderId="5" xfId="0" applyFont="1" applyFill="1" applyBorder="1" applyAlignment="1">
      <alignment horizontal="center"/>
    </xf>
    <xf numFmtId="164" fontId="13" fillId="2" borderId="6" xfId="0" applyNumberFormat="1" applyFont="1" applyFill="1" applyBorder="1" applyAlignment="1">
      <alignment horizontal="center"/>
    </xf>
    <xf numFmtId="3" fontId="12" fillId="2" borderId="6" xfId="0" applyNumberFormat="1" applyFont="1" applyFill="1" applyBorder="1" applyAlignment="1">
      <alignment horizontal="center"/>
    </xf>
    <xf numFmtId="4" fontId="12" fillId="2" borderId="6" xfId="0" applyNumberFormat="1" applyFont="1" applyFill="1" applyBorder="1" applyAlignment="1">
      <alignment horizontal="center"/>
    </xf>
    <xf numFmtId="0" fontId="7" fillId="0" borderId="18" xfId="0" applyFont="1" applyBorder="1" applyAlignment="1">
      <alignment horizontal="center" wrapText="1"/>
    </xf>
    <xf numFmtId="3" fontId="2" fillId="2" borderId="18" xfId="0" applyNumberFormat="1" applyFont="1" applyFill="1" applyBorder="1"/>
    <xf numFmtId="3" fontId="12" fillId="0" borderId="18" xfId="0" applyNumberFormat="1" applyFont="1" applyBorder="1"/>
    <xf numFmtId="3" fontId="12" fillId="2" borderId="19" xfId="0" applyNumberFormat="1" applyFont="1" applyFill="1" applyBorder="1"/>
    <xf numFmtId="0" fontId="7" fillId="0" borderId="22" xfId="0" applyFont="1" applyBorder="1" applyAlignment="1">
      <alignment horizontal="center" wrapText="1"/>
    </xf>
    <xf numFmtId="3" fontId="2" fillId="2" borderId="22" xfId="0" applyNumberFormat="1" applyFont="1" applyFill="1" applyBorder="1"/>
    <xf numFmtId="3" fontId="12" fillId="0" borderId="22" xfId="0" applyNumberFormat="1" applyFont="1" applyFill="1" applyBorder="1"/>
    <xf numFmtId="3" fontId="15" fillId="2" borderId="23" xfId="0" applyNumberFormat="1" applyFont="1" applyFill="1" applyBorder="1"/>
    <xf numFmtId="3" fontId="15" fillId="2" borderId="25" xfId="0" applyNumberFormat="1" applyFont="1" applyFill="1" applyBorder="1"/>
    <xf numFmtId="3" fontId="5" fillId="2" borderId="23" xfId="0" applyNumberFormat="1" applyFont="1" applyFill="1" applyBorder="1"/>
    <xf numFmtId="3" fontId="9" fillId="2" borderId="26" xfId="0" applyNumberFormat="1" applyFont="1" applyFill="1" applyBorder="1"/>
    <xf numFmtId="0" fontId="18" fillId="0" borderId="0" xfId="0" applyFont="1" applyFill="1" applyBorder="1"/>
    <xf numFmtId="1" fontId="18" fillId="0" borderId="0" xfId="0" applyNumberFormat="1" applyFont="1" applyFill="1" applyBorder="1" applyAlignment="1">
      <alignment horizontal="center"/>
    </xf>
    <xf numFmtId="2" fontId="18" fillId="0" borderId="0" xfId="0" applyNumberFormat="1" applyFont="1" applyFill="1" applyBorder="1" applyAlignment="1">
      <alignment horizontal="center"/>
    </xf>
    <xf numFmtId="3" fontId="3" fillId="0" borderId="0" xfId="0" applyNumberFormat="1" applyFont="1" applyFill="1" applyBorder="1" applyAlignment="1">
      <alignment horizontal="center"/>
    </xf>
    <xf numFmtId="165" fontId="18" fillId="0" borderId="0" xfId="0" applyNumberFormat="1" applyFont="1" applyFill="1" applyBorder="1" applyAlignment="1">
      <alignment horizontal="center"/>
    </xf>
    <xf numFmtId="3" fontId="3" fillId="0" borderId="0" xfId="0" applyNumberFormat="1" applyFont="1" applyFill="1" applyBorder="1"/>
    <xf numFmtId="3" fontId="18" fillId="0" borderId="24" xfId="0" applyNumberFormat="1" applyFont="1" applyFill="1" applyBorder="1"/>
    <xf numFmtId="0" fontId="3" fillId="0" borderId="0" xfId="0" applyFont="1" applyFill="1"/>
    <xf numFmtId="0" fontId="3" fillId="0" borderId="0" xfId="0" applyFont="1" applyAlignment="1">
      <alignment horizontal="right"/>
    </xf>
    <xf numFmtId="0" fontId="5" fillId="2" borderId="15" xfId="0" applyFont="1" applyFill="1" applyBorder="1" applyAlignment="1">
      <alignment horizontal="right"/>
    </xf>
    <xf numFmtId="0" fontId="5" fillId="2" borderId="12" xfId="0" applyFont="1" applyFill="1" applyBorder="1" applyAlignment="1">
      <alignment horizontal="right"/>
    </xf>
    <xf numFmtId="0" fontId="9" fillId="2" borderId="16" xfId="0" applyFont="1" applyFill="1" applyBorder="1" applyAlignment="1">
      <alignment horizontal="right"/>
    </xf>
    <xf numFmtId="0" fontId="9" fillId="2" borderId="17" xfId="0" applyFont="1" applyFill="1" applyBorder="1" applyAlignment="1">
      <alignment horizontal="right"/>
    </xf>
    <xf numFmtId="0" fontId="15" fillId="2" borderId="13" xfId="0" applyFont="1" applyFill="1" applyBorder="1" applyAlignment="1">
      <alignment horizontal="right"/>
    </xf>
    <xf numFmtId="0" fontId="15" fillId="2" borderId="14" xfId="0" applyFont="1" applyFill="1" applyBorder="1" applyAlignment="1">
      <alignment horizontal="right"/>
    </xf>
    <xf numFmtId="0" fontId="10" fillId="0" borderId="0" xfId="0" applyFont="1" applyAlignment="1">
      <alignment horizontal="left" wrapText="1"/>
    </xf>
    <xf numFmtId="0" fontId="17" fillId="0" borderId="0" xfId="0" applyFont="1" applyAlignment="1">
      <alignment horizontal="left" vertical="top" wrapText="1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top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18" xfId="0" applyFont="1" applyBorder="1" applyAlignment="1">
      <alignment horizontal="center" wrapText="1"/>
    </xf>
    <xf numFmtId="0" fontId="16" fillId="0" borderId="21" xfId="0" applyFont="1" applyBorder="1" applyAlignment="1">
      <alignment horizontal="center" wrapText="1"/>
    </xf>
    <xf numFmtId="0" fontId="16" fillId="0" borderId="22" xfId="0" applyFont="1" applyBorder="1" applyAlignment="1">
      <alignment horizontal="center" wrapText="1"/>
    </xf>
    <xf numFmtId="0" fontId="6" fillId="0" borderId="10" xfId="0" applyFont="1" applyBorder="1" applyAlignment="1">
      <alignment horizontal="center" wrapText="1"/>
    </xf>
    <xf numFmtId="0" fontId="6" fillId="0" borderId="11" xfId="0" applyFont="1" applyBorder="1" applyAlignment="1">
      <alignment horizontal="center" wrapText="1"/>
    </xf>
    <xf numFmtId="0" fontId="20" fillId="0" borderId="0" xfId="1" applyFont="1" applyAlignment="1">
      <alignment horizontal="right" vertical="top" wrapText="1"/>
    </xf>
  </cellXfs>
  <cellStyles count="2">
    <cellStyle name="Normal 3" xfId="1" xr:uid="{5F0360BF-1D83-4957-8B4E-33FDDA55D676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topLeftCell="A4" zoomScale="90" zoomScaleNormal="90" workbookViewId="0">
      <selection activeCell="P22" sqref="P22"/>
    </sheetView>
  </sheetViews>
  <sheetFormatPr defaultRowHeight="14" x14ac:dyDescent="0.3"/>
  <cols>
    <col min="1" max="1" width="20.36328125" style="1" customWidth="1"/>
    <col min="2" max="2" width="8.7265625" style="1"/>
    <col min="3" max="3" width="6.6328125" style="1" customWidth="1"/>
    <col min="4" max="5" width="8.7265625" style="1"/>
    <col min="6" max="7" width="11.6328125" style="1" customWidth="1"/>
    <col min="8" max="8" width="11.54296875" style="6" customWidth="1"/>
    <col min="9" max="16384" width="8.7265625" style="1"/>
  </cols>
  <sheetData>
    <row r="1" spans="1:8" ht="14.5" customHeight="1" x14ac:dyDescent="0.3">
      <c r="A1" s="44" t="s">
        <v>34</v>
      </c>
      <c r="B1" s="44"/>
      <c r="C1" s="44"/>
      <c r="D1" s="44"/>
      <c r="E1" s="44"/>
      <c r="F1" s="44"/>
      <c r="G1" s="44"/>
      <c r="H1" s="44"/>
    </row>
    <row r="2" spans="1:8" ht="14" customHeight="1" x14ac:dyDescent="0.3">
      <c r="A2" s="68" t="s">
        <v>33</v>
      </c>
      <c r="B2" s="68"/>
      <c r="C2" s="68"/>
      <c r="D2" s="68"/>
      <c r="E2" s="68"/>
      <c r="F2" s="68"/>
      <c r="G2" s="68"/>
      <c r="H2" s="68"/>
    </row>
    <row r="3" spans="1:8" ht="28" customHeight="1" x14ac:dyDescent="0.3">
      <c r="A3" s="68"/>
      <c r="B3" s="68"/>
      <c r="C3" s="68"/>
      <c r="D3" s="68"/>
      <c r="E3" s="68"/>
      <c r="F3" s="68"/>
      <c r="G3" s="68"/>
      <c r="H3" s="68"/>
    </row>
    <row r="4" spans="1:8" ht="91.5" customHeight="1" x14ac:dyDescent="0.3">
      <c r="A4" s="53" t="s">
        <v>16</v>
      </c>
      <c r="B4" s="53"/>
      <c r="C4" s="53"/>
      <c r="D4" s="53"/>
      <c r="E4" s="53"/>
      <c r="F4" s="53"/>
      <c r="G4" s="53"/>
      <c r="H4" s="53"/>
    </row>
    <row r="5" spans="1:8" ht="17.5" customHeight="1" x14ac:dyDescent="0.3">
      <c r="A5" s="54" t="s">
        <v>22</v>
      </c>
      <c r="B5" s="54"/>
      <c r="C5" s="54"/>
      <c r="D5" s="54"/>
      <c r="E5" s="54"/>
      <c r="F5" s="54"/>
      <c r="G5" s="54"/>
      <c r="H5" s="54"/>
    </row>
    <row r="6" spans="1:8" ht="17.5" customHeight="1" x14ac:dyDescent="0.3">
      <c r="A6" s="55" t="s">
        <v>23</v>
      </c>
      <c r="B6" s="55"/>
      <c r="C6" s="55"/>
      <c r="D6" s="55"/>
      <c r="E6" s="55"/>
      <c r="F6" s="55"/>
      <c r="G6" s="55"/>
      <c r="H6" s="55"/>
    </row>
    <row r="7" spans="1:8" ht="14.5" thickBot="1" x14ac:dyDescent="0.35">
      <c r="A7" s="59"/>
      <c r="B7" s="56" t="s">
        <v>14</v>
      </c>
      <c r="C7" s="57"/>
      <c r="D7" s="57"/>
      <c r="E7" s="57"/>
      <c r="F7" s="57"/>
      <c r="G7" s="58"/>
    </row>
    <row r="8" spans="1:8" ht="13" customHeight="1" x14ac:dyDescent="0.3">
      <c r="A8" s="60"/>
      <c r="B8" s="61" t="s">
        <v>30</v>
      </c>
      <c r="C8" s="62" t="s">
        <v>21</v>
      </c>
      <c r="D8" s="62"/>
      <c r="E8" s="66" t="s">
        <v>32</v>
      </c>
      <c r="F8" s="63" t="s">
        <v>12</v>
      </c>
      <c r="G8" s="64" t="s">
        <v>13</v>
      </c>
    </row>
    <row r="9" spans="1:8" ht="40" customHeight="1" x14ac:dyDescent="0.3">
      <c r="A9" s="60"/>
      <c r="B9" s="61"/>
      <c r="C9" s="2" t="s">
        <v>31</v>
      </c>
      <c r="D9" s="3" t="s">
        <v>15</v>
      </c>
      <c r="E9" s="67"/>
      <c r="F9" s="63"/>
      <c r="G9" s="65"/>
    </row>
    <row r="10" spans="1:8" s="6" customFormat="1" x14ac:dyDescent="0.3">
      <c r="A10" s="60"/>
      <c r="B10" s="4" t="s">
        <v>18</v>
      </c>
      <c r="C10" s="5" t="s">
        <v>19</v>
      </c>
      <c r="D10" s="5" t="s">
        <v>19</v>
      </c>
      <c r="E10" s="2" t="s">
        <v>20</v>
      </c>
      <c r="F10" s="25" t="s">
        <v>20</v>
      </c>
      <c r="G10" s="29" t="s">
        <v>20</v>
      </c>
    </row>
    <row r="11" spans="1:8" x14ac:dyDescent="0.3">
      <c r="A11" s="8" t="s">
        <v>0</v>
      </c>
      <c r="B11" s="9">
        <v>886</v>
      </c>
      <c r="C11" s="10">
        <f>D11/B11</f>
        <v>62.805869074492101</v>
      </c>
      <c r="D11" s="11">
        <v>55646</v>
      </c>
      <c r="E11" s="12">
        <f>F11/D11</f>
        <v>8.2509317830571831</v>
      </c>
      <c r="F11" s="26">
        <v>459131.35</v>
      </c>
      <c r="G11" s="30">
        <f>F11*0.5</f>
        <v>229565.67499999999</v>
      </c>
      <c r="H11" s="13" t="s">
        <v>28</v>
      </c>
    </row>
    <row r="12" spans="1:8" x14ac:dyDescent="0.3">
      <c r="A12" s="8" t="s">
        <v>1</v>
      </c>
      <c r="B12" s="9">
        <v>941</v>
      </c>
      <c r="C12" s="10">
        <f t="shared" ref="C12:C14" si="0">D12/B12</f>
        <v>64.592986184909677</v>
      </c>
      <c r="D12" s="11">
        <v>60782</v>
      </c>
      <c r="E12" s="12">
        <f t="shared" ref="E12:E15" si="1">F12/D12</f>
        <v>8.9395311111842322</v>
      </c>
      <c r="F12" s="26">
        <v>543362.57999999996</v>
      </c>
      <c r="G12" s="30">
        <f t="shared" ref="G12:G22" si="2">F12*0.5</f>
        <v>271681.28999999998</v>
      </c>
      <c r="H12" s="13" t="s">
        <v>28</v>
      </c>
    </row>
    <row r="13" spans="1:8" x14ac:dyDescent="0.3">
      <c r="A13" s="8" t="s">
        <v>2</v>
      </c>
      <c r="B13" s="9">
        <v>954</v>
      </c>
      <c r="C13" s="10">
        <f t="shared" si="0"/>
        <v>62.79245283018868</v>
      </c>
      <c r="D13" s="11">
        <v>59904</v>
      </c>
      <c r="E13" s="12">
        <f t="shared" si="1"/>
        <v>7.6551355502136751</v>
      </c>
      <c r="F13" s="26">
        <v>458573.24</v>
      </c>
      <c r="G13" s="30">
        <f t="shared" si="2"/>
        <v>229286.62</v>
      </c>
      <c r="H13" s="13" t="s">
        <v>28</v>
      </c>
    </row>
    <row r="14" spans="1:8" x14ac:dyDescent="0.3">
      <c r="A14" s="8" t="s">
        <v>3</v>
      </c>
      <c r="B14" s="9">
        <v>985</v>
      </c>
      <c r="C14" s="10">
        <f t="shared" si="0"/>
        <v>64.54111675126903</v>
      </c>
      <c r="D14" s="11">
        <v>63573</v>
      </c>
      <c r="E14" s="12">
        <f t="shared" si="1"/>
        <v>8.2491683576361048</v>
      </c>
      <c r="F14" s="26">
        <v>524424.38000000012</v>
      </c>
      <c r="G14" s="30">
        <f t="shared" si="2"/>
        <v>262212.19000000006</v>
      </c>
      <c r="H14" s="13" t="s">
        <v>28</v>
      </c>
    </row>
    <row r="15" spans="1:8" x14ac:dyDescent="0.3">
      <c r="A15" s="8" t="s">
        <v>4</v>
      </c>
      <c r="B15" s="9">
        <v>1043</v>
      </c>
      <c r="C15" s="10">
        <f>D15/B15</f>
        <v>64.002876318312559</v>
      </c>
      <c r="D15" s="11">
        <v>66755</v>
      </c>
      <c r="E15" s="12">
        <f t="shared" si="1"/>
        <v>8.339900981199909</v>
      </c>
      <c r="F15" s="26">
        <v>556730.09</v>
      </c>
      <c r="G15" s="30">
        <f t="shared" si="2"/>
        <v>278365.04499999998</v>
      </c>
      <c r="H15" s="13" t="s">
        <v>28</v>
      </c>
    </row>
    <row r="16" spans="1:8" x14ac:dyDescent="0.3">
      <c r="A16" s="8" t="s">
        <v>5</v>
      </c>
      <c r="B16" s="9">
        <v>1068</v>
      </c>
      <c r="C16" s="10">
        <f>D16/B16</f>
        <v>64.757490636704119</v>
      </c>
      <c r="D16" s="11">
        <v>69161</v>
      </c>
      <c r="E16" s="12">
        <f>F16/D16</f>
        <v>8.3714103324127755</v>
      </c>
      <c r="F16" s="26">
        <v>578975.11</v>
      </c>
      <c r="G16" s="30">
        <f t="shared" ref="G16" si="3">F16*0.5</f>
        <v>289487.55499999999</v>
      </c>
      <c r="H16" s="13" t="s">
        <v>28</v>
      </c>
    </row>
    <row r="17" spans="1:8" x14ac:dyDescent="0.3">
      <c r="A17" s="8" t="s">
        <v>6</v>
      </c>
      <c r="B17" s="9">
        <v>1032</v>
      </c>
      <c r="C17" s="10">
        <f>D17/B17</f>
        <v>61.586240310077521</v>
      </c>
      <c r="D17" s="11">
        <v>63557</v>
      </c>
      <c r="E17" s="12">
        <f>F17/D17</f>
        <v>8.5318636814198285</v>
      </c>
      <c r="F17" s="26">
        <v>542259.66</v>
      </c>
      <c r="G17" s="30">
        <f t="shared" si="2"/>
        <v>271129.83</v>
      </c>
      <c r="H17" s="13" t="s">
        <v>28</v>
      </c>
    </row>
    <row r="18" spans="1:8" x14ac:dyDescent="0.3">
      <c r="A18" s="8" t="s">
        <v>7</v>
      </c>
      <c r="B18" s="9">
        <v>1073</v>
      </c>
      <c r="C18" s="10">
        <f>D18/B18</f>
        <v>64.271202236719475</v>
      </c>
      <c r="D18" s="11">
        <v>68963</v>
      </c>
      <c r="E18" s="12">
        <f>F18/D18</f>
        <v>8.3817264330148049</v>
      </c>
      <c r="F18" s="26">
        <v>578029</v>
      </c>
      <c r="G18" s="30">
        <f t="shared" si="2"/>
        <v>289014.5</v>
      </c>
      <c r="H18" s="13" t="s">
        <v>28</v>
      </c>
    </row>
    <row r="19" spans="1:8" x14ac:dyDescent="0.3">
      <c r="A19" s="14" t="s">
        <v>8</v>
      </c>
      <c r="B19" s="15">
        <f t="shared" ref="B19:B22" si="4">B18+$B$24</f>
        <v>1100</v>
      </c>
      <c r="C19" s="16">
        <f>AVERAGE(C16:C18)</f>
        <v>63.538311061167043</v>
      </c>
      <c r="D19" s="17">
        <f t="shared" ref="D19:D22" si="5">B19*C19</f>
        <v>69892.142167283746</v>
      </c>
      <c r="E19" s="18">
        <f>AVERAGE(E16:E18)</f>
        <v>8.4283334822824703</v>
      </c>
      <c r="F19" s="27">
        <f t="shared" ref="F19:F22" si="6">D19*E19</f>
        <v>589074.28197696409</v>
      </c>
      <c r="G19" s="31">
        <f>F19*0.5</f>
        <v>294537.14098848205</v>
      </c>
      <c r="H19" s="19" t="s">
        <v>29</v>
      </c>
    </row>
    <row r="20" spans="1:8" x14ac:dyDescent="0.3">
      <c r="A20" s="14" t="s">
        <v>9</v>
      </c>
      <c r="B20" s="15">
        <f t="shared" si="4"/>
        <v>1127</v>
      </c>
      <c r="C20" s="16">
        <f t="shared" ref="C20:C22" si="7">C19</f>
        <v>63.538311061167043</v>
      </c>
      <c r="D20" s="17">
        <f t="shared" si="5"/>
        <v>71607.676565935253</v>
      </c>
      <c r="E20" s="18">
        <f>E19</f>
        <v>8.4283334822824703</v>
      </c>
      <c r="F20" s="27">
        <f>D20*E20</f>
        <v>603533.3779891259</v>
      </c>
      <c r="G20" s="31">
        <f t="shared" si="2"/>
        <v>301766.68899456295</v>
      </c>
      <c r="H20" s="19" t="s">
        <v>29</v>
      </c>
    </row>
    <row r="21" spans="1:8" x14ac:dyDescent="0.3">
      <c r="A21" s="14" t="s">
        <v>10</v>
      </c>
      <c r="B21" s="15">
        <f t="shared" si="4"/>
        <v>1154</v>
      </c>
      <c r="C21" s="16">
        <f t="shared" si="7"/>
        <v>63.538311061167043</v>
      </c>
      <c r="D21" s="17">
        <f t="shared" si="5"/>
        <v>73323.210964586775</v>
      </c>
      <c r="E21" s="18">
        <f t="shared" ref="E21:E22" si="8">E20</f>
        <v>8.4283334822824703</v>
      </c>
      <c r="F21" s="27">
        <f t="shared" si="6"/>
        <v>617992.47400128783</v>
      </c>
      <c r="G21" s="31">
        <f t="shared" si="2"/>
        <v>308996.23700064392</v>
      </c>
      <c r="H21" s="19" t="s">
        <v>29</v>
      </c>
    </row>
    <row r="22" spans="1:8" x14ac:dyDescent="0.3">
      <c r="A22" s="14" t="s">
        <v>11</v>
      </c>
      <c r="B22" s="15">
        <f t="shared" si="4"/>
        <v>1181</v>
      </c>
      <c r="C22" s="16">
        <f t="shared" si="7"/>
        <v>63.538311061167043</v>
      </c>
      <c r="D22" s="17">
        <f t="shared" si="5"/>
        <v>75038.745363238282</v>
      </c>
      <c r="E22" s="18">
        <f t="shared" si="8"/>
        <v>8.4283334822824703</v>
      </c>
      <c r="F22" s="27">
        <f t="shared" si="6"/>
        <v>632451.57001344964</v>
      </c>
      <c r="G22" s="31">
        <f t="shared" si="2"/>
        <v>316225.78500672482</v>
      </c>
      <c r="H22" s="19" t="s">
        <v>29</v>
      </c>
    </row>
    <row r="23" spans="1:8" ht="14.5" thickBot="1" x14ac:dyDescent="0.35">
      <c r="A23" s="20" t="s">
        <v>17</v>
      </c>
      <c r="B23" s="21">
        <f>ROUNDUP(AVERAGE(B11:B22),0)</f>
        <v>1046</v>
      </c>
      <c r="C23" s="22">
        <f>AVERAGE(C11:C22)</f>
        <v>63.625289882278452</v>
      </c>
      <c r="D23" s="23">
        <f>SUM(D11:D22)</f>
        <v>798202.77506104403</v>
      </c>
      <c r="E23" s="24">
        <f>F23/D23</f>
        <v>8.3744849339437781</v>
      </c>
      <c r="F23" s="28">
        <f t="shared" ref="F23" si="9">SUM(F11:F22)</f>
        <v>6684537.1139808279</v>
      </c>
      <c r="G23" s="32">
        <f>SUM(G11:G22)</f>
        <v>3342268.5569904139</v>
      </c>
      <c r="H23" s="19" t="s">
        <v>29</v>
      </c>
    </row>
    <row r="24" spans="1:8" s="43" customFormat="1" ht="14" hidden="1" customHeight="1" thickBot="1" x14ac:dyDescent="0.35">
      <c r="A24" s="36"/>
      <c r="B24" s="37">
        <f>ROUND((B18-B11)/7,0)</f>
        <v>27</v>
      </c>
      <c r="C24" s="38"/>
      <c r="D24" s="39"/>
      <c r="E24" s="40"/>
      <c r="F24" s="41"/>
      <c r="G24" s="42"/>
      <c r="H24" s="19" t="s">
        <v>29</v>
      </c>
    </row>
    <row r="25" spans="1:8" x14ac:dyDescent="0.3">
      <c r="A25" s="49" t="s">
        <v>26</v>
      </c>
      <c r="B25" s="50"/>
      <c r="C25" s="50"/>
      <c r="D25" s="50"/>
      <c r="E25" s="50"/>
      <c r="F25" s="50"/>
      <c r="G25" s="33">
        <f>SUM(G11:G21)</f>
        <v>3026042.7719836892</v>
      </c>
      <c r="H25" s="19" t="s">
        <v>29</v>
      </c>
    </row>
    <row r="26" spans="1:8" x14ac:dyDescent="0.3">
      <c r="A26" s="45" t="s">
        <v>24</v>
      </c>
      <c r="B26" s="46"/>
      <c r="C26" s="46"/>
      <c r="D26" s="46"/>
      <c r="E26" s="46"/>
      <c r="F26" s="46"/>
      <c r="G26" s="34">
        <v>5542020</v>
      </c>
      <c r="H26" s="7" t="s">
        <v>28</v>
      </c>
    </row>
    <row r="27" spans="1:8" ht="14.5" thickBot="1" x14ac:dyDescent="0.35">
      <c r="A27" s="47" t="s">
        <v>25</v>
      </c>
      <c r="B27" s="48"/>
      <c r="C27" s="48"/>
      <c r="D27" s="48"/>
      <c r="E27" s="48"/>
      <c r="F27" s="48"/>
      <c r="G27" s="35">
        <f>G26-G25</f>
        <v>2515977.2280163108</v>
      </c>
      <c r="H27" s="19" t="s">
        <v>29</v>
      </c>
    </row>
    <row r="28" spans="1:8" ht="29.5" customHeight="1" x14ac:dyDescent="0.3">
      <c r="A28" s="52" t="s">
        <v>35</v>
      </c>
      <c r="B28" s="52"/>
      <c r="C28" s="52"/>
      <c r="D28" s="52"/>
      <c r="E28" s="52"/>
      <c r="F28" s="52"/>
      <c r="G28" s="52"/>
      <c r="H28" s="52"/>
    </row>
    <row r="29" spans="1:8" ht="31" customHeight="1" x14ac:dyDescent="0.3">
      <c r="A29" s="52" t="s">
        <v>36</v>
      </c>
      <c r="B29" s="52"/>
      <c r="C29" s="52"/>
      <c r="D29" s="52"/>
      <c r="E29" s="52"/>
      <c r="F29" s="52"/>
      <c r="G29" s="52"/>
      <c r="H29" s="52"/>
    </row>
    <row r="30" spans="1:8" ht="30" customHeight="1" x14ac:dyDescent="0.3">
      <c r="A30" s="52" t="s">
        <v>37</v>
      </c>
      <c r="B30" s="52"/>
      <c r="C30" s="52"/>
      <c r="D30" s="52"/>
      <c r="E30" s="52"/>
      <c r="F30" s="52"/>
      <c r="G30" s="52"/>
      <c r="H30" s="52"/>
    </row>
    <row r="31" spans="1:8" ht="63" customHeight="1" x14ac:dyDescent="0.3">
      <c r="A31" s="51" t="s">
        <v>27</v>
      </c>
      <c r="B31" s="51"/>
      <c r="C31" s="51"/>
      <c r="D31" s="51"/>
      <c r="E31" s="51"/>
      <c r="F31" s="51"/>
      <c r="G31" s="51"/>
    </row>
  </sheetData>
  <mergeCells count="19">
    <mergeCell ref="G8:G9"/>
    <mergeCell ref="E8:E9"/>
    <mergeCell ref="A2:H3"/>
    <mergeCell ref="A1:H1"/>
    <mergeCell ref="A26:F26"/>
    <mergeCell ref="A27:F27"/>
    <mergeCell ref="A25:F25"/>
    <mergeCell ref="A31:G31"/>
    <mergeCell ref="A28:H28"/>
    <mergeCell ref="A29:H29"/>
    <mergeCell ref="A30:H30"/>
    <mergeCell ref="A4:H4"/>
    <mergeCell ref="A5:H5"/>
    <mergeCell ref="A6:H6"/>
    <mergeCell ref="B7:G7"/>
    <mergeCell ref="A7:A10"/>
    <mergeCell ref="B8:B9"/>
    <mergeCell ref="C8:D8"/>
    <mergeCell ref="F8:F9"/>
  </mergeCells>
  <phoneticPr fontId="1" type="noConversion"/>
  <pageMargins left="1.1023622047244095" right="0.51181102362204722" top="1.1417322834645669" bottom="0.74803149606299213" header="0.31496062992125984" footer="0.31496062992125984"/>
  <pageSetup paperSize="9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310CB980028E489AA38B5A3B725AD0" ma:contentTypeVersion="9" ma:contentTypeDescription="Create a new document." ma:contentTypeScope="" ma:versionID="d53cecfd86dfe6a31af4136ff7316585">
  <xsd:schema xmlns:xsd="http://www.w3.org/2001/XMLSchema" xmlns:xs="http://www.w3.org/2001/XMLSchema" xmlns:p="http://schemas.microsoft.com/office/2006/metadata/properties" xmlns:ns3="30b671a1-e750-4efc-a322-d42da3124237" targetNamespace="http://schemas.microsoft.com/office/2006/metadata/properties" ma:root="true" ma:fieldsID="ef2f1cce505ba63a4c835533ba21a8e6" ns3:_="">
    <xsd:import namespace="30b671a1-e750-4efc-a322-d42da31242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b671a1-e750-4efc-a322-d42da31242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49D4A55-A482-4552-9FEA-34D4A6D444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b671a1-e750-4efc-a322-d42da31242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4BDB87-2C54-4339-A4A9-2FE7F4A5D7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59712E-0C31-4770-AAD6-52C5A3E79658}">
  <ds:schemaRefs>
    <ds:schemaRef ds:uri="http://purl.org/dc/elements/1.1/"/>
    <ds:schemaRef ds:uri="http://schemas.microsoft.com/office/2006/metadata/properties"/>
    <ds:schemaRef ds:uri="30b671a1-e750-4efc-a322-d42da3124237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Pielikums_aprūpe_m_bērni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Strēle</dc:creator>
  <cp:lastModifiedBy>Sandra Strēle</cp:lastModifiedBy>
  <cp:lastPrinted>2024-07-11T08:18:13Z</cp:lastPrinted>
  <dcterms:created xsi:type="dcterms:W3CDTF">2015-06-05T18:19:34Z</dcterms:created>
  <dcterms:modified xsi:type="dcterms:W3CDTF">2024-09-29T13:36:31Z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0x010100F6310CB980028E489AA38B5A3B725AD0</vt:lpwstr>
  </property>
</Properties>
</file>