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4_gads\MK APRO atlikumi augusts\FM iebildumi - precizējumi\Precizētie_pielikumi_pēc_FM_iebildumiem\"/>
    </mc:Choice>
  </mc:AlternateContent>
  <xr:revisionPtr revIDLastSave="0" documentId="13_ncr:1_{DDD4E441-2487-4B64-A064-5A5F15622286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Izpilde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2" l="1"/>
  <c r="B9" i="2" l="1"/>
  <c r="B8" i="2" s="1"/>
  <c r="Q13" i="2" l="1"/>
  <c r="R13" i="2" s="1"/>
  <c r="N12" i="2"/>
  <c r="N11" i="2"/>
  <c r="R11" i="2" s="1"/>
  <c r="R15" i="2"/>
  <c r="R14" i="2"/>
  <c r="O9" i="2"/>
  <c r="O8" i="2" s="1"/>
  <c r="N9" i="2" l="1"/>
  <c r="N8" i="2" s="1"/>
  <c r="Q9" i="2"/>
  <c r="Q8" i="2" s="1"/>
  <c r="R12" i="2"/>
  <c r="P9" i="2"/>
  <c r="P8" i="2" s="1"/>
  <c r="M12" i="2"/>
  <c r="M13" i="2"/>
  <c r="S13" i="2" s="1"/>
  <c r="T13" i="2" s="1"/>
  <c r="M14" i="2"/>
  <c r="S14" i="2" s="1"/>
  <c r="T14" i="2" s="1"/>
  <c r="M15" i="2"/>
  <c r="S15" i="2" s="1"/>
  <c r="T15" i="2" s="1"/>
  <c r="M11" i="2"/>
  <c r="S11" i="2" s="1"/>
  <c r="T11" i="2" s="1"/>
  <c r="L9" i="2"/>
  <c r="L8" i="2" s="1"/>
  <c r="S12" i="2" l="1"/>
  <c r="R9" i="2"/>
  <c r="R8" i="2" s="1"/>
  <c r="E9" i="2"/>
  <c r="E8" i="2" s="1"/>
  <c r="F9" i="2"/>
  <c r="F8" i="2" s="1"/>
  <c r="G9" i="2"/>
  <c r="G8" i="2" s="1"/>
  <c r="H9" i="2"/>
  <c r="H8" i="2" s="1"/>
  <c r="I9" i="2"/>
  <c r="I8" i="2" s="1"/>
  <c r="J9" i="2"/>
  <c r="J8" i="2" s="1"/>
  <c r="M9" i="2"/>
  <c r="M8" i="2" s="1"/>
  <c r="K9" i="2"/>
  <c r="K8" i="2" s="1"/>
  <c r="D9" i="2"/>
  <c r="D8" i="2" s="1"/>
  <c r="C9" i="2"/>
  <c r="C8" i="2" s="1"/>
  <c r="S9" i="2" l="1"/>
  <c r="S8" i="2" s="1"/>
  <c r="S16" i="2" s="1"/>
  <c r="T12" i="2"/>
  <c r="T9" i="2" s="1"/>
  <c r="T8" i="2" s="1"/>
</calcChain>
</file>

<file path=xl/sharedStrings.xml><?xml version="1.0" encoding="utf-8"?>
<sst xmlns="http://schemas.openxmlformats.org/spreadsheetml/2006/main" count="36" uniqueCount="36">
  <si>
    <r>
      <t xml:space="preserve">Informācijas pieprasījums izdevumiem par komunālajiem pakalpojumiem Valsts sociālās apdrošināšanas aģentūrai, </t>
    </r>
    <r>
      <rPr>
        <b/>
        <i/>
        <sz val="12"/>
        <color theme="1"/>
        <rFont val="Times New Roman"/>
        <family val="1"/>
        <charset val="186"/>
      </rPr>
      <t>euro</t>
    </r>
  </si>
  <si>
    <t>Budžeta veids/bloks/Resora nosaukums</t>
  </si>
  <si>
    <r>
      <t xml:space="preserve">2023.gada izdevumu izpilde, </t>
    </r>
    <r>
      <rPr>
        <b/>
        <i/>
        <sz val="11"/>
        <color theme="1"/>
        <rFont val="Times New Roman"/>
        <family val="1"/>
        <charset val="186"/>
      </rPr>
      <t>euro</t>
    </r>
  </si>
  <si>
    <t>Speciālais budžets</t>
  </si>
  <si>
    <t>04.05.00 - Valsts sociālās apdrošināšanas aģentūras speciālais budžets</t>
  </si>
  <si>
    <t>2220 Izdevumi par komunālajiem pakalpojumiem</t>
  </si>
  <si>
    <t>2221 Izdevumi par siltumenerģiju</t>
  </si>
  <si>
    <t>2222 Izdevumi par ūdensapgādi un kanalizāciju</t>
  </si>
  <si>
    <t>2223 Izdevumi par elektroenerģiju</t>
  </si>
  <si>
    <t>2224 Izdevumi par atkritumu savākšanu, izvešanu no apdzīvotām vietām un teritorijām ārpus apdzīvotām vietām un atkritumu utilizāciju</t>
  </si>
  <si>
    <t>2229 Izdevumi par pārējiem komunālajiem pakalpojumiem</t>
  </si>
  <si>
    <t>Tiesību akta projekta "Par apropriācijas pārdali neatliekamu
 un nozīmīgu pasākumu īstenošanai labklājības nozarē" anotācijai</t>
  </si>
  <si>
    <r>
      <t xml:space="preserve">2024.gada izdevumu plāns 
(saskaņā ar budžeta tāmēm uz 20.08.2024.), </t>
    </r>
    <r>
      <rPr>
        <b/>
        <i/>
        <sz val="11"/>
        <color theme="1"/>
        <rFont val="Times New Roman"/>
        <family val="1"/>
        <charset val="186"/>
      </rPr>
      <t>euro</t>
    </r>
  </si>
  <si>
    <t>14.pielikums</t>
  </si>
  <si>
    <t>Ilze Štrausa
Labklājības ministrija 
Finanšu vadības departaments 
Tālr. 60008559
Ilze.Strausa@lm.gov.lv</t>
  </si>
  <si>
    <r>
      <t>februārī ,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</si>
  <si>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martā,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</si>
  <si>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aprīlī,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</si>
  <si>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maijā,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</si>
  <si>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jūnijā, </t>
    </r>
    <r>
      <rPr>
        <b/>
        <i/>
        <sz val="11"/>
        <color theme="1"/>
        <rFont val="Times New Roman"/>
        <family val="1"/>
        <charset val="186"/>
      </rPr>
      <t>euro</t>
    </r>
  </si>
  <si>
    <r>
      <t>jūlijā ,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</si>
  <si>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augustā,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</si>
  <si>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septembrī,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</si>
  <si>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oktobrī,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</si>
  <si>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novembrī,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</si>
  <si>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decembrī,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</si>
  <si>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12 mēnešos,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</si>
  <si>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8 mēnešos (līdz 31.08.2024.),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</si>
  <si>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 4 mēnešos (no 1.09.2024. līdz 31.12.2024.), </t>
    </r>
    <r>
      <rPr>
        <b/>
        <i/>
        <sz val="11"/>
        <color theme="1"/>
        <rFont val="Times New Roman"/>
        <family val="1"/>
        <charset val="186"/>
      </rPr>
      <t>euro</t>
    </r>
  </si>
  <si>
    <t>izpilde</t>
  </si>
  <si>
    <t>prognoze</t>
  </si>
  <si>
    <t>Iztrūkums, euro</t>
  </si>
  <si>
    <r>
      <t xml:space="preserve">2024.gada izdevumi, 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</si>
  <si>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janvārī,         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</si>
  <si>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2022.gada izdevumu izpilde, </t>
    </r>
    <r>
      <rPr>
        <b/>
        <i/>
        <sz val="11"/>
        <color theme="1"/>
        <rFont val="Times New Roman"/>
        <family val="1"/>
        <charset val="186"/>
      </rPr>
      <t>euro</t>
    </r>
  </si>
  <si>
    <t>izdevumu pieaugums salīdzinot ar 2022.gadu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</si>
</sst>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Arial"/>
      <family val="2"/>
      <charset val="186"/>
    </font>
    <font>
      <i/>
      <sz val="10"/>
      <name val="Times New Roman"/>
      <family val="1"/>
      <charset val="186"/>
    </font>
    <font>
      <sz val="8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77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1" fillId="0" borderId="0" xfId="0" applyFont="1" applyAlignment="1">
      <alignment vertical="center"/>
    </xf>
    <xf numFmtId="0" fontId="6" fillId="0" borderId="0" xfId="0" applyFont="1"/>
    <xf numFmtId="0" fontId="6" fillId="2" borderId="8" xfId="0" applyFont="1" applyFill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left"/>
    </xf>
    <xf numFmtId="3" fontId="2" fillId="3" borderId="13" xfId="0" applyNumberFormat="1" applyFont="1" applyFill="1" applyBorder="1" applyAlignment="1">
      <alignment horizontal="right"/>
    </xf>
    <xf numFmtId="3" fontId="2" fillId="3" borderId="14" xfId="0" applyNumberFormat="1" applyFont="1" applyFill="1" applyBorder="1" applyAlignment="1">
      <alignment horizontal="right"/>
    </xf>
    <xf numFmtId="3" fontId="2" fillId="3" borderId="15" xfId="0" applyNumberFormat="1" applyFont="1" applyFill="1" applyBorder="1"/>
    <xf numFmtId="3" fontId="2" fillId="3" borderId="16" xfId="0" applyNumberFormat="1" applyFont="1" applyFill="1" applyBorder="1"/>
    <xf numFmtId="0" fontId="2" fillId="0" borderId="0" xfId="0" applyFont="1"/>
    <xf numFmtId="0" fontId="8" fillId="4" borderId="17" xfId="0" applyFont="1" applyFill="1" applyBorder="1" applyAlignment="1">
      <alignment horizontal="left"/>
    </xf>
    <xf numFmtId="3" fontId="8" fillId="4" borderId="18" xfId="0" applyNumberFormat="1" applyFont="1" applyFill="1" applyBorder="1" applyAlignment="1">
      <alignment horizontal="right"/>
    </xf>
    <xf numFmtId="3" fontId="8" fillId="4" borderId="19" xfId="0" applyNumberFormat="1" applyFont="1" applyFill="1" applyBorder="1" applyAlignment="1">
      <alignment horizontal="right"/>
    </xf>
    <xf numFmtId="3" fontId="8" fillId="4" borderId="20" xfId="0" applyNumberFormat="1" applyFont="1" applyFill="1" applyBorder="1"/>
    <xf numFmtId="3" fontId="8" fillId="4" borderId="21" xfId="0" applyNumberFormat="1" applyFont="1" applyFill="1" applyBorder="1"/>
    <xf numFmtId="0" fontId="9" fillId="0" borderId="0" xfId="0" applyFont="1"/>
    <xf numFmtId="0" fontId="9" fillId="0" borderId="17" xfId="0" applyFont="1" applyFill="1" applyBorder="1" applyAlignment="1">
      <alignment horizontal="left"/>
    </xf>
    <xf numFmtId="3" fontId="9" fillId="0" borderId="18" xfId="0" applyNumberFormat="1" applyFont="1" applyFill="1" applyBorder="1" applyAlignment="1">
      <alignment horizontal="left"/>
    </xf>
    <xf numFmtId="3" fontId="9" fillId="0" borderId="19" xfId="0" applyNumberFormat="1" applyFont="1" applyFill="1" applyBorder="1" applyAlignment="1">
      <alignment horizontal="left"/>
    </xf>
    <xf numFmtId="3" fontId="9" fillId="0" borderId="20" xfId="0" applyNumberFormat="1" applyFont="1" applyFill="1" applyBorder="1"/>
    <xf numFmtId="3" fontId="9" fillId="0" borderId="21" xfId="0" applyNumberFormat="1" applyFont="1" applyFill="1" applyBorder="1"/>
    <xf numFmtId="3" fontId="9" fillId="0" borderId="18" xfId="0" applyNumberFormat="1" applyFont="1" applyFill="1" applyBorder="1" applyAlignment="1">
      <alignment horizontal="right"/>
    </xf>
    <xf numFmtId="0" fontId="9" fillId="0" borderId="17" xfId="0" applyFont="1" applyFill="1" applyBorder="1" applyAlignment="1">
      <alignment horizontal="left" wrapText="1"/>
    </xf>
    <xf numFmtId="3" fontId="9" fillId="0" borderId="18" xfId="0" applyNumberFormat="1" applyFont="1" applyFill="1" applyBorder="1" applyAlignment="1">
      <alignment horizontal="right" wrapText="1"/>
    </xf>
    <xf numFmtId="0" fontId="9" fillId="0" borderId="22" xfId="0" applyFont="1" applyFill="1" applyBorder="1" applyAlignment="1">
      <alignment horizontal="left"/>
    </xf>
    <xf numFmtId="3" fontId="9" fillId="0" borderId="23" xfId="0" applyNumberFormat="1" applyFont="1" applyFill="1" applyBorder="1" applyAlignment="1">
      <alignment horizontal="right"/>
    </xf>
    <xf numFmtId="3" fontId="9" fillId="0" borderId="24" xfId="0" applyNumberFormat="1" applyFont="1" applyFill="1" applyBorder="1"/>
    <xf numFmtId="3" fontId="9" fillId="0" borderId="25" xfId="0" applyNumberFormat="1" applyFont="1" applyFill="1" applyBorder="1"/>
    <xf numFmtId="0" fontId="7" fillId="0" borderId="0" xfId="0" applyFont="1"/>
    <xf numFmtId="0" fontId="10" fillId="0" borderId="0" xfId="0" applyFont="1" applyAlignment="1">
      <alignment horizontal="right"/>
    </xf>
    <xf numFmtId="3" fontId="4" fillId="2" borderId="2" xfId="0" applyNumberFormat="1" applyFont="1" applyFill="1" applyBorder="1" applyAlignment="1">
      <alignment horizontal="center" vertical="center" wrapText="1"/>
    </xf>
    <xf numFmtId="3" fontId="9" fillId="0" borderId="18" xfId="0" applyNumberFormat="1" applyFont="1" applyFill="1" applyBorder="1"/>
    <xf numFmtId="0" fontId="6" fillId="0" borderId="0" xfId="0" applyFont="1" applyAlignment="1">
      <alignment horizontal="center"/>
    </xf>
    <xf numFmtId="3" fontId="6" fillId="2" borderId="6" xfId="0" applyNumberFormat="1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3" fontId="9" fillId="0" borderId="19" xfId="0" applyNumberFormat="1" applyFont="1" applyFill="1" applyBorder="1" applyAlignment="1">
      <alignment horizontal="right"/>
    </xf>
    <xf numFmtId="3" fontId="9" fillId="0" borderId="19" xfId="0" applyNumberFormat="1" applyFont="1" applyFill="1" applyBorder="1" applyAlignment="1">
      <alignment horizontal="right" wrapText="1"/>
    </xf>
    <xf numFmtId="3" fontId="9" fillId="0" borderId="26" xfId="0" applyNumberFormat="1" applyFont="1" applyFill="1" applyBorder="1" applyAlignment="1">
      <alignment horizontal="right"/>
    </xf>
    <xf numFmtId="3" fontId="4" fillId="2" borderId="1" xfId="0" applyNumberFormat="1" applyFont="1" applyFill="1" applyBorder="1" applyAlignment="1">
      <alignment horizontal="center" vertical="center" wrapText="1"/>
    </xf>
    <xf numFmtId="3" fontId="4" fillId="2" borderId="32" xfId="0" applyNumberFormat="1" applyFont="1" applyFill="1" applyBorder="1" applyAlignment="1">
      <alignment horizontal="center" vertical="center" wrapText="1"/>
    </xf>
    <xf numFmtId="3" fontId="6" fillId="2" borderId="33" xfId="0" applyNumberFormat="1" applyFont="1" applyFill="1" applyBorder="1" applyAlignment="1">
      <alignment horizontal="center" vertical="center" wrapText="1"/>
    </xf>
    <xf numFmtId="3" fontId="6" fillId="2" borderId="11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right"/>
    </xf>
    <xf numFmtId="3" fontId="2" fillId="3" borderId="35" xfId="0" applyNumberFormat="1" applyFont="1" applyFill="1" applyBorder="1"/>
    <xf numFmtId="3" fontId="8" fillId="4" borderId="36" xfId="0" applyNumberFormat="1" applyFont="1" applyFill="1" applyBorder="1" applyAlignment="1">
      <alignment horizontal="right"/>
    </xf>
    <xf numFmtId="3" fontId="8" fillId="4" borderId="37" xfId="0" applyNumberFormat="1" applyFont="1" applyFill="1" applyBorder="1"/>
    <xf numFmtId="3" fontId="9" fillId="0" borderId="36" xfId="0" applyNumberFormat="1" applyFont="1" applyFill="1" applyBorder="1" applyAlignment="1">
      <alignment horizontal="left"/>
    </xf>
    <xf numFmtId="3" fontId="9" fillId="0" borderId="38" xfId="0" applyNumberFormat="1" applyFont="1" applyFill="1" applyBorder="1"/>
    <xf numFmtId="3" fontId="9" fillId="0" borderId="17" xfId="0" applyNumberFormat="1" applyFont="1" applyFill="1" applyBorder="1" applyAlignment="1">
      <alignment horizontal="right"/>
    </xf>
    <xf numFmtId="3" fontId="9" fillId="0" borderId="17" xfId="0" applyNumberFormat="1" applyFont="1" applyFill="1" applyBorder="1" applyAlignment="1">
      <alignment horizontal="right" wrapText="1"/>
    </xf>
    <xf numFmtId="3" fontId="9" fillId="0" borderId="22" xfId="0" applyNumberFormat="1" applyFont="1" applyFill="1" applyBorder="1" applyAlignment="1">
      <alignment horizontal="right"/>
    </xf>
    <xf numFmtId="3" fontId="9" fillId="0" borderId="39" xfId="0" applyNumberFormat="1" applyFont="1" applyFill="1" applyBorder="1"/>
    <xf numFmtId="3" fontId="6" fillId="2" borderId="7" xfId="0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horizontal="right" vertical="top" wrapText="1"/>
    </xf>
    <xf numFmtId="3" fontId="2" fillId="0" borderId="0" xfId="0" applyNumberFormat="1" applyFont="1"/>
    <xf numFmtId="0" fontId="12" fillId="0" borderId="0" xfId="1" applyFont="1" applyAlignment="1">
      <alignment horizontal="right" vertical="top" wrapText="1"/>
    </xf>
    <xf numFmtId="0" fontId="13" fillId="0" borderId="0" xfId="0" applyFont="1" applyAlignment="1">
      <alignment horizontal="left" wrapText="1"/>
    </xf>
    <xf numFmtId="0" fontId="2" fillId="0" borderId="0" xfId="0" applyFont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3" fontId="4" fillId="2" borderId="29" xfId="0" applyNumberFormat="1" applyFont="1" applyFill="1" applyBorder="1" applyAlignment="1">
      <alignment horizontal="center" vertical="center" wrapText="1"/>
    </xf>
    <xf numFmtId="3" fontId="4" fillId="2" borderId="28" xfId="0" applyNumberFormat="1" applyFont="1" applyFill="1" applyBorder="1" applyAlignment="1">
      <alignment horizontal="center" vertical="center" wrapText="1"/>
    </xf>
    <xf numFmtId="3" fontId="4" fillId="2" borderId="42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right"/>
    </xf>
    <xf numFmtId="3" fontId="4" fillId="2" borderId="30" xfId="0" applyNumberFormat="1" applyFont="1" applyFill="1" applyBorder="1" applyAlignment="1">
      <alignment horizontal="center" vertical="center" wrapText="1"/>
    </xf>
    <xf numFmtId="3" fontId="4" fillId="2" borderId="27" xfId="0" applyNumberFormat="1" applyFont="1" applyFill="1" applyBorder="1" applyAlignment="1">
      <alignment horizontal="center" vertical="center" wrapText="1"/>
    </xf>
    <xf numFmtId="3" fontId="4" fillId="2" borderId="31" xfId="0" applyNumberFormat="1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3" fontId="4" fillId="2" borderId="32" xfId="0" applyNumberFormat="1" applyFont="1" applyFill="1" applyBorder="1" applyAlignment="1">
      <alignment horizontal="center" vertical="center" wrapText="1"/>
    </xf>
    <xf numFmtId="3" fontId="4" fillId="2" borderId="43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17"/>
  <sheetViews>
    <sheetView tabSelected="1" zoomScale="55" zoomScaleNormal="55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17" sqref="A17:M17"/>
    </sheetView>
  </sheetViews>
  <sheetFormatPr defaultColWidth="8.54296875" defaultRowHeight="15.5" x14ac:dyDescent="0.35"/>
  <cols>
    <col min="1" max="1" width="67.453125" style="1" customWidth="1"/>
    <col min="2" max="3" width="11.81640625" style="1" customWidth="1"/>
    <col min="4" max="4" width="16.26953125" style="1" customWidth="1"/>
    <col min="5" max="5" width="13.1796875" style="1" customWidth="1"/>
    <col min="6" max="6" width="11.26953125" style="1" customWidth="1"/>
    <col min="7" max="7" width="10.453125" style="1" customWidth="1"/>
    <col min="8" max="8" width="10.7265625" style="1" customWidth="1"/>
    <col min="9" max="9" width="10.54296875" style="1" customWidth="1"/>
    <col min="10" max="10" width="10.453125" style="1" customWidth="1"/>
    <col min="11" max="11" width="10.453125" style="2" customWidth="1"/>
    <col min="12" max="12" width="10.81640625" style="2" customWidth="1"/>
    <col min="13" max="13" width="14" style="2" customWidth="1"/>
    <col min="14" max="14" width="11.453125" style="1" customWidth="1"/>
    <col min="15" max="15" width="10.453125" style="1" customWidth="1"/>
    <col min="16" max="16" width="11.1796875" style="2" customWidth="1"/>
    <col min="17" max="17" width="10.81640625" style="2" customWidth="1"/>
    <col min="18" max="18" width="16" style="2" customWidth="1"/>
    <col min="19" max="20" width="14" style="2" customWidth="1"/>
    <col min="21" max="16384" width="8.54296875" style="1"/>
  </cols>
  <sheetData>
    <row r="1" spans="1:20" s="32" customFormat="1" ht="14" x14ac:dyDescent="0.3">
      <c r="T1" s="33" t="s">
        <v>13</v>
      </c>
    </row>
    <row r="2" spans="1:20" s="32" customFormat="1" ht="58.4" customHeight="1" x14ac:dyDescent="0.3">
      <c r="B2" s="57"/>
      <c r="C2" s="57"/>
      <c r="D2" s="57"/>
      <c r="E2" s="57"/>
      <c r="I2" s="57"/>
      <c r="R2" s="59" t="s">
        <v>11</v>
      </c>
      <c r="S2" s="59"/>
      <c r="T2" s="59"/>
    </row>
    <row r="3" spans="1:20" s="3" customFormat="1" ht="30" customHeight="1" thickBot="1" x14ac:dyDescent="0.4">
      <c r="A3" s="61" t="s">
        <v>0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20" s="4" customFormat="1" ht="39" customHeight="1" thickBot="1" x14ac:dyDescent="0.35">
      <c r="A4" s="71" t="s">
        <v>1</v>
      </c>
      <c r="B4" s="64" t="s">
        <v>34</v>
      </c>
      <c r="C4" s="64" t="s">
        <v>2</v>
      </c>
      <c r="D4" s="74" t="s">
        <v>12</v>
      </c>
      <c r="E4" s="68" t="s">
        <v>32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70"/>
    </row>
    <row r="5" spans="1:20" s="36" customFormat="1" ht="59.25" customHeight="1" thickBot="1" x14ac:dyDescent="0.35">
      <c r="A5" s="72"/>
      <c r="B5" s="65"/>
      <c r="C5" s="65"/>
      <c r="D5" s="75"/>
      <c r="E5" s="42" t="s">
        <v>33</v>
      </c>
      <c r="F5" s="34" t="s">
        <v>15</v>
      </c>
      <c r="G5" s="34" t="s">
        <v>16</v>
      </c>
      <c r="H5" s="34" t="s">
        <v>17</v>
      </c>
      <c r="I5" s="34" t="s">
        <v>18</v>
      </c>
      <c r="J5" s="34" t="s">
        <v>19</v>
      </c>
      <c r="K5" s="34" t="s">
        <v>20</v>
      </c>
      <c r="L5" s="34" t="s">
        <v>21</v>
      </c>
      <c r="M5" s="34" t="s">
        <v>27</v>
      </c>
      <c r="N5" s="34" t="s">
        <v>22</v>
      </c>
      <c r="O5" s="34" t="s">
        <v>23</v>
      </c>
      <c r="P5" s="34" t="s">
        <v>24</v>
      </c>
      <c r="Q5" s="34" t="s">
        <v>25</v>
      </c>
      <c r="R5" s="34" t="s">
        <v>28</v>
      </c>
      <c r="S5" s="43" t="s">
        <v>26</v>
      </c>
      <c r="T5" s="62" t="s">
        <v>31</v>
      </c>
    </row>
    <row r="6" spans="1:20" s="36" customFormat="1" ht="19.5" customHeight="1" thickBot="1" x14ac:dyDescent="0.35">
      <c r="A6" s="73"/>
      <c r="B6" s="66"/>
      <c r="C6" s="66"/>
      <c r="D6" s="76"/>
      <c r="E6" s="68" t="s">
        <v>29</v>
      </c>
      <c r="F6" s="69"/>
      <c r="G6" s="69"/>
      <c r="H6" s="69"/>
      <c r="I6" s="69"/>
      <c r="J6" s="69"/>
      <c r="K6" s="69"/>
      <c r="L6" s="69"/>
      <c r="M6" s="70"/>
      <c r="N6" s="68" t="s">
        <v>30</v>
      </c>
      <c r="O6" s="69"/>
      <c r="P6" s="69"/>
      <c r="Q6" s="69"/>
      <c r="R6" s="69"/>
      <c r="S6" s="70"/>
      <c r="T6" s="63"/>
    </row>
    <row r="7" spans="1:20" s="4" customFormat="1" ht="14.5" thickBot="1" x14ac:dyDescent="0.35">
      <c r="A7" s="5">
        <v>1</v>
      </c>
      <c r="B7" s="6">
        <v>2</v>
      </c>
      <c r="C7" s="6">
        <v>2</v>
      </c>
      <c r="D7" s="7">
        <v>3</v>
      </c>
      <c r="E7" s="44">
        <v>2</v>
      </c>
      <c r="F7" s="37">
        <v>3</v>
      </c>
      <c r="G7" s="37">
        <v>4</v>
      </c>
      <c r="H7" s="37">
        <v>5</v>
      </c>
      <c r="I7" s="37">
        <v>6</v>
      </c>
      <c r="J7" s="37">
        <v>7</v>
      </c>
      <c r="K7" s="38">
        <v>8</v>
      </c>
      <c r="L7" s="38">
        <v>9</v>
      </c>
      <c r="M7" s="38">
        <v>10</v>
      </c>
      <c r="N7" s="37">
        <v>11</v>
      </c>
      <c r="O7" s="37">
        <v>12</v>
      </c>
      <c r="P7" s="38">
        <v>13</v>
      </c>
      <c r="Q7" s="38">
        <v>14</v>
      </c>
      <c r="R7" s="38">
        <v>15</v>
      </c>
      <c r="S7" s="45">
        <v>16</v>
      </c>
      <c r="T7" s="56">
        <v>17</v>
      </c>
    </row>
    <row r="8" spans="1:20" s="13" customFormat="1" ht="15" x14ac:dyDescent="0.3">
      <c r="A8" s="8" t="s">
        <v>3</v>
      </c>
      <c r="B8" s="9">
        <f>B9</f>
        <v>469697.24999999994</v>
      </c>
      <c r="C8" s="9">
        <f>C9</f>
        <v>596676.44999999995</v>
      </c>
      <c r="D8" s="10">
        <f>D9</f>
        <v>472698</v>
      </c>
      <c r="E8" s="46">
        <f t="shared" ref="E8:J8" si="0">E9</f>
        <v>60067.67</v>
      </c>
      <c r="F8" s="10">
        <f t="shared" si="0"/>
        <v>67101.84</v>
      </c>
      <c r="G8" s="10">
        <f t="shared" si="0"/>
        <v>58385.560000000005</v>
      </c>
      <c r="H8" s="10">
        <f t="shared" si="0"/>
        <v>47890.810000000005</v>
      </c>
      <c r="I8" s="10">
        <f t="shared" si="0"/>
        <v>40127.439999999995</v>
      </c>
      <c r="J8" s="10">
        <f t="shared" si="0"/>
        <v>21484.78</v>
      </c>
      <c r="K8" s="11">
        <f>K9</f>
        <v>19347.03</v>
      </c>
      <c r="L8" s="11">
        <f>L9</f>
        <v>21799.35</v>
      </c>
      <c r="M8" s="11">
        <f>M9</f>
        <v>336204.48</v>
      </c>
      <c r="N8" s="10">
        <f t="shared" ref="N8:O8" si="1">N9</f>
        <v>27929.449999999997</v>
      </c>
      <c r="O8" s="10">
        <f t="shared" si="1"/>
        <v>41250.449999999997</v>
      </c>
      <c r="P8" s="11">
        <f>P9</f>
        <v>53350.45</v>
      </c>
      <c r="Q8" s="11">
        <f>Q9</f>
        <v>67376.45</v>
      </c>
      <c r="R8" s="11">
        <f>R9</f>
        <v>189906.8</v>
      </c>
      <c r="S8" s="47">
        <f>S9</f>
        <v>526111.28</v>
      </c>
      <c r="T8" s="12">
        <f>T9</f>
        <v>-53413.279999999962</v>
      </c>
    </row>
    <row r="9" spans="1:20" s="19" customFormat="1" x14ac:dyDescent="0.35">
      <c r="A9" s="14" t="s">
        <v>4</v>
      </c>
      <c r="B9" s="15">
        <f t="shared" ref="B9" si="2">SUM(B10:B15)</f>
        <v>469697.24999999994</v>
      </c>
      <c r="C9" s="15">
        <f t="shared" ref="C9:O9" si="3">SUM(C10:C15)</f>
        <v>596676.44999999995</v>
      </c>
      <c r="D9" s="16">
        <f t="shared" si="3"/>
        <v>472698</v>
      </c>
      <c r="E9" s="48">
        <f t="shared" ref="E9:J9" si="4">SUM(E10:E15)</f>
        <v>60067.67</v>
      </c>
      <c r="F9" s="16">
        <f t="shared" si="4"/>
        <v>67101.84</v>
      </c>
      <c r="G9" s="16">
        <f t="shared" si="4"/>
        <v>58385.560000000005</v>
      </c>
      <c r="H9" s="16">
        <f t="shared" si="4"/>
        <v>47890.810000000005</v>
      </c>
      <c r="I9" s="16">
        <f t="shared" si="4"/>
        <v>40127.439999999995</v>
      </c>
      <c r="J9" s="16">
        <f t="shared" si="4"/>
        <v>21484.78</v>
      </c>
      <c r="K9" s="17">
        <f t="shared" si="3"/>
        <v>19347.03</v>
      </c>
      <c r="L9" s="17">
        <f t="shared" ref="L9" si="5">SUM(L10:L15)</f>
        <v>21799.35</v>
      </c>
      <c r="M9" s="17">
        <f t="shared" si="3"/>
        <v>336204.48</v>
      </c>
      <c r="N9" s="16">
        <f t="shared" si="3"/>
        <v>27929.449999999997</v>
      </c>
      <c r="O9" s="16">
        <f t="shared" si="3"/>
        <v>41250.449999999997</v>
      </c>
      <c r="P9" s="17">
        <f t="shared" ref="P9:S9" si="6">SUM(P10:P15)</f>
        <v>53350.45</v>
      </c>
      <c r="Q9" s="17">
        <f t="shared" si="6"/>
        <v>67376.45</v>
      </c>
      <c r="R9" s="17">
        <f t="shared" si="6"/>
        <v>189906.8</v>
      </c>
      <c r="S9" s="49">
        <f t="shared" si="6"/>
        <v>526111.28</v>
      </c>
      <c r="T9" s="18">
        <f t="shared" ref="T9" si="7">SUM(T10:T15)</f>
        <v>-53413.279999999962</v>
      </c>
    </row>
    <row r="10" spans="1:20" s="19" customFormat="1" x14ac:dyDescent="0.35">
      <c r="A10" s="20" t="s">
        <v>5</v>
      </c>
      <c r="B10" s="21"/>
      <c r="C10" s="21"/>
      <c r="D10" s="22"/>
      <c r="E10" s="50"/>
      <c r="F10" s="22"/>
      <c r="G10" s="22"/>
      <c r="H10" s="22"/>
      <c r="I10" s="22"/>
      <c r="J10" s="22"/>
      <c r="K10" s="23"/>
      <c r="L10" s="35"/>
      <c r="M10" s="35"/>
      <c r="N10" s="22"/>
      <c r="O10" s="22"/>
      <c r="P10" s="23"/>
      <c r="Q10" s="35"/>
      <c r="R10" s="35"/>
      <c r="S10" s="51"/>
      <c r="T10" s="24"/>
    </row>
    <row r="11" spans="1:20" s="19" customFormat="1" x14ac:dyDescent="0.35">
      <c r="A11" s="20" t="s">
        <v>6</v>
      </c>
      <c r="B11" s="25">
        <v>222323.76</v>
      </c>
      <c r="C11" s="25">
        <v>311264.34000000003</v>
      </c>
      <c r="D11" s="39">
        <v>207500</v>
      </c>
      <c r="E11" s="52">
        <v>35504.83</v>
      </c>
      <c r="F11" s="25">
        <v>41721.89</v>
      </c>
      <c r="G11" s="25">
        <v>34242.31</v>
      </c>
      <c r="H11" s="25">
        <v>25172.28</v>
      </c>
      <c r="I11" s="25">
        <v>17309.8</v>
      </c>
      <c r="J11" s="25">
        <v>2740.86</v>
      </c>
      <c r="K11" s="23">
        <v>1127.56</v>
      </c>
      <c r="L11" s="35">
        <v>985.95</v>
      </c>
      <c r="M11" s="35">
        <f>SUM(E11:L11)</f>
        <v>158805.47999999998</v>
      </c>
      <c r="N11" s="25">
        <f>5000-1120</f>
        <v>3880</v>
      </c>
      <c r="O11" s="25">
        <v>15000</v>
      </c>
      <c r="P11" s="23">
        <v>25000</v>
      </c>
      <c r="Q11" s="35">
        <v>35000</v>
      </c>
      <c r="R11" s="35">
        <f>SUM(N11:Q11)</f>
        <v>78880</v>
      </c>
      <c r="S11" s="51">
        <f>M11+R11</f>
        <v>237685.47999999998</v>
      </c>
      <c r="T11" s="24">
        <f>D11-S11</f>
        <v>-30185.479999999981</v>
      </c>
    </row>
    <row r="12" spans="1:20" s="19" customFormat="1" x14ac:dyDescent="0.35">
      <c r="A12" s="20" t="s">
        <v>7</v>
      </c>
      <c r="B12" s="25">
        <v>13809.36</v>
      </c>
      <c r="C12" s="25">
        <v>16700.71</v>
      </c>
      <c r="D12" s="39">
        <v>13226</v>
      </c>
      <c r="E12" s="52">
        <v>1213.54</v>
      </c>
      <c r="F12" s="25">
        <v>1286.74</v>
      </c>
      <c r="G12" s="25">
        <v>1331.04</v>
      </c>
      <c r="H12" s="25">
        <v>1314.38</v>
      </c>
      <c r="I12" s="25">
        <v>1362.23</v>
      </c>
      <c r="J12" s="25">
        <v>1217.3800000000001</v>
      </c>
      <c r="K12" s="23">
        <v>1435.26</v>
      </c>
      <c r="L12" s="35">
        <v>1292.2</v>
      </c>
      <c r="M12" s="35">
        <f t="shared" ref="M12:M15" si="8">SUM(E12:L12)</f>
        <v>10452.77</v>
      </c>
      <c r="N12" s="25">
        <f>1350-14</f>
        <v>1336</v>
      </c>
      <c r="O12" s="25">
        <v>1450</v>
      </c>
      <c r="P12" s="25">
        <v>1550</v>
      </c>
      <c r="Q12" s="25">
        <v>1650</v>
      </c>
      <c r="R12" s="35">
        <f t="shared" ref="R12:R15" si="9">SUM(N12:Q12)</f>
        <v>5986</v>
      </c>
      <c r="S12" s="51">
        <f t="shared" ref="S12:S15" si="10">M12+R12</f>
        <v>16438.77</v>
      </c>
      <c r="T12" s="24">
        <f t="shared" ref="T12:T15" si="11">D12-S12</f>
        <v>-3212.7700000000004</v>
      </c>
    </row>
    <row r="13" spans="1:20" s="19" customFormat="1" x14ac:dyDescent="0.35">
      <c r="A13" s="20" t="s">
        <v>8</v>
      </c>
      <c r="B13" s="25">
        <v>206141.23</v>
      </c>
      <c r="C13" s="25">
        <v>240432.1</v>
      </c>
      <c r="D13" s="39">
        <v>229076</v>
      </c>
      <c r="E13" s="52">
        <v>21137.41</v>
      </c>
      <c r="F13" s="25">
        <v>21648.68</v>
      </c>
      <c r="G13" s="25">
        <v>20419.48</v>
      </c>
      <c r="H13" s="25">
        <v>18944.36</v>
      </c>
      <c r="I13" s="25">
        <v>18927.5</v>
      </c>
      <c r="J13" s="25">
        <v>14985.16</v>
      </c>
      <c r="K13" s="23">
        <v>14431.26</v>
      </c>
      <c r="L13" s="35">
        <v>16720.75</v>
      </c>
      <c r="M13" s="35">
        <f t="shared" si="8"/>
        <v>147214.59999999998</v>
      </c>
      <c r="N13" s="25">
        <v>20000</v>
      </c>
      <c r="O13" s="25">
        <v>22000</v>
      </c>
      <c r="P13" s="23">
        <v>24000</v>
      </c>
      <c r="Q13" s="35">
        <f>26000+1926</f>
        <v>27926</v>
      </c>
      <c r="R13" s="35">
        <f t="shared" si="9"/>
        <v>93926</v>
      </c>
      <c r="S13" s="51">
        <f t="shared" si="10"/>
        <v>241140.59999999998</v>
      </c>
      <c r="T13" s="24">
        <f t="shared" si="11"/>
        <v>-12064.599999999977</v>
      </c>
    </row>
    <row r="14" spans="1:20" s="19" customFormat="1" ht="31" x14ac:dyDescent="0.35">
      <c r="A14" s="26" t="s">
        <v>9</v>
      </c>
      <c r="B14" s="27">
        <v>24068.66</v>
      </c>
      <c r="C14" s="27">
        <v>25614.34</v>
      </c>
      <c r="D14" s="40">
        <v>20575</v>
      </c>
      <c r="E14" s="53">
        <v>2018.53</v>
      </c>
      <c r="F14" s="27">
        <v>2251.17</v>
      </c>
      <c r="G14" s="27">
        <v>2199.37</v>
      </c>
      <c r="H14" s="27">
        <v>2249.37</v>
      </c>
      <c r="I14" s="27">
        <v>2317.4899999999998</v>
      </c>
      <c r="J14" s="27">
        <v>2330.96</v>
      </c>
      <c r="K14" s="23">
        <v>2142.5300000000002</v>
      </c>
      <c r="L14" s="35">
        <v>2590.0300000000002</v>
      </c>
      <c r="M14" s="35">
        <f t="shared" si="8"/>
        <v>18099.45</v>
      </c>
      <c r="N14" s="35">
        <f>2590.03-87</f>
        <v>2503.0300000000002</v>
      </c>
      <c r="O14" s="35">
        <v>2590.0300000000002</v>
      </c>
      <c r="P14" s="35">
        <v>2590.0300000000002</v>
      </c>
      <c r="Q14" s="35">
        <v>2590.0300000000002</v>
      </c>
      <c r="R14" s="35">
        <f t="shared" si="9"/>
        <v>10273.120000000001</v>
      </c>
      <c r="S14" s="51">
        <f t="shared" si="10"/>
        <v>28372.57</v>
      </c>
      <c r="T14" s="24">
        <f t="shared" si="11"/>
        <v>-7797.57</v>
      </c>
    </row>
    <row r="15" spans="1:20" s="19" customFormat="1" ht="16" thickBot="1" x14ac:dyDescent="0.4">
      <c r="A15" s="28" t="s">
        <v>10</v>
      </c>
      <c r="B15" s="29">
        <v>3354.24</v>
      </c>
      <c r="C15" s="29">
        <v>2664.96</v>
      </c>
      <c r="D15" s="41">
        <v>2321</v>
      </c>
      <c r="E15" s="54">
        <v>193.36</v>
      </c>
      <c r="F15" s="29">
        <v>193.36</v>
      </c>
      <c r="G15" s="29">
        <v>193.36</v>
      </c>
      <c r="H15" s="29">
        <v>210.42</v>
      </c>
      <c r="I15" s="29">
        <v>210.42</v>
      </c>
      <c r="J15" s="29">
        <v>210.42</v>
      </c>
      <c r="K15" s="29">
        <v>210.42</v>
      </c>
      <c r="L15" s="29">
        <v>210.42</v>
      </c>
      <c r="M15" s="30">
        <f t="shared" si="8"/>
        <v>1632.18</v>
      </c>
      <c r="N15" s="29">
        <v>210.42</v>
      </c>
      <c r="O15" s="29">
        <v>210.42</v>
      </c>
      <c r="P15" s="29">
        <v>210.42</v>
      </c>
      <c r="Q15" s="29">
        <v>210.42</v>
      </c>
      <c r="R15" s="30">
        <f t="shared" si="9"/>
        <v>841.68</v>
      </c>
      <c r="S15" s="55">
        <f t="shared" si="10"/>
        <v>2473.86</v>
      </c>
      <c r="T15" s="31">
        <f t="shared" si="11"/>
        <v>-152.86000000000013</v>
      </c>
    </row>
    <row r="16" spans="1:20" x14ac:dyDescent="0.35">
      <c r="O16" s="67" t="s">
        <v>35</v>
      </c>
      <c r="P16" s="67"/>
      <c r="Q16" s="67"/>
      <c r="R16" s="67"/>
      <c r="S16" s="58">
        <f>S8-B8</f>
        <v>56414.030000000086</v>
      </c>
    </row>
    <row r="17" spans="1:13" s="32" customFormat="1" ht="54.65" customHeight="1" x14ac:dyDescent="0.3">
      <c r="A17" s="60" t="s">
        <v>14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</row>
  </sheetData>
  <mergeCells count="12">
    <mergeCell ref="R2:T2"/>
    <mergeCell ref="A3:M3"/>
    <mergeCell ref="A17:M17"/>
    <mergeCell ref="B4:B6"/>
    <mergeCell ref="O16:R16"/>
    <mergeCell ref="E6:M6"/>
    <mergeCell ref="N6:S6"/>
    <mergeCell ref="E4:T4"/>
    <mergeCell ref="T5:T6"/>
    <mergeCell ref="A4:A6"/>
    <mergeCell ref="C4:C6"/>
    <mergeCell ref="D4:D6"/>
  </mergeCells>
  <pageMargins left="0.7" right="0.7" top="0.75" bottom="0.75" header="0.3" footer="0.3"/>
  <pageSetup paperSize="9" scale="4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Izpilde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2024-09-30T12:40:49Z</cp:lastPrinted>
  <dcterms:created xsi:type="dcterms:W3CDTF">2024-08-22T17:05:47Z</dcterms:created>
  <dcterms:modified xsi:type="dcterms:W3CDTF">2024-09-30T12:40:54Z</dcterms:modified>
</cp:coreProperties>
</file>