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26"/>
  <workbookPr defaultThemeVersion="124226"/>
  <mc:AlternateContent xmlns:mc="http://schemas.openxmlformats.org/markup-compatibility/2006">
    <mc:Choice Requires="x15">
      <x15ac:absPath xmlns:x15ac="http://schemas.microsoft.com/office/spreadsheetml/2010/11/ac" url="\\lkm1.km.gov.lv\RoamDocu$\AlmaK\Desktop\TAP\"/>
    </mc:Choice>
  </mc:AlternateContent>
  <xr:revisionPtr revIDLastSave="0" documentId="8_{EFB9636E-2313-4A37-9C80-82511E68491B}" xr6:coauthVersionLast="47" xr6:coauthVersionMax="47" xr10:uidLastSave="{00000000-0000-0000-0000-000000000000}"/>
  <bookViews>
    <workbookView xWindow="-120" yWindow="-120" windowWidth="29040" windowHeight="15840"/>
  </bookViews>
  <sheets>
    <sheet name="papildus info_biroja izmaksas" sheetId="37" r:id="rId1"/>
    <sheet name="papildus info_citi darbi" sheetId="38" r:id="rId2"/>
    <sheet name="Atlidziba" sheetId="39"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38" i="38" l="1"/>
  <c r="G24" i="39"/>
  <c r="E22" i="39"/>
  <c r="G16" i="39"/>
  <c r="Q19" i="38"/>
  <c r="Q28" i="38"/>
  <c r="N42" i="38"/>
  <c r="N39" i="38"/>
  <c r="N40" i="38"/>
  <c r="N47" i="38"/>
  <c r="O38" i="38"/>
  <c r="N38" i="38"/>
  <c r="Q7" i="38"/>
  <c r="I54" i="38"/>
  <c r="F53" i="38"/>
  <c r="O36" i="38"/>
  <c r="N36" i="38"/>
  <c r="N35" i="38"/>
  <c r="N33" i="38"/>
  <c r="N32" i="38"/>
  <c r="N31" i="38"/>
  <c r="N30" i="38"/>
  <c r="N29" i="38"/>
  <c r="N28" i="38"/>
  <c r="F26" i="38"/>
  <c r="N26" i="38"/>
  <c r="F25" i="38"/>
  <c r="N25" i="38"/>
  <c r="N23" i="38"/>
  <c r="N22" i="38"/>
  <c r="F21" i="38"/>
  <c r="N21" i="38"/>
  <c r="F20" i="38"/>
  <c r="N20" i="38"/>
  <c r="F18" i="38"/>
  <c r="N18" i="38"/>
  <c r="F17" i="38"/>
  <c r="N17" i="38"/>
  <c r="F16" i="38"/>
  <c r="N16" i="38"/>
  <c r="F15" i="38"/>
  <c r="N15" i="38"/>
  <c r="F14" i="38"/>
  <c r="N14" i="38"/>
  <c r="F13" i="38"/>
  <c r="N13" i="38"/>
  <c r="F12" i="38"/>
  <c r="N12" i="38"/>
  <c r="F11" i="38"/>
  <c r="N11" i="38"/>
  <c r="F10" i="38"/>
  <c r="N10" i="38"/>
  <c r="F9" i="38"/>
  <c r="N9" i="38"/>
  <c r="F8" i="38"/>
  <c r="N8" i="38"/>
  <c r="O7" i="38"/>
  <c r="F11" i="37"/>
  <c r="F10" i="37"/>
  <c r="F9" i="37"/>
  <c r="F7" i="37"/>
  <c r="F6" i="37"/>
  <c r="F5" i="37"/>
  <c r="F12" i="37"/>
</calcChain>
</file>

<file path=xl/sharedStrings.xml><?xml version="1.0" encoding="utf-8"?>
<sst xmlns="http://schemas.openxmlformats.org/spreadsheetml/2006/main" count="165" uniqueCount="139">
  <si>
    <t>N.p.k.</t>
  </si>
  <si>
    <t>Mērvienība</t>
  </si>
  <si>
    <t>1.</t>
  </si>
  <si>
    <t>1.1.</t>
  </si>
  <si>
    <t>gab</t>
  </si>
  <si>
    <t>1.2.</t>
  </si>
  <si>
    <t>rullis</t>
  </si>
  <si>
    <t>1.3.</t>
  </si>
  <si>
    <t>1.4.</t>
  </si>
  <si>
    <t>1.5.</t>
  </si>
  <si>
    <t>2.</t>
  </si>
  <si>
    <t>1.6.</t>
  </si>
  <si>
    <t>1.7.</t>
  </si>
  <si>
    <t>1.8.</t>
  </si>
  <si>
    <t>1.9.</t>
  </si>
  <si>
    <t>1.10.</t>
  </si>
  <si>
    <t>2.1.</t>
  </si>
  <si>
    <t>2.2.</t>
  </si>
  <si>
    <t>2.3.</t>
  </si>
  <si>
    <t>2.4.</t>
  </si>
  <si>
    <t>3.1.</t>
  </si>
  <si>
    <t xml:space="preserve"> - koka EURO palete 1200x800x145 mm (dēļu biezums 22mm, kravnesība 2500kg, svars 25kg)</t>
  </si>
  <si>
    <t xml:space="preserve"> - bruses ēvelētas impregnētas, antisepticētas 45x95x4200</t>
  </si>
  <si>
    <t xml:space="preserve"> - pašurbjošās kokskrūves cietai koksnei Eurotec D5.0xL100mm 200gab</t>
  </si>
  <si>
    <t>iepak</t>
  </si>
  <si>
    <t xml:space="preserve"> - stūra leņķis būvkonstrukcijām Arras 80x80x80x2mm cinkots</t>
  </si>
  <si>
    <t xml:space="preserve"> - montāžas skrūves/cinkotas 4.2x51mm 500gab.</t>
  </si>
  <si>
    <t xml:space="preserve"> - pārklājs 120g/m2, 3X4m</t>
  </si>
  <si>
    <t xml:space="preserve"> - pārklājs 70g/m2, 5X7m</t>
  </si>
  <si>
    <t xml:space="preserve"> - pārklājs 70g/m, 10X12m</t>
  </si>
  <si>
    <t xml:space="preserve"> - pārklājs 70g/m2, 6X10m</t>
  </si>
  <si>
    <t xml:space="preserve"> - vīta polipropilēna aukla 8mm 248m</t>
  </si>
  <si>
    <t>1.11.</t>
  </si>
  <si>
    <t xml:space="preserve"> - palīgmateriāli</t>
  </si>
  <si>
    <t>apjoms</t>
  </si>
  <si>
    <t>Cena /EUR/</t>
  </si>
  <si>
    <t>Izdevumu pozīcija</t>
  </si>
  <si>
    <t>Aprēķināts daudzums</t>
  </si>
  <si>
    <t>c/stundas</t>
  </si>
  <si>
    <t xml:space="preserve"> - materiālu nogādāšana (Rīga - Oglaine - Rīga) kopā 146 km (66,56 x 2 = 133,12 x koeff.1,1)</t>
  </si>
  <si>
    <t>km</t>
  </si>
  <si>
    <t>3.2.</t>
  </si>
  <si>
    <t xml:space="preserve"> - smagās automašīnas ar manipulatoru īre </t>
  </si>
  <si>
    <t>stundas</t>
  </si>
  <si>
    <t>3.3.</t>
  </si>
  <si>
    <t>reizes</t>
  </si>
  <si>
    <t>3.4.</t>
  </si>
  <si>
    <t>dienas</t>
  </si>
  <si>
    <t>3.5.</t>
  </si>
  <si>
    <t>Transporta, nakšņošanas izdevumi un mehānismu izmaksas :</t>
  </si>
  <si>
    <t xml:space="preserve"> - nakšņošanas izdevumi</t>
  </si>
  <si>
    <t>3.6.</t>
  </si>
  <si>
    <t>Noliktavas telfera apkope un sertifikācija</t>
  </si>
  <si>
    <t xml:space="preserve"> - angāra un telfera būvniecības dokumentācijas atrašana arhīvā</t>
  </si>
  <si>
    <t>apjoma izmaksas</t>
  </si>
  <si>
    <t>KOPĀ izmaksas EUR</t>
  </si>
  <si>
    <t>materiāli, mehānismi, pakalpojumi</t>
  </si>
  <si>
    <t>darbs</t>
  </si>
  <si>
    <t xml:space="preserve"> - telfera apkopes, pārbaudes un sertifikācijas pakalpojumu apmaksa</t>
  </si>
  <si>
    <t xml:space="preserve">3. </t>
  </si>
  <si>
    <t xml:space="preserve"> - objekta apdrošināšanas izmaksas</t>
  </si>
  <si>
    <t xml:space="preserve"> - zemes nodoklis</t>
  </si>
  <si>
    <t xml:space="preserve"> - elektrības patēriņa izmaksas</t>
  </si>
  <si>
    <t>3.7.</t>
  </si>
  <si>
    <t>Noliktavas angāra nomas un saistīto komunālo pakalpojumu izmaksas :</t>
  </si>
  <si>
    <t>3.8.</t>
  </si>
  <si>
    <t xml:space="preserve"> - sausās tualetes izvešanas izmaksas vai BIO tualetes īre</t>
  </si>
  <si>
    <t>mēneši</t>
  </si>
  <si>
    <t xml:space="preserve"> - neparedzami ārpakalpojumu maksājumi</t>
  </si>
  <si>
    <t>3.9.</t>
  </si>
  <si>
    <t>t.m.</t>
  </si>
  <si>
    <t xml:space="preserve"> - pagaidu žoga izbūve vai būvžoga uzstādīšana un īre (1 tm. / 1 eiro mēnesī)</t>
  </si>
  <si>
    <t xml:space="preserve"> - videonovērošanas kameru un raidītāja uzstādīšanas izmaksas</t>
  </si>
  <si>
    <t>septembris</t>
  </si>
  <si>
    <t>oktobris</t>
  </si>
  <si>
    <t>novembris</t>
  </si>
  <si>
    <t>decembris</t>
  </si>
  <si>
    <t>Plāna tāme - muzeja krājumā iekļauto padomju okupācijas pieminekļu glabāšanas noliktavas angāra Oglainē, Vircavas pagastā iekārtošanas, objektu pieņemšanas un uzglabāšanas izmaksas 2022. gadā</t>
  </si>
  <si>
    <t>Materiālu sagāde, nogādāšana pieminekļu glabāšanas vietā ārpus Rīgas, izvietošana noliktavā, noliktavas plauktu izgatavošana mazgabarīta objektu glabāšanai un teritorijas iekārtošana lielgabarīta objektu glabāšanai                                                                                                        (2 strādnieki x 32 pārvietošanās un darba stundas):</t>
  </si>
  <si>
    <t xml:space="preserve"> - zemes gabala pļaušanas izmaksas </t>
  </si>
  <si>
    <t>2.6.</t>
  </si>
  <si>
    <t>2.6.1.</t>
  </si>
  <si>
    <t>2.6.2.</t>
  </si>
  <si>
    <t xml:space="preserve"> - nomas maksa EURO 450,00 / mēnesī</t>
  </si>
  <si>
    <t>1. sadaļa. Noliktavas nomas, aprīkošanas un ekspluatācijas izmaksas</t>
  </si>
  <si>
    <t>Pielikums Nr. 1</t>
  </si>
  <si>
    <t xml:space="preserve"> - vieglās automašīnas patapināšanas un degvielas izdevumi</t>
  </si>
  <si>
    <t>4.tāmes pozīcija -  Biroja un administratīvās izmaksas novietnes izmantošanai (biroja izdevumi, konsultantu apmaksa un citi)</t>
  </si>
  <si>
    <t>4.1.</t>
  </si>
  <si>
    <t>4.1.1.</t>
  </si>
  <si>
    <t xml:space="preserve">Papildus skaidrojums                                                                                                                                                                                                                                                                                                                                                               plāna tāmē "Muzeja krājumā iekļauto padomju okupācijas pieminekļu glabāšanas noliktavas angāra Oglainē, Vircavas pagastā iekārtošanas, objektu pieņemšanas un uzglabāšanas izmaksas 2022. gadā" iekļautajām biroja un administratīvajām izmaksām        </t>
  </si>
  <si>
    <t>Aprēķinātais daudzums                       4 mēnešos</t>
  </si>
  <si>
    <t>Aprēķinātas plānotas izmaksas kopā EUR (ar PVN)</t>
  </si>
  <si>
    <t>Nr.p.k.</t>
  </si>
  <si>
    <t>Aprēķinātā plānoto izmaksu pozīcija</t>
  </si>
  <si>
    <t>4.1.2.</t>
  </si>
  <si>
    <r>
      <t xml:space="preserve">Finansiāli lielākās komunālo pakalpojumu izmaksas proporcionāli projektā iesaistīto muzeja speciālistu </t>
    </r>
    <r>
      <rPr>
        <u/>
        <sz val="11"/>
        <color indexed="8"/>
        <rFont val="NewsGoth Cn TL"/>
        <family val="2"/>
      </rPr>
      <t>ārpus pastāvīgā darba laika</t>
    </r>
    <r>
      <rPr>
        <sz val="11"/>
        <color indexed="8"/>
        <rFont val="NewsGoth Cn TL"/>
        <family val="2"/>
      </rPr>
      <t xml:space="preserve"> Pielikumā Nr. 2 aprēķinātajam strādājamo stundu skaitam  :</t>
    </r>
  </si>
  <si>
    <t xml:space="preserve"> - siltumenerģijas izmaksas                                                                                                               (kopējā muzeja ēkā vienā mēnesī plānotās siltumenerģijas izmaksa ir EUR 3 734, dalīta ar kopējo ēkas kvadratūru 2 589,70 = EUR 1,44 / 1m2. Biroja telpu kopējā kvadratūra ir 937,56 m2, reiz 1,44 = kopā EUR 1 350, tātad 35 darbinieki strādājot 8 stundas dienā un 21 dienu mēnesī, kopā nostrādājot 5880 stundas, vienā darbinieka darba stundā patērē siltumenerģiju summā EUR 0,23) </t>
  </si>
  <si>
    <t>4.2.</t>
  </si>
  <si>
    <t>4.3.</t>
  </si>
  <si>
    <t>Krājuma komisijas darba nodrošinājums veidojot muzeja Krājuma dokumentāciju visiem demontētājiem okupācijas pieminekļiem :</t>
  </si>
  <si>
    <t>4.3.1.</t>
  </si>
  <si>
    <t>pakas</t>
  </si>
  <si>
    <t xml:space="preserve"> - biroja (printera) papīrs A4 Image Business, 80g/m2</t>
  </si>
  <si>
    <t xml:space="preserve"> - kārtridžs prinerim Kyocera Taskalfa 2550 - Kyocera Toner TK-8305 Y</t>
  </si>
  <si>
    <t>gabali</t>
  </si>
  <si>
    <t>4.4.</t>
  </si>
  <si>
    <t>Cena EUR              (ar PVN)</t>
  </si>
  <si>
    <t>KOPĀ aprēķinātas biroja un administratīvās izmaksas :</t>
  </si>
  <si>
    <t>Biroja tehnikas amortizācija, datoradministratora un konsultantu pakalpojumi</t>
  </si>
  <si>
    <t>Pieņemts vidējais ārpakalpojuma darbinieku darba stundas izcenojums no iepriekšējas pieredzes, pārceļot muzeja saimniecību no pagaidu mājvietas Rīgā, Raiņa bulvārī 7 uz rekonstruēto ēku Latviešu strēlnieku laukumā 1. Pirms tam tika veikta detalizēta cenu aptauja un saņemti konkrēti izmaksu piedāvājumi. Pagājušo astoņu mēnešu laikā izmaksas var būt tikai pieaugušas, bet ne samazinājušās.</t>
  </si>
  <si>
    <t>Cenu piemērošanas papildus skaidrojums</t>
  </si>
  <si>
    <t>Cenas ņemtas no piedāvājumiem piegādātāju un tirgotāju mājas lapās, visas viegli pārbaudāmas.</t>
  </si>
  <si>
    <t>Tāpat, cenas ņemtas no potenciālo izpildītāju uzrādītajām cenām interneta mājas lapās. Līdz šim muzejam nav bijusi plaša iepriekšēja pieredze automašīnu ar manipulatoru īrei. Muzejam īpašumā nav ne vieglā, ne smagā transporta, līdz ar to arī šo potenciālo pakalpojumu cenas ņemtas kā vidējās no piedāvājumiem un muzeja darbinieku transporta patapinājuma līgumiem. Arī nakšņošanas izdevumu aprēķinam piemērotas viesnīcu un viesu māju piedāvātās zemākā līmeņa cenas, ko viegli var pārbaudīt internetā.</t>
  </si>
  <si>
    <t>Telfera apkopes izmaksas pieņemtas pēc telefoniskas cenu aptaujas ar atbilstošu pakalpojumu sniedzējiem. Var tikt konkretizētas tikai pēc speciālistu veiktas telfera apskates un tam sekojošas detalizētas veicamo darbu tāmes sastādīšanas.</t>
  </si>
  <si>
    <t>Angāra nomas izmaksas noteiktas atbilstoši izvēlētajam piedāvājumam, ko nav veicis muzejs.</t>
  </si>
  <si>
    <t>Pļaušanas izmaksas noskaidrotas saskaņā ar konkrētā pagastā pieejamo pakalpojuma cenu.</t>
  </si>
  <si>
    <t>Izmaksas ņemtas atbilstoši internetā atrodamam saimnieciski izdevīgākajam piedāvājumam.</t>
  </si>
  <si>
    <t>Šobrīd nav precīzi nosakāmas, būs apmaksājamas pēc faktiskā patēriņa, ņemot vērā iespējamu nepieciešamību papildus elektromontāžas darbu veikšanu pieguļošās teritorijas apgaismojuma uzstādīšanai.</t>
  </si>
  <si>
    <t>Šobrīd nav precīzi zināms, žogs būs, vai nebūs nepieciešams, bet ar šādu nepieciešamību ir obligāti jārēķinās.</t>
  </si>
  <si>
    <t>Izmaksas aprēķinātas, ņemot vērā pavisam nesen muzeja ekspozīcijā veiktos videonovērošanas sistēmas uzstādīšanas darbus.</t>
  </si>
  <si>
    <t xml:space="preserve"> - elektroenerģijas izmaksas                                                                                                               (kopējā muzeja ēkā vienā mēnesī plānotās elektroenerģijas izmaksa ir EUR 9 283, dalīta ar kopējo ēkas kvadratūru 2 589,70 = EUR 3,58 / 1m2. Biroja telpu kopējā kvadratūra ir 937,56 m2, reiz 3,58 = kopā EUR 3 356,46, tātad 35 darbinieki strādājot 8 stundas dienā un 21 dienu mēnesī, kopā nostrādājot 5880 stundas, vienā darbinieka darba stundā patērē elektroenerģiju summā EUR 0,57).                                                Pieņemot, ka konkrētajā pasākumā iesaistītie muzeja darbinieki atsevišķos gadījumos pienākumus veiks paralēli pamatdarbam, aprēķinā viena darbinieka darba stundas elektroenerģijas izmaksas esam samazinājuši līdz summai EUR 0,36)</t>
  </si>
  <si>
    <t>Grāmatvedības pakalpojumu izmaksas (EUR 55 / mēnesī)</t>
  </si>
  <si>
    <t>KOPĀ</t>
  </si>
  <si>
    <t>Krājuma komisijas sēdes (10 h mēnesī, 4 mēneši)</t>
  </si>
  <si>
    <t>Pieminekļu saņemšana noliktavā (10h mēnesī, 4 mēneši)</t>
  </si>
  <si>
    <t>Funkcijas administratīvais nodrošinājums</t>
  </si>
  <si>
    <t>Kopā stundas</t>
  </si>
  <si>
    <t>Samaksa</t>
  </si>
  <si>
    <t>DD VSAOI</t>
  </si>
  <si>
    <t>Kopā</t>
  </si>
  <si>
    <t>Kopā:</t>
  </si>
  <si>
    <t>Stundas/h x 4 mēneši</t>
  </si>
  <si>
    <t>Alga</t>
  </si>
  <si>
    <t>DDVSAOI</t>
  </si>
  <si>
    <t>4. mēn</t>
  </si>
  <si>
    <t>16h mēnesī x 4 mēneši</t>
  </si>
  <si>
    <t>32h mēnesī x 4 mēneši</t>
  </si>
  <si>
    <t>Pavisam kopā: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</si>
</sst>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89" formatCode="#,##0.00\ _€"/>
  </numFmts>
  <fonts count="19" x14ac:knownFonts="1">
    <font>
      <sz val="11"/>
      <color theme="1"/>
      <name val="Calibri"/>
      <family val="2"/>
      <charset val="186"/>
      <scheme val="minor"/>
    </font>
    <font>
      <sz val="11"/>
      <name val="NewsGoth Cn TL"/>
      <family val="2"/>
    </font>
    <font>
      <b/>
      <sz val="11"/>
      <name val="NewsGoth Cn TL"/>
      <family val="2"/>
    </font>
    <font>
      <sz val="11"/>
      <color indexed="8"/>
      <name val="NewsGoth Cn TL"/>
      <family val="2"/>
    </font>
    <font>
      <u/>
      <sz val="11"/>
      <color indexed="8"/>
      <name val="NewsGoth Cn TL"/>
      <family val="2"/>
    </font>
    <font>
      <sz val="8"/>
      <name val="Calibri"/>
      <family val="2"/>
      <charset val="186"/>
    </font>
    <font>
      <sz val="11"/>
      <name val="NewsGoth Cn TL"/>
      <family val="2"/>
      <charset val="186"/>
    </font>
    <font>
      <b/>
      <sz val="11"/>
      <color theme="1"/>
      <name val="Calibri"/>
      <family val="2"/>
      <charset val="186"/>
      <scheme val="minor"/>
    </font>
    <font>
      <sz val="11"/>
      <color theme="1"/>
      <name val="NewsGoth Cn TL"/>
      <family val="2"/>
    </font>
    <font>
      <sz val="12"/>
      <color theme="1"/>
      <name val="NewsGoth Cn TL"/>
      <family val="2"/>
    </font>
    <font>
      <sz val="11"/>
      <name val="Calibri"/>
      <family val="2"/>
      <charset val="186"/>
      <scheme val="minor"/>
    </font>
    <font>
      <b/>
      <sz val="11"/>
      <color theme="1"/>
      <name val="NewsGoth Cn TL"/>
      <family val="2"/>
    </font>
    <font>
      <sz val="11"/>
      <color rgb="FFFF0000"/>
      <name val="NewsGoth Cn TL"/>
      <family val="2"/>
    </font>
    <font>
      <sz val="12"/>
      <color rgb="FFFF0000"/>
      <name val="NewsGoth Cn TL"/>
      <family val="2"/>
    </font>
    <font>
      <b/>
      <sz val="11"/>
      <color rgb="FFFF0000"/>
      <name val="NewsGoth Cn TL"/>
      <family val="2"/>
    </font>
    <font>
      <b/>
      <sz val="11"/>
      <color rgb="FFFF0000"/>
      <name val="NewsGoth Cn TL"/>
      <family val="2"/>
      <charset val="186"/>
    </font>
    <font>
      <b/>
      <sz val="12"/>
      <color theme="1"/>
      <name val="Calibri"/>
      <family val="2"/>
      <charset val="186"/>
      <scheme val="minor"/>
    </font>
    <font>
      <b/>
      <sz val="13"/>
      <color theme="1"/>
      <name val="Calibri"/>
      <family val="2"/>
      <charset val="186"/>
      <scheme val="minor"/>
    </font>
    <font>
      <b/>
      <sz val="12"/>
      <color theme="1"/>
      <name val="NewsGoth Cn TL"/>
      <family val="2"/>
    </font>
  </fonts>
  <fills count="2">
    <fill>
      <patternFill patternType="none"/>
    </fill>
    <fill>
      <patternFill patternType="gray125"/>
    </fill>
  </fills>
  <borders count="35">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dashed">
        <color indexed="64"/>
      </top>
      <bottom style="hair">
        <color indexed="64"/>
      </bottom>
      <diagonal/>
    </border>
    <border>
      <left style="dashed">
        <color indexed="64"/>
      </left>
      <right style="dotted">
        <color indexed="64"/>
      </right>
      <top style="hair">
        <color indexed="64"/>
      </top>
      <bottom style="dashed">
        <color indexed="64"/>
      </bottom>
      <diagonal/>
    </border>
    <border>
      <left style="dotted">
        <color indexed="64"/>
      </left>
      <right style="dashed">
        <color indexed="64"/>
      </right>
      <top style="hair">
        <color indexed="64"/>
      </top>
      <bottom style="dashed">
        <color indexed="64"/>
      </bottom>
      <diagonal/>
    </border>
    <border>
      <left style="dashed">
        <color indexed="64"/>
      </left>
      <right/>
      <top style="hair">
        <color indexed="64"/>
      </top>
      <bottom style="dashed">
        <color indexed="64"/>
      </bottom>
      <diagonal/>
    </border>
    <border>
      <left style="dotted">
        <color indexed="64"/>
      </left>
      <right style="dotted">
        <color indexed="64"/>
      </right>
      <top/>
      <bottom style="hair">
        <color indexed="64"/>
      </bottom>
      <diagonal/>
    </border>
    <border>
      <left style="dotted">
        <color indexed="64"/>
      </left>
      <right/>
      <top/>
      <bottom style="hair">
        <color indexed="64"/>
      </bottom>
      <diagonal/>
    </border>
    <border>
      <left style="dashed">
        <color indexed="64"/>
      </left>
      <right style="dotted">
        <color indexed="64"/>
      </right>
      <top/>
      <bottom style="hair">
        <color indexed="64"/>
      </bottom>
      <diagonal/>
    </border>
    <border>
      <left style="dotted">
        <color indexed="64"/>
      </left>
      <right style="dashed">
        <color indexed="64"/>
      </right>
      <top/>
      <bottom style="hair">
        <color indexed="64"/>
      </bottom>
      <diagonal/>
    </border>
    <border>
      <left/>
      <right style="dotted">
        <color indexed="64"/>
      </right>
      <top/>
      <bottom style="hair">
        <color indexed="64"/>
      </bottom>
      <diagonal/>
    </border>
    <border>
      <left style="dashed">
        <color indexed="64"/>
      </left>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top style="hair">
        <color indexed="64"/>
      </top>
      <bottom style="hair">
        <color indexed="64"/>
      </bottom>
      <diagonal/>
    </border>
    <border>
      <left style="dashed">
        <color indexed="64"/>
      </left>
      <right style="dotted">
        <color indexed="64"/>
      </right>
      <top style="hair">
        <color indexed="64"/>
      </top>
      <bottom style="hair">
        <color indexed="64"/>
      </bottom>
      <diagonal/>
    </border>
    <border>
      <left style="dotted">
        <color indexed="64"/>
      </left>
      <right style="dashed">
        <color indexed="64"/>
      </right>
      <top style="hair">
        <color indexed="64"/>
      </top>
      <bottom style="hair">
        <color indexed="64"/>
      </bottom>
      <diagonal/>
    </border>
    <border>
      <left/>
      <right style="dotted">
        <color indexed="64"/>
      </right>
      <top style="hair">
        <color indexed="64"/>
      </top>
      <bottom style="hair">
        <color indexed="64"/>
      </bottom>
      <diagonal/>
    </border>
    <border>
      <left style="dotted">
        <color indexed="64"/>
      </left>
      <right style="dotted">
        <color indexed="64"/>
      </right>
      <top style="hair">
        <color indexed="64"/>
      </top>
      <bottom/>
      <diagonal/>
    </border>
    <border>
      <left style="dotted">
        <color indexed="64"/>
      </left>
      <right/>
      <top style="hair">
        <color indexed="64"/>
      </top>
      <bottom/>
      <diagonal/>
    </border>
    <border>
      <left/>
      <right style="dotted">
        <color indexed="64"/>
      </right>
      <top style="hair">
        <color indexed="64"/>
      </top>
      <bottom/>
      <diagonal/>
    </border>
    <border>
      <left style="dashed">
        <color indexed="64"/>
      </left>
      <right style="dotted">
        <color indexed="64"/>
      </right>
      <top style="hair">
        <color indexed="64"/>
      </top>
      <bottom/>
      <diagonal/>
    </border>
    <border>
      <left style="dotted">
        <color indexed="64"/>
      </left>
      <right style="dashed">
        <color indexed="64"/>
      </right>
      <top style="hair">
        <color indexed="64"/>
      </top>
      <bottom/>
      <diagonal/>
    </border>
    <border>
      <left style="dashed">
        <color indexed="64"/>
      </left>
      <right/>
      <top/>
      <bottom style="hair">
        <color indexed="64"/>
      </bottom>
      <diagonal/>
    </border>
    <border>
      <left style="thin">
        <color indexed="64"/>
      </left>
      <right style="thin">
        <color indexed="64"/>
      </right>
      <top style="thin">
        <color indexed="64"/>
      </top>
      <bottom style="thin">
        <color indexed="64"/>
      </bottom>
      <diagonal/>
    </border>
    <border>
      <left style="dashed">
        <color indexed="64"/>
      </left>
      <right style="dotted">
        <color indexed="64"/>
      </right>
      <top/>
      <bottom/>
      <diagonal/>
    </border>
    <border>
      <left style="dott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right/>
      <top style="hair">
        <color indexed="64"/>
      </top>
      <bottom style="hair">
        <color indexed="64"/>
      </bottom>
      <diagonal/>
    </border>
    <border>
      <left/>
      <right style="dashed">
        <color indexed="64"/>
      </right>
      <top style="hair">
        <color indexed="64"/>
      </top>
      <bottom style="hair">
        <color indexed="64"/>
      </bottom>
      <diagonal/>
    </border>
    <border>
      <left/>
      <right/>
      <top/>
      <bottom style="hair">
        <color indexed="64"/>
      </bottom>
      <diagonal/>
    </border>
    <border>
      <left style="dotted">
        <color indexed="64"/>
      </left>
      <right style="dotted">
        <color indexed="64"/>
      </right>
      <top/>
      <bottom style="dashed">
        <color indexed="64"/>
      </bottom>
      <diagonal/>
    </border>
    <border>
      <left style="dotted">
        <color indexed="64"/>
      </left>
      <right style="dashed">
        <color indexed="64"/>
      </right>
      <top/>
      <bottom style="dashed">
        <color indexed="64"/>
      </bottom>
      <diagonal/>
    </border>
    <border>
      <left/>
      <right/>
      <top style="thin">
        <color indexed="64"/>
      </top>
      <bottom/>
      <diagonal/>
    </border>
  </borders>
  <cellStyleXfs count="1">
    <xf numFmtId="0" fontId="0" fillId="0" borderId="0"/>
  </cellStyleXfs>
  <cellXfs count="114">
    <xf numFmtId="0" fontId="0" fillId="0" borderId="0" xfId="0"/>
    <xf numFmtId="0" fontId="8" fillId="0" borderId="0" xfId="0" applyFont="1" applyFill="1" applyAlignment="1">
      <alignment vertical="top"/>
    </xf>
    <xf numFmtId="0" fontId="8" fillId="0" borderId="0" xfId="0" applyFont="1" applyFill="1" applyAlignment="1">
      <alignment horizontal="center" vertical="center"/>
    </xf>
    <xf numFmtId="0" fontId="9" fillId="0" borderId="0" xfId="0" applyFont="1" applyFill="1" applyAlignment="1">
      <alignment vertical="top"/>
    </xf>
    <xf numFmtId="0" fontId="0" fillId="0" borderId="0" xfId="0" applyAlignment="1">
      <alignment wrapText="1"/>
    </xf>
    <xf numFmtId="0" fontId="7" fillId="0" borderId="0" xfId="0" applyFont="1"/>
    <xf numFmtId="0" fontId="1" fillId="0" borderId="0" xfId="0" applyFont="1" applyFill="1" applyAlignment="1">
      <alignment vertical="top"/>
    </xf>
    <xf numFmtId="0" fontId="2" fillId="0" borderId="0" xfId="0" applyFont="1" applyFill="1" applyAlignment="1">
      <alignment vertical="top"/>
    </xf>
    <xf numFmtId="0" fontId="10" fillId="0" borderId="0" xfId="0" applyFont="1"/>
    <xf numFmtId="0" fontId="10" fillId="0" borderId="0" xfId="0" applyFont="1" applyAlignment="1">
      <alignment wrapText="1"/>
    </xf>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1" fontId="8" fillId="0" borderId="1" xfId="0" applyNumberFormat="1" applyFont="1" applyFill="1" applyBorder="1" applyAlignment="1">
      <alignment horizontal="right" vertical="top"/>
    </xf>
    <xf numFmtId="2" fontId="8" fillId="0" borderId="1" xfId="0" applyNumberFormat="1" applyFont="1" applyFill="1" applyBorder="1" applyAlignment="1">
      <alignment vertical="top" wrapText="1"/>
    </xf>
    <xf numFmtId="2" fontId="8" fillId="0" borderId="1" xfId="0" applyNumberFormat="1" applyFont="1" applyFill="1" applyBorder="1" applyAlignment="1">
      <alignment horizontal="center" vertical="top"/>
    </xf>
    <xf numFmtId="2" fontId="8" fillId="0" borderId="1" xfId="0" applyNumberFormat="1" applyFont="1" applyFill="1" applyBorder="1" applyAlignment="1">
      <alignment horizontal="right" vertical="top"/>
    </xf>
    <xf numFmtId="2" fontId="8" fillId="0" borderId="1" xfId="0" applyNumberFormat="1" applyFont="1" applyFill="1" applyBorder="1" applyAlignment="1">
      <alignment vertical="top"/>
    </xf>
    <xf numFmtId="2" fontId="8" fillId="0" borderId="1" xfId="0" applyNumberFormat="1" applyFont="1" applyFill="1" applyBorder="1" applyAlignment="1">
      <alignment horizontal="right" vertical="top" wrapText="1"/>
    </xf>
    <xf numFmtId="1" fontId="8" fillId="0" borderId="1" xfId="0" applyNumberFormat="1" applyFont="1" applyFill="1" applyBorder="1" applyAlignment="1">
      <alignment horizontal="center" vertical="top"/>
    </xf>
    <xf numFmtId="2" fontId="8" fillId="0" borderId="1" xfId="0" applyNumberFormat="1" applyFont="1" applyFill="1" applyBorder="1" applyAlignment="1">
      <alignment horizontal="left" vertical="top" wrapText="1"/>
    </xf>
    <xf numFmtId="1" fontId="8" fillId="0" borderId="2" xfId="0" applyNumberFormat="1" applyFont="1" applyFill="1" applyBorder="1" applyAlignment="1">
      <alignment horizontal="right" vertical="top"/>
    </xf>
    <xf numFmtId="2" fontId="8" fillId="0" borderId="2" xfId="0" applyNumberFormat="1" applyFont="1" applyFill="1" applyBorder="1" applyAlignment="1">
      <alignment horizontal="left" vertical="top" wrapText="1"/>
    </xf>
    <xf numFmtId="2" fontId="8" fillId="0" borderId="2" xfId="0" applyNumberFormat="1" applyFont="1" applyFill="1" applyBorder="1" applyAlignment="1">
      <alignment horizontal="center" vertical="top"/>
    </xf>
    <xf numFmtId="1" fontId="8" fillId="0" borderId="2" xfId="0" applyNumberFormat="1" applyFont="1" applyFill="1" applyBorder="1" applyAlignment="1">
      <alignment horizontal="center" vertical="top"/>
    </xf>
    <xf numFmtId="2" fontId="8" fillId="0" borderId="2" xfId="0" applyNumberFormat="1" applyFont="1" applyFill="1" applyBorder="1" applyAlignment="1">
      <alignment horizontal="right" vertical="top"/>
    </xf>
    <xf numFmtId="2" fontId="8" fillId="0" borderId="2" xfId="0" applyNumberFormat="1" applyFont="1" applyFill="1" applyBorder="1" applyAlignment="1">
      <alignment vertical="top"/>
    </xf>
    <xf numFmtId="1" fontId="11" fillId="0" borderId="3" xfId="0" applyNumberFormat="1" applyFont="1" applyFill="1" applyBorder="1" applyAlignment="1">
      <alignment horizontal="right" vertical="top"/>
    </xf>
    <xf numFmtId="2" fontId="11" fillId="0" borderId="3" xfId="0" applyNumberFormat="1" applyFont="1" applyFill="1" applyBorder="1" applyAlignment="1">
      <alignment vertical="top" wrapText="1"/>
    </xf>
    <xf numFmtId="2" fontId="11" fillId="0" borderId="3" xfId="0" applyNumberFormat="1" applyFont="1" applyFill="1" applyBorder="1" applyAlignment="1">
      <alignment horizontal="center" vertical="top"/>
    </xf>
    <xf numFmtId="2" fontId="11" fillId="0" borderId="3" xfId="0" applyNumberFormat="1" applyFont="1" applyFill="1" applyBorder="1" applyAlignment="1">
      <alignment horizontal="right" vertical="top"/>
    </xf>
    <xf numFmtId="2" fontId="11" fillId="0" borderId="3" xfId="0" applyNumberFormat="1" applyFont="1" applyFill="1" applyBorder="1" applyAlignment="1">
      <alignment vertical="top"/>
    </xf>
    <xf numFmtId="0" fontId="11" fillId="0" borderId="0" xfId="0" applyFont="1" applyFill="1" applyAlignment="1">
      <alignment vertical="top"/>
    </xf>
    <xf numFmtId="0" fontId="8" fillId="0" borderId="0" xfId="0" applyFont="1" applyAlignment="1">
      <alignment vertical="top"/>
    </xf>
    <xf numFmtId="0" fontId="12" fillId="0" borderId="0" xfId="0" applyFont="1" applyAlignment="1">
      <alignment vertical="top"/>
    </xf>
    <xf numFmtId="0" fontId="9" fillId="0" borderId="0" xfId="0" applyFont="1" applyAlignment="1">
      <alignment vertical="top"/>
    </xf>
    <xf numFmtId="0" fontId="13" fillId="0" borderId="0" xfId="0" applyFont="1" applyAlignment="1">
      <alignment vertical="top"/>
    </xf>
    <xf numFmtId="0" fontId="8" fillId="0" borderId="0" xfId="0" applyFont="1" applyAlignment="1">
      <alignment horizontal="center" vertical="center"/>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14" fillId="0" borderId="0" xfId="0" applyFont="1" applyAlignment="1">
      <alignment horizontal="left" vertical="center"/>
    </xf>
    <xf numFmtId="1" fontId="8" fillId="0" borderId="7" xfId="0" applyNumberFormat="1" applyFont="1" applyBorder="1" applyAlignment="1">
      <alignment horizontal="right" vertical="top"/>
    </xf>
    <xf numFmtId="2" fontId="8" fillId="0" borderId="7" xfId="0" applyNumberFormat="1" applyFont="1" applyBorder="1" applyAlignment="1">
      <alignment horizontal="left" vertical="top" wrapText="1"/>
    </xf>
    <xf numFmtId="2" fontId="8" fillId="0" borderId="7" xfId="0" applyNumberFormat="1" applyFont="1" applyBorder="1" applyAlignment="1">
      <alignment horizontal="center" vertical="top"/>
    </xf>
    <xf numFmtId="2" fontId="8" fillId="0" borderId="8" xfId="0" applyNumberFormat="1" applyFont="1" applyBorder="1" applyAlignment="1">
      <alignment horizontal="right" vertical="top"/>
    </xf>
    <xf numFmtId="2" fontId="8" fillId="0" borderId="9" xfId="0" applyNumberFormat="1" applyFont="1" applyBorder="1" applyAlignment="1">
      <alignment horizontal="right" vertical="top"/>
    </xf>
    <xf numFmtId="2" fontId="8" fillId="0" borderId="10" xfId="0" applyNumberFormat="1" applyFont="1" applyBorder="1" applyAlignment="1">
      <alignment horizontal="right" vertical="top"/>
    </xf>
    <xf numFmtId="2" fontId="8" fillId="0" borderId="11" xfId="0" applyNumberFormat="1" applyFont="1" applyBorder="1" applyAlignment="1">
      <alignment horizontal="right" vertical="top"/>
    </xf>
    <xf numFmtId="2" fontId="8" fillId="0" borderId="12" xfId="0" applyNumberFormat="1" applyFont="1" applyBorder="1" applyAlignment="1">
      <alignment vertical="top"/>
    </xf>
    <xf numFmtId="2" fontId="1" fillId="0" borderId="10" xfId="0" applyNumberFormat="1" applyFont="1" applyBorder="1" applyAlignment="1">
      <alignment vertical="top"/>
    </xf>
    <xf numFmtId="1" fontId="8" fillId="0" borderId="13" xfId="0" applyNumberFormat="1" applyFont="1" applyBorder="1" applyAlignment="1">
      <alignment horizontal="right" vertical="top"/>
    </xf>
    <xf numFmtId="2" fontId="8" fillId="0" borderId="13" xfId="0" applyNumberFormat="1" applyFont="1" applyBorder="1" applyAlignment="1">
      <alignment horizontal="right" vertical="top" wrapText="1"/>
    </xf>
    <xf numFmtId="2" fontId="8" fillId="0" borderId="13" xfId="0" applyNumberFormat="1" applyFont="1" applyBorder="1" applyAlignment="1">
      <alignment horizontal="center" vertical="top"/>
    </xf>
    <xf numFmtId="2" fontId="8" fillId="0" borderId="14" xfId="0" applyNumberFormat="1" applyFont="1" applyBorder="1" applyAlignment="1">
      <alignment horizontal="right" vertical="top"/>
    </xf>
    <xf numFmtId="2" fontId="8" fillId="0" borderId="15" xfId="0" applyNumberFormat="1" applyFont="1" applyBorder="1" applyAlignment="1">
      <alignment horizontal="right" vertical="top"/>
    </xf>
    <xf numFmtId="2" fontId="8" fillId="0" borderId="16" xfId="0" applyNumberFormat="1" applyFont="1" applyBorder="1" applyAlignment="1">
      <alignment horizontal="right" vertical="top"/>
    </xf>
    <xf numFmtId="2" fontId="8" fillId="0" borderId="17" xfId="0" applyNumberFormat="1" applyFont="1" applyBorder="1" applyAlignment="1">
      <alignment horizontal="right" vertical="top"/>
    </xf>
    <xf numFmtId="2" fontId="8" fillId="0" borderId="10" xfId="0" applyNumberFormat="1" applyFont="1" applyBorder="1" applyAlignment="1">
      <alignment vertical="top"/>
    </xf>
    <xf numFmtId="1" fontId="8" fillId="0" borderId="18" xfId="0" applyNumberFormat="1" applyFont="1" applyBorder="1" applyAlignment="1">
      <alignment horizontal="right" vertical="top"/>
    </xf>
    <xf numFmtId="2" fontId="8" fillId="0" borderId="18" xfId="0" applyNumberFormat="1" applyFont="1" applyBorder="1" applyAlignment="1">
      <alignment horizontal="right" vertical="top" wrapText="1"/>
    </xf>
    <xf numFmtId="2" fontId="8" fillId="0" borderId="18" xfId="0" applyNumberFormat="1" applyFont="1" applyBorder="1" applyAlignment="1">
      <alignment horizontal="center" vertical="top"/>
    </xf>
    <xf numFmtId="2" fontId="8" fillId="0" borderId="19" xfId="0" applyNumberFormat="1" applyFont="1" applyBorder="1" applyAlignment="1">
      <alignment horizontal="right" vertical="top"/>
    </xf>
    <xf numFmtId="2" fontId="8" fillId="0" borderId="16" xfId="0" applyNumberFormat="1" applyFont="1" applyBorder="1" applyAlignment="1">
      <alignment vertical="top"/>
    </xf>
    <xf numFmtId="2" fontId="8" fillId="0" borderId="20" xfId="0" applyNumberFormat="1" applyFont="1" applyBorder="1" applyAlignment="1">
      <alignment horizontal="right" vertical="top"/>
    </xf>
    <xf numFmtId="2" fontId="8" fillId="0" borderId="21" xfId="0" applyNumberFormat="1" applyFont="1" applyBorder="1" applyAlignment="1">
      <alignment horizontal="right" vertical="top"/>
    </xf>
    <xf numFmtId="2" fontId="8" fillId="0" borderId="22" xfId="0" applyNumberFormat="1" applyFont="1" applyBorder="1" applyAlignment="1">
      <alignment horizontal="right" vertical="top"/>
    </xf>
    <xf numFmtId="2" fontId="8" fillId="0" borderId="13" xfId="0" applyNumberFormat="1" applyFont="1" applyBorder="1" applyAlignment="1">
      <alignment horizontal="left" vertical="top" wrapText="1"/>
    </xf>
    <xf numFmtId="2" fontId="8" fillId="0" borderId="23" xfId="0" applyNumberFormat="1" applyFont="1" applyBorder="1" applyAlignment="1">
      <alignment horizontal="right" vertical="top"/>
    </xf>
    <xf numFmtId="2" fontId="8" fillId="0" borderId="13" xfId="0" applyNumberFormat="1" applyFont="1" applyBorder="1" applyAlignment="1">
      <alignment horizontal="center" vertical="top" wrapText="1"/>
    </xf>
    <xf numFmtId="2" fontId="8" fillId="0" borderId="22" xfId="0" applyNumberFormat="1" applyFont="1" applyBorder="1" applyAlignment="1">
      <alignment vertical="top"/>
    </xf>
    <xf numFmtId="0" fontId="8" fillId="0" borderId="0" xfId="0" applyFont="1" applyAlignment="1">
      <alignment horizontal="right" vertical="top" wrapText="1"/>
    </xf>
    <xf numFmtId="2" fontId="1" fillId="0" borderId="16" xfId="0" applyNumberFormat="1" applyFont="1" applyBorder="1" applyAlignment="1">
      <alignment horizontal="right" vertical="top"/>
    </xf>
    <xf numFmtId="0" fontId="12" fillId="0" borderId="15" xfId="0" applyFont="1" applyBorder="1" applyAlignment="1">
      <alignment horizontal="center" vertical="center"/>
    </xf>
    <xf numFmtId="0" fontId="12" fillId="0" borderId="15" xfId="0" applyFont="1" applyBorder="1" applyAlignment="1">
      <alignment vertical="top" wrapText="1"/>
    </xf>
    <xf numFmtId="0" fontId="12" fillId="0" borderId="15" xfId="0" applyFont="1" applyBorder="1" applyAlignment="1">
      <alignment vertical="top"/>
    </xf>
    <xf numFmtId="2" fontId="6" fillId="0" borderId="0" xfId="0" applyNumberFormat="1" applyFont="1" applyAlignment="1">
      <alignment vertical="top"/>
    </xf>
    <xf numFmtId="2" fontId="12" fillId="0" borderId="0" xfId="0" applyNumberFormat="1" applyFont="1" applyAlignment="1">
      <alignment vertical="top"/>
    </xf>
    <xf numFmtId="2" fontId="8" fillId="0" borderId="0" xfId="0" applyNumberFormat="1" applyFont="1" applyAlignment="1">
      <alignment vertical="top"/>
    </xf>
    <xf numFmtId="2" fontId="15" fillId="0" borderId="0" xfId="0" applyNumberFormat="1" applyFont="1" applyAlignment="1">
      <alignment vertical="top"/>
    </xf>
    <xf numFmtId="0" fontId="15" fillId="0" borderId="0" xfId="0" applyFont="1" applyAlignment="1">
      <alignment vertical="top"/>
    </xf>
    <xf numFmtId="0" fontId="7" fillId="0" borderId="24" xfId="0" applyFont="1" applyBorder="1" applyAlignment="1">
      <alignment horizontal="center" wrapText="1"/>
    </xf>
    <xf numFmtId="0" fontId="7" fillId="0" borderId="24" xfId="0" applyFont="1" applyBorder="1" applyAlignment="1">
      <alignment horizontal="center"/>
    </xf>
    <xf numFmtId="0" fontId="0" fillId="0" borderId="24" xfId="0" applyBorder="1"/>
    <xf numFmtId="0" fontId="16" fillId="0" borderId="0" xfId="0" applyFont="1" applyAlignment="1">
      <alignment horizontal="right"/>
    </xf>
    <xf numFmtId="0" fontId="7" fillId="0" borderId="24" xfId="0" applyFont="1" applyBorder="1"/>
    <xf numFmtId="189" fontId="17" fillId="0" borderId="0" xfId="0" applyNumberFormat="1" applyFont="1"/>
    <xf numFmtId="0" fontId="11" fillId="0" borderId="1" xfId="0" applyFont="1" applyFill="1" applyBorder="1" applyAlignment="1">
      <alignment horizontal="center" vertical="center"/>
    </xf>
    <xf numFmtId="0" fontId="18" fillId="0" borderId="0" xfId="0" applyFont="1" applyFill="1" applyBorder="1" applyAlignment="1">
      <alignment horizontal="center" vertical="center" wrapText="1"/>
    </xf>
    <xf numFmtId="0" fontId="12" fillId="0" borderId="21" xfId="0" applyFont="1" applyBorder="1" applyAlignment="1">
      <alignment horizontal="left" vertical="top" wrapText="1"/>
    </xf>
    <xf numFmtId="0" fontId="12" fillId="0" borderId="25" xfId="0" applyFont="1" applyBorder="1" applyAlignment="1">
      <alignment horizontal="left" vertical="top" wrapText="1"/>
    </xf>
    <xf numFmtId="0" fontId="12" fillId="0" borderId="9" xfId="0" applyFont="1" applyBorder="1" applyAlignment="1">
      <alignment horizontal="left" vertical="top" wrapText="1"/>
    </xf>
    <xf numFmtId="0" fontId="8" fillId="0" borderId="12" xfId="0" applyFont="1" applyBorder="1" applyAlignment="1">
      <alignment horizontal="center" vertical="center" wrapText="1"/>
    </xf>
    <xf numFmtId="0" fontId="8" fillId="0" borderId="30" xfId="0" applyFont="1" applyBorder="1" applyAlignment="1">
      <alignment horizontal="center" vertical="center" wrapText="1"/>
    </xf>
    <xf numFmtId="0" fontId="12" fillId="0" borderId="21" xfId="0" applyFont="1" applyBorder="1" applyAlignment="1">
      <alignment horizontal="center" vertical="center"/>
    </xf>
    <xf numFmtId="0" fontId="12" fillId="0" borderId="9" xfId="0" applyFont="1" applyBorder="1" applyAlignment="1">
      <alignment horizontal="center" vertical="center"/>
    </xf>
    <xf numFmtId="0" fontId="18" fillId="0" borderId="31" xfId="0" applyFont="1" applyBorder="1" applyAlignment="1">
      <alignment horizontal="center" vertical="top" wrapText="1"/>
    </xf>
    <xf numFmtId="0" fontId="8" fillId="0" borderId="18" xfId="0" applyFont="1" applyBorder="1" applyAlignment="1">
      <alignment horizontal="center" vertical="center"/>
    </xf>
    <xf numFmtId="0" fontId="8" fillId="0" borderId="32" xfId="0" applyFont="1" applyBorder="1" applyAlignment="1">
      <alignment horizontal="center" vertical="center"/>
    </xf>
    <xf numFmtId="0" fontId="8" fillId="0" borderId="18"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33" xfId="0" applyFont="1" applyBorder="1" applyAlignment="1">
      <alignment horizontal="center" vertical="center" wrapText="1"/>
    </xf>
    <xf numFmtId="0" fontId="12" fillId="0" borderId="21" xfId="0" applyFont="1" applyBorder="1" applyAlignment="1">
      <alignment horizontal="left" vertical="top"/>
    </xf>
    <xf numFmtId="0" fontId="12" fillId="0" borderId="25" xfId="0" applyFont="1" applyBorder="1" applyAlignment="1">
      <alignment horizontal="left" vertical="top"/>
    </xf>
    <xf numFmtId="0" fontId="12" fillId="0" borderId="9" xfId="0" applyFont="1" applyBorder="1" applyAlignment="1">
      <alignment horizontal="left" vertical="top"/>
    </xf>
    <xf numFmtId="0" fontId="11" fillId="0" borderId="26"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6" fillId="0" borderId="0" xfId="0" applyFont="1" applyAlignment="1">
      <alignment horizontal="left" vertical="center"/>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29" xfId="0" applyFont="1" applyBorder="1" applyAlignment="1">
      <alignment horizontal="center" vertical="center" wrapText="1"/>
    </xf>
    <xf numFmtId="0" fontId="16" fillId="0" borderId="34" xfId="0" applyFont="1" applyBorder="1" applyAlignment="1">
      <alignment horizontal="right"/>
    </xf>
    <xf numFmtId="0" fontId="17" fillId="0" borderId="0" xfId="0" applyFont="1" applyAlignment="1">
      <alignment horizontal="right"/>
    </xf>
  </cellXfs>
  <cellStyles count="1">
    <cellStyle name="Parasts"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8</xdr:col>
      <xdr:colOff>533400</xdr:colOff>
      <xdr:row>0</xdr:row>
      <xdr:rowOff>0</xdr:rowOff>
    </xdr:to>
    <xdr:pic>
      <xdr:nvPicPr>
        <xdr:cNvPr id="32984" name="Picture 4" descr="skava">
          <a:extLst>
            <a:ext uri="{FF2B5EF4-FFF2-40B4-BE49-F238E27FC236}">
              <a16:creationId xmlns:a16="http://schemas.microsoft.com/office/drawing/2014/main" id="{81189567-954D-4F70-9A85-5F3A8D5785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0"/>
          <a:ext cx="1819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8</xdr:col>
      <xdr:colOff>581025</xdr:colOff>
      <xdr:row>0</xdr:row>
      <xdr:rowOff>0</xdr:rowOff>
    </xdr:to>
    <xdr:pic>
      <xdr:nvPicPr>
        <xdr:cNvPr id="32985" name="Picture 4" descr="skava">
          <a:extLst>
            <a:ext uri="{FF2B5EF4-FFF2-40B4-BE49-F238E27FC236}">
              <a16:creationId xmlns:a16="http://schemas.microsoft.com/office/drawing/2014/main" id="{D1BC61D7-BBE4-44E6-A426-18FD193E21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0"/>
          <a:ext cx="1866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8</xdr:col>
      <xdr:colOff>581025</xdr:colOff>
      <xdr:row>0</xdr:row>
      <xdr:rowOff>0</xdr:rowOff>
    </xdr:to>
    <xdr:pic>
      <xdr:nvPicPr>
        <xdr:cNvPr id="32986" name="Picture 4" descr="skava">
          <a:extLst>
            <a:ext uri="{FF2B5EF4-FFF2-40B4-BE49-F238E27FC236}">
              <a16:creationId xmlns:a16="http://schemas.microsoft.com/office/drawing/2014/main" id="{9B0675EB-6E40-4F73-98ED-73D4CF9CAB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0"/>
          <a:ext cx="1866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8</xdr:col>
      <xdr:colOff>581025</xdr:colOff>
      <xdr:row>0</xdr:row>
      <xdr:rowOff>0</xdr:rowOff>
    </xdr:to>
    <xdr:pic>
      <xdr:nvPicPr>
        <xdr:cNvPr id="32987" name="Picture 4" descr="skava">
          <a:extLst>
            <a:ext uri="{FF2B5EF4-FFF2-40B4-BE49-F238E27FC236}">
              <a16:creationId xmlns:a16="http://schemas.microsoft.com/office/drawing/2014/main" id="{0788E148-96CD-4C71-A7E8-2FC9254968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0"/>
          <a:ext cx="1866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19050</xdr:rowOff>
    </xdr:from>
    <xdr:to>
      <xdr:col>8</xdr:col>
      <xdr:colOff>485775</xdr:colOff>
      <xdr:row>0</xdr:row>
      <xdr:rowOff>19050</xdr:rowOff>
    </xdr:to>
    <xdr:pic>
      <xdr:nvPicPr>
        <xdr:cNvPr id="32988" name="Picture 4" descr="skava">
          <a:extLst>
            <a:ext uri="{FF2B5EF4-FFF2-40B4-BE49-F238E27FC236}">
              <a16:creationId xmlns:a16="http://schemas.microsoft.com/office/drawing/2014/main" id="{86D8281F-ECDB-40D2-BDD0-4D134D5445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
          <a:ext cx="17716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19050</xdr:rowOff>
    </xdr:from>
    <xdr:to>
      <xdr:col>8</xdr:col>
      <xdr:colOff>533400</xdr:colOff>
      <xdr:row>0</xdr:row>
      <xdr:rowOff>19050</xdr:rowOff>
    </xdr:to>
    <xdr:pic>
      <xdr:nvPicPr>
        <xdr:cNvPr id="32989" name="Picture 4" descr="skava">
          <a:extLst>
            <a:ext uri="{FF2B5EF4-FFF2-40B4-BE49-F238E27FC236}">
              <a16:creationId xmlns:a16="http://schemas.microsoft.com/office/drawing/2014/main" id="{9C61008D-42BA-4232-8EC0-268D659578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
          <a:ext cx="1819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19050</xdr:rowOff>
    </xdr:from>
    <xdr:to>
      <xdr:col>8</xdr:col>
      <xdr:colOff>533400</xdr:colOff>
      <xdr:row>0</xdr:row>
      <xdr:rowOff>19050</xdr:rowOff>
    </xdr:to>
    <xdr:pic>
      <xdr:nvPicPr>
        <xdr:cNvPr id="32990" name="Picture 4" descr="skava">
          <a:extLst>
            <a:ext uri="{FF2B5EF4-FFF2-40B4-BE49-F238E27FC236}">
              <a16:creationId xmlns:a16="http://schemas.microsoft.com/office/drawing/2014/main" id="{77FDF43D-A334-4F4C-8668-9BFBE0A1E0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
          <a:ext cx="1819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19050</xdr:rowOff>
    </xdr:from>
    <xdr:to>
      <xdr:col>8</xdr:col>
      <xdr:colOff>533400</xdr:colOff>
      <xdr:row>0</xdr:row>
      <xdr:rowOff>19050</xdr:rowOff>
    </xdr:to>
    <xdr:pic>
      <xdr:nvPicPr>
        <xdr:cNvPr id="32991" name="Picture 4" descr="skava">
          <a:extLst>
            <a:ext uri="{FF2B5EF4-FFF2-40B4-BE49-F238E27FC236}">
              <a16:creationId xmlns:a16="http://schemas.microsoft.com/office/drawing/2014/main" id="{92D5F47F-CD97-4C97-949D-91E71DC924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
          <a:ext cx="1819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xdr:row>
      <xdr:rowOff>0</xdr:rowOff>
    </xdr:from>
    <xdr:to>
      <xdr:col>8</xdr:col>
      <xdr:colOff>485775</xdr:colOff>
      <xdr:row>3</xdr:row>
      <xdr:rowOff>0</xdr:rowOff>
    </xdr:to>
    <xdr:pic>
      <xdr:nvPicPr>
        <xdr:cNvPr id="32992" name="Picture 4" descr="skava">
          <a:extLst>
            <a:ext uri="{FF2B5EF4-FFF2-40B4-BE49-F238E27FC236}">
              <a16:creationId xmlns:a16="http://schemas.microsoft.com/office/drawing/2014/main" id="{7EAA31FB-3920-4A1B-AD1C-04C1E19B7D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00"/>
          <a:ext cx="17716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xdr:row>
      <xdr:rowOff>0</xdr:rowOff>
    </xdr:from>
    <xdr:to>
      <xdr:col>8</xdr:col>
      <xdr:colOff>533400</xdr:colOff>
      <xdr:row>3</xdr:row>
      <xdr:rowOff>0</xdr:rowOff>
    </xdr:to>
    <xdr:pic>
      <xdr:nvPicPr>
        <xdr:cNvPr id="32993" name="Picture 4" descr="skava">
          <a:extLst>
            <a:ext uri="{FF2B5EF4-FFF2-40B4-BE49-F238E27FC236}">
              <a16:creationId xmlns:a16="http://schemas.microsoft.com/office/drawing/2014/main" id="{EC9F292C-2445-4C49-8BCC-ABA8A31452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00"/>
          <a:ext cx="1819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xdr:row>
      <xdr:rowOff>0</xdr:rowOff>
    </xdr:from>
    <xdr:to>
      <xdr:col>8</xdr:col>
      <xdr:colOff>533400</xdr:colOff>
      <xdr:row>3</xdr:row>
      <xdr:rowOff>0</xdr:rowOff>
    </xdr:to>
    <xdr:pic>
      <xdr:nvPicPr>
        <xdr:cNvPr id="32994" name="Picture 4" descr="skava">
          <a:extLst>
            <a:ext uri="{FF2B5EF4-FFF2-40B4-BE49-F238E27FC236}">
              <a16:creationId xmlns:a16="http://schemas.microsoft.com/office/drawing/2014/main" id="{17B781EF-A7B7-4CF9-AE23-C6D8B3C9F0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00"/>
          <a:ext cx="1819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xdr:row>
      <xdr:rowOff>0</xdr:rowOff>
    </xdr:from>
    <xdr:to>
      <xdr:col>8</xdr:col>
      <xdr:colOff>533400</xdr:colOff>
      <xdr:row>3</xdr:row>
      <xdr:rowOff>0</xdr:rowOff>
    </xdr:to>
    <xdr:pic>
      <xdr:nvPicPr>
        <xdr:cNvPr id="32995" name="Picture 4" descr="skava">
          <a:extLst>
            <a:ext uri="{FF2B5EF4-FFF2-40B4-BE49-F238E27FC236}">
              <a16:creationId xmlns:a16="http://schemas.microsoft.com/office/drawing/2014/main" id="{F70D14A7-4CED-44E2-93F3-C33C549367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00"/>
          <a:ext cx="1819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19050</xdr:rowOff>
    </xdr:from>
    <xdr:to>
      <xdr:col>8</xdr:col>
      <xdr:colOff>533400</xdr:colOff>
      <xdr:row>0</xdr:row>
      <xdr:rowOff>19050</xdr:rowOff>
    </xdr:to>
    <xdr:pic>
      <xdr:nvPicPr>
        <xdr:cNvPr id="32996" name="Picture 4" descr="skava">
          <a:extLst>
            <a:ext uri="{FF2B5EF4-FFF2-40B4-BE49-F238E27FC236}">
              <a16:creationId xmlns:a16="http://schemas.microsoft.com/office/drawing/2014/main" id="{26796220-49C7-4C17-84A7-6B0FF11BEE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
          <a:ext cx="1819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19050</xdr:rowOff>
    </xdr:from>
    <xdr:to>
      <xdr:col>8</xdr:col>
      <xdr:colOff>581025</xdr:colOff>
      <xdr:row>0</xdr:row>
      <xdr:rowOff>19050</xdr:rowOff>
    </xdr:to>
    <xdr:pic>
      <xdr:nvPicPr>
        <xdr:cNvPr id="32997" name="Picture 4" descr="skava">
          <a:extLst>
            <a:ext uri="{FF2B5EF4-FFF2-40B4-BE49-F238E27FC236}">
              <a16:creationId xmlns:a16="http://schemas.microsoft.com/office/drawing/2014/main" id="{4135760B-F32F-4A73-BD15-0A54650ED0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
          <a:ext cx="1866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19050</xdr:rowOff>
    </xdr:from>
    <xdr:to>
      <xdr:col>8</xdr:col>
      <xdr:colOff>581025</xdr:colOff>
      <xdr:row>0</xdr:row>
      <xdr:rowOff>19050</xdr:rowOff>
    </xdr:to>
    <xdr:pic>
      <xdr:nvPicPr>
        <xdr:cNvPr id="32998" name="Picture 4" descr="skava">
          <a:extLst>
            <a:ext uri="{FF2B5EF4-FFF2-40B4-BE49-F238E27FC236}">
              <a16:creationId xmlns:a16="http://schemas.microsoft.com/office/drawing/2014/main" id="{14DC4617-1D3B-4E57-A65F-AA81ABAAF9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
          <a:ext cx="1866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19050</xdr:rowOff>
    </xdr:from>
    <xdr:to>
      <xdr:col>8</xdr:col>
      <xdr:colOff>581025</xdr:colOff>
      <xdr:row>0</xdr:row>
      <xdr:rowOff>19050</xdr:rowOff>
    </xdr:to>
    <xdr:pic>
      <xdr:nvPicPr>
        <xdr:cNvPr id="32999" name="Picture 16" descr="skava">
          <a:extLst>
            <a:ext uri="{FF2B5EF4-FFF2-40B4-BE49-F238E27FC236}">
              <a16:creationId xmlns:a16="http://schemas.microsoft.com/office/drawing/2014/main" id="{3CCB6B33-E731-489E-846E-819C153F4A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
          <a:ext cx="1866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19050</xdr:rowOff>
    </xdr:from>
    <xdr:to>
      <xdr:col>6</xdr:col>
      <xdr:colOff>495300</xdr:colOff>
      <xdr:row>0</xdr:row>
      <xdr:rowOff>19050</xdr:rowOff>
    </xdr:to>
    <xdr:pic>
      <xdr:nvPicPr>
        <xdr:cNvPr id="33000" name="Picture 4" descr="skava">
          <a:extLst>
            <a:ext uri="{FF2B5EF4-FFF2-40B4-BE49-F238E27FC236}">
              <a16:creationId xmlns:a16="http://schemas.microsoft.com/office/drawing/2014/main" id="{C23C2FBF-6582-40AB-8EC7-418BF673CD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
          <a:ext cx="495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19050</xdr:rowOff>
    </xdr:from>
    <xdr:to>
      <xdr:col>6</xdr:col>
      <xdr:colOff>542925</xdr:colOff>
      <xdr:row>0</xdr:row>
      <xdr:rowOff>19050</xdr:rowOff>
    </xdr:to>
    <xdr:pic>
      <xdr:nvPicPr>
        <xdr:cNvPr id="33001" name="Picture 4" descr="skava">
          <a:extLst>
            <a:ext uri="{FF2B5EF4-FFF2-40B4-BE49-F238E27FC236}">
              <a16:creationId xmlns:a16="http://schemas.microsoft.com/office/drawing/2014/main" id="{BAD7EF43-4A61-495D-88B9-D0DE70AFEB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
          <a:ext cx="542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19050</xdr:rowOff>
    </xdr:from>
    <xdr:to>
      <xdr:col>6</xdr:col>
      <xdr:colOff>542925</xdr:colOff>
      <xdr:row>0</xdr:row>
      <xdr:rowOff>19050</xdr:rowOff>
    </xdr:to>
    <xdr:pic>
      <xdr:nvPicPr>
        <xdr:cNvPr id="33002" name="Picture 4" descr="skava">
          <a:extLst>
            <a:ext uri="{FF2B5EF4-FFF2-40B4-BE49-F238E27FC236}">
              <a16:creationId xmlns:a16="http://schemas.microsoft.com/office/drawing/2014/main" id="{F5C78780-64DB-4EA2-B42B-CC0F077A8A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
          <a:ext cx="542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19050</xdr:rowOff>
    </xdr:from>
    <xdr:to>
      <xdr:col>6</xdr:col>
      <xdr:colOff>542925</xdr:colOff>
      <xdr:row>0</xdr:row>
      <xdr:rowOff>19050</xdr:rowOff>
    </xdr:to>
    <xdr:pic>
      <xdr:nvPicPr>
        <xdr:cNvPr id="33003" name="Picture 4" descr="skava">
          <a:extLst>
            <a:ext uri="{FF2B5EF4-FFF2-40B4-BE49-F238E27FC236}">
              <a16:creationId xmlns:a16="http://schemas.microsoft.com/office/drawing/2014/main" id="{6BBC5D3D-FF3C-4D08-B961-3D8594B61E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
          <a:ext cx="542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19050</xdr:rowOff>
    </xdr:from>
    <xdr:to>
      <xdr:col>6</xdr:col>
      <xdr:colOff>542925</xdr:colOff>
      <xdr:row>0</xdr:row>
      <xdr:rowOff>19050</xdr:rowOff>
    </xdr:to>
    <xdr:pic>
      <xdr:nvPicPr>
        <xdr:cNvPr id="33004" name="Picture 4" descr="skava">
          <a:extLst>
            <a:ext uri="{FF2B5EF4-FFF2-40B4-BE49-F238E27FC236}">
              <a16:creationId xmlns:a16="http://schemas.microsoft.com/office/drawing/2014/main" id="{9E00C403-9238-4923-8D5E-37F5BCCF80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
          <a:ext cx="542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19050</xdr:rowOff>
    </xdr:from>
    <xdr:to>
      <xdr:col>6</xdr:col>
      <xdr:colOff>590550</xdr:colOff>
      <xdr:row>0</xdr:row>
      <xdr:rowOff>19050</xdr:rowOff>
    </xdr:to>
    <xdr:pic>
      <xdr:nvPicPr>
        <xdr:cNvPr id="33005" name="Picture 4" descr="skava">
          <a:extLst>
            <a:ext uri="{FF2B5EF4-FFF2-40B4-BE49-F238E27FC236}">
              <a16:creationId xmlns:a16="http://schemas.microsoft.com/office/drawing/2014/main" id="{99914F59-C025-449A-954D-DFB9C4BF70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19050</xdr:rowOff>
    </xdr:from>
    <xdr:to>
      <xdr:col>6</xdr:col>
      <xdr:colOff>590550</xdr:colOff>
      <xdr:row>0</xdr:row>
      <xdr:rowOff>19050</xdr:rowOff>
    </xdr:to>
    <xdr:pic>
      <xdr:nvPicPr>
        <xdr:cNvPr id="33006" name="Picture 4" descr="skava">
          <a:extLst>
            <a:ext uri="{FF2B5EF4-FFF2-40B4-BE49-F238E27FC236}">
              <a16:creationId xmlns:a16="http://schemas.microsoft.com/office/drawing/2014/main" id="{1B5E6A15-C241-4349-8C09-7AA72608F3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19050</xdr:rowOff>
    </xdr:from>
    <xdr:to>
      <xdr:col>6</xdr:col>
      <xdr:colOff>590550</xdr:colOff>
      <xdr:row>0</xdr:row>
      <xdr:rowOff>19050</xdr:rowOff>
    </xdr:to>
    <xdr:pic>
      <xdr:nvPicPr>
        <xdr:cNvPr id="33007" name="Picture 16" descr="skava">
          <a:extLst>
            <a:ext uri="{FF2B5EF4-FFF2-40B4-BE49-F238E27FC236}">
              <a16:creationId xmlns:a16="http://schemas.microsoft.com/office/drawing/2014/main" id="{6BAE675A-26DE-4647-A1D7-DC2BD229D2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19050</xdr:rowOff>
    </xdr:from>
    <xdr:to>
      <xdr:col>8</xdr:col>
      <xdr:colOff>485775</xdr:colOff>
      <xdr:row>0</xdr:row>
      <xdr:rowOff>19050</xdr:rowOff>
    </xdr:to>
    <xdr:pic>
      <xdr:nvPicPr>
        <xdr:cNvPr id="33008" name="Picture 4" descr="skava">
          <a:extLst>
            <a:ext uri="{FF2B5EF4-FFF2-40B4-BE49-F238E27FC236}">
              <a16:creationId xmlns:a16="http://schemas.microsoft.com/office/drawing/2014/main" id="{4C95606C-869F-4CAA-9104-F257F9E29C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
          <a:ext cx="17716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19050</xdr:rowOff>
    </xdr:from>
    <xdr:to>
      <xdr:col>8</xdr:col>
      <xdr:colOff>533400</xdr:colOff>
      <xdr:row>0</xdr:row>
      <xdr:rowOff>19050</xdr:rowOff>
    </xdr:to>
    <xdr:pic>
      <xdr:nvPicPr>
        <xdr:cNvPr id="33009" name="Picture 4" descr="skava">
          <a:extLst>
            <a:ext uri="{FF2B5EF4-FFF2-40B4-BE49-F238E27FC236}">
              <a16:creationId xmlns:a16="http://schemas.microsoft.com/office/drawing/2014/main" id="{7163E216-8EB7-4A23-8726-005A2FC298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
          <a:ext cx="1819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19050</xdr:rowOff>
    </xdr:from>
    <xdr:to>
      <xdr:col>8</xdr:col>
      <xdr:colOff>533400</xdr:colOff>
      <xdr:row>0</xdr:row>
      <xdr:rowOff>19050</xdr:rowOff>
    </xdr:to>
    <xdr:pic>
      <xdr:nvPicPr>
        <xdr:cNvPr id="33010" name="Picture 4" descr="skava">
          <a:extLst>
            <a:ext uri="{FF2B5EF4-FFF2-40B4-BE49-F238E27FC236}">
              <a16:creationId xmlns:a16="http://schemas.microsoft.com/office/drawing/2014/main" id="{304D7425-353E-4002-A34D-CAF7104A23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
          <a:ext cx="1819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19050</xdr:rowOff>
    </xdr:from>
    <xdr:to>
      <xdr:col>8</xdr:col>
      <xdr:colOff>533400</xdr:colOff>
      <xdr:row>0</xdr:row>
      <xdr:rowOff>19050</xdr:rowOff>
    </xdr:to>
    <xdr:pic>
      <xdr:nvPicPr>
        <xdr:cNvPr id="33011" name="Picture 4" descr="skava">
          <a:extLst>
            <a:ext uri="{FF2B5EF4-FFF2-40B4-BE49-F238E27FC236}">
              <a16:creationId xmlns:a16="http://schemas.microsoft.com/office/drawing/2014/main" id="{60773712-BC46-4A18-9D00-77CD6518DB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24900" y="19050"/>
          <a:ext cx="1819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19050</xdr:rowOff>
    </xdr:from>
    <xdr:to>
      <xdr:col>6</xdr:col>
      <xdr:colOff>352425</xdr:colOff>
      <xdr:row>0</xdr:row>
      <xdr:rowOff>19050</xdr:rowOff>
    </xdr:to>
    <xdr:pic>
      <xdr:nvPicPr>
        <xdr:cNvPr id="33012" name="Picture 4" descr="skava">
          <a:extLst>
            <a:ext uri="{FF2B5EF4-FFF2-40B4-BE49-F238E27FC236}">
              <a16:creationId xmlns:a16="http://schemas.microsoft.com/office/drawing/2014/main" id="{9213ECE7-B129-45C8-A758-D41AC45959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19050"/>
          <a:ext cx="1333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19050</xdr:rowOff>
    </xdr:from>
    <xdr:to>
      <xdr:col>6</xdr:col>
      <xdr:colOff>400050</xdr:colOff>
      <xdr:row>0</xdr:row>
      <xdr:rowOff>19050</xdr:rowOff>
    </xdr:to>
    <xdr:pic>
      <xdr:nvPicPr>
        <xdr:cNvPr id="33013" name="Picture 4" descr="skava">
          <a:extLst>
            <a:ext uri="{FF2B5EF4-FFF2-40B4-BE49-F238E27FC236}">
              <a16:creationId xmlns:a16="http://schemas.microsoft.com/office/drawing/2014/main" id="{A33D91FA-0E43-4F55-941F-D61A83909C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19050"/>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19050</xdr:rowOff>
    </xdr:from>
    <xdr:to>
      <xdr:col>6</xdr:col>
      <xdr:colOff>400050</xdr:colOff>
      <xdr:row>0</xdr:row>
      <xdr:rowOff>19050</xdr:rowOff>
    </xdr:to>
    <xdr:pic>
      <xdr:nvPicPr>
        <xdr:cNvPr id="33014" name="Picture 4" descr="skava">
          <a:extLst>
            <a:ext uri="{FF2B5EF4-FFF2-40B4-BE49-F238E27FC236}">
              <a16:creationId xmlns:a16="http://schemas.microsoft.com/office/drawing/2014/main" id="{D9101914-DCBF-41A5-90E6-3EF8EB772D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19050"/>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19050</xdr:rowOff>
    </xdr:from>
    <xdr:to>
      <xdr:col>6</xdr:col>
      <xdr:colOff>400050</xdr:colOff>
      <xdr:row>0</xdr:row>
      <xdr:rowOff>19050</xdr:rowOff>
    </xdr:to>
    <xdr:pic>
      <xdr:nvPicPr>
        <xdr:cNvPr id="33015" name="Picture 4" descr="skava">
          <a:extLst>
            <a:ext uri="{FF2B5EF4-FFF2-40B4-BE49-F238E27FC236}">
              <a16:creationId xmlns:a16="http://schemas.microsoft.com/office/drawing/2014/main" id="{17B2D2EC-67E2-42E3-8C1C-6199D95F75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19050"/>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352425</xdr:colOff>
      <xdr:row>1</xdr:row>
      <xdr:rowOff>0</xdr:rowOff>
    </xdr:to>
    <xdr:pic>
      <xdr:nvPicPr>
        <xdr:cNvPr id="33016" name="Picture 4" descr="skava">
          <a:extLst>
            <a:ext uri="{FF2B5EF4-FFF2-40B4-BE49-F238E27FC236}">
              <a16:creationId xmlns:a16="http://schemas.microsoft.com/office/drawing/2014/main" id="{F1A085B2-0D48-464C-8C85-02DBE9B305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33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400050</xdr:colOff>
      <xdr:row>1</xdr:row>
      <xdr:rowOff>0</xdr:rowOff>
    </xdr:to>
    <xdr:pic>
      <xdr:nvPicPr>
        <xdr:cNvPr id="33017" name="Picture 4" descr="skava">
          <a:extLst>
            <a:ext uri="{FF2B5EF4-FFF2-40B4-BE49-F238E27FC236}">
              <a16:creationId xmlns:a16="http://schemas.microsoft.com/office/drawing/2014/main" id="{058B4179-443D-48E0-8A4C-4FE3500582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400050</xdr:colOff>
      <xdr:row>1</xdr:row>
      <xdr:rowOff>0</xdr:rowOff>
    </xdr:to>
    <xdr:pic>
      <xdr:nvPicPr>
        <xdr:cNvPr id="33018" name="Picture 4" descr="skava">
          <a:extLst>
            <a:ext uri="{FF2B5EF4-FFF2-40B4-BE49-F238E27FC236}">
              <a16:creationId xmlns:a16="http://schemas.microsoft.com/office/drawing/2014/main" id="{5D3DA17D-4FBB-425A-B967-BAD22B8E1C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19050</xdr:rowOff>
    </xdr:from>
    <xdr:to>
      <xdr:col>6</xdr:col>
      <xdr:colOff>400050</xdr:colOff>
      <xdr:row>0</xdr:row>
      <xdr:rowOff>19050</xdr:rowOff>
    </xdr:to>
    <xdr:pic>
      <xdr:nvPicPr>
        <xdr:cNvPr id="33019" name="Picture 4" descr="skava">
          <a:extLst>
            <a:ext uri="{FF2B5EF4-FFF2-40B4-BE49-F238E27FC236}">
              <a16:creationId xmlns:a16="http://schemas.microsoft.com/office/drawing/2014/main" id="{5E441CAE-C7C3-46AF-ACE6-9789B09E40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19050"/>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19050</xdr:rowOff>
    </xdr:from>
    <xdr:to>
      <xdr:col>6</xdr:col>
      <xdr:colOff>447675</xdr:colOff>
      <xdr:row>0</xdr:row>
      <xdr:rowOff>19050</xdr:rowOff>
    </xdr:to>
    <xdr:pic>
      <xdr:nvPicPr>
        <xdr:cNvPr id="33020" name="Picture 4" descr="skava">
          <a:extLst>
            <a:ext uri="{FF2B5EF4-FFF2-40B4-BE49-F238E27FC236}">
              <a16:creationId xmlns:a16="http://schemas.microsoft.com/office/drawing/2014/main" id="{75A69B6C-8BAF-43C8-8C60-5598CCBB36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19050"/>
          <a:ext cx="14287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19050</xdr:rowOff>
    </xdr:from>
    <xdr:to>
      <xdr:col>6</xdr:col>
      <xdr:colOff>447675</xdr:colOff>
      <xdr:row>0</xdr:row>
      <xdr:rowOff>19050</xdr:rowOff>
    </xdr:to>
    <xdr:pic>
      <xdr:nvPicPr>
        <xdr:cNvPr id="33021" name="Picture 4" descr="skava">
          <a:extLst>
            <a:ext uri="{FF2B5EF4-FFF2-40B4-BE49-F238E27FC236}">
              <a16:creationId xmlns:a16="http://schemas.microsoft.com/office/drawing/2014/main" id="{A9F80A14-F0F8-4404-B45E-89166D2E50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19050"/>
          <a:ext cx="14287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19050</xdr:rowOff>
    </xdr:from>
    <xdr:to>
      <xdr:col>6</xdr:col>
      <xdr:colOff>447675</xdr:colOff>
      <xdr:row>0</xdr:row>
      <xdr:rowOff>19050</xdr:rowOff>
    </xdr:to>
    <xdr:pic>
      <xdr:nvPicPr>
        <xdr:cNvPr id="33022" name="Picture 16" descr="skava">
          <a:extLst>
            <a:ext uri="{FF2B5EF4-FFF2-40B4-BE49-F238E27FC236}">
              <a16:creationId xmlns:a16="http://schemas.microsoft.com/office/drawing/2014/main" id="{F53FFDCF-2FB7-492E-A234-C22A2A50AF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19050"/>
          <a:ext cx="14287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19050</xdr:rowOff>
    </xdr:from>
    <xdr:to>
      <xdr:col>5</xdr:col>
      <xdr:colOff>495300</xdr:colOff>
      <xdr:row>0</xdr:row>
      <xdr:rowOff>19050</xdr:rowOff>
    </xdr:to>
    <xdr:pic>
      <xdr:nvPicPr>
        <xdr:cNvPr id="33023" name="Picture 4" descr="skava">
          <a:extLst>
            <a:ext uri="{FF2B5EF4-FFF2-40B4-BE49-F238E27FC236}">
              <a16:creationId xmlns:a16="http://schemas.microsoft.com/office/drawing/2014/main" id="{7AE6E4C5-4D27-4299-BC7B-1BE7E1C7BC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19050"/>
          <a:ext cx="495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19050</xdr:rowOff>
    </xdr:from>
    <xdr:to>
      <xdr:col>5</xdr:col>
      <xdr:colOff>542925</xdr:colOff>
      <xdr:row>0</xdr:row>
      <xdr:rowOff>19050</xdr:rowOff>
    </xdr:to>
    <xdr:pic>
      <xdr:nvPicPr>
        <xdr:cNvPr id="33024" name="Picture 4" descr="skava">
          <a:extLst>
            <a:ext uri="{FF2B5EF4-FFF2-40B4-BE49-F238E27FC236}">
              <a16:creationId xmlns:a16="http://schemas.microsoft.com/office/drawing/2014/main" id="{365ED352-9EA9-4103-8486-63D373838B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19050"/>
          <a:ext cx="542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19050</xdr:rowOff>
    </xdr:from>
    <xdr:to>
      <xdr:col>5</xdr:col>
      <xdr:colOff>542925</xdr:colOff>
      <xdr:row>0</xdr:row>
      <xdr:rowOff>19050</xdr:rowOff>
    </xdr:to>
    <xdr:pic>
      <xdr:nvPicPr>
        <xdr:cNvPr id="33025" name="Picture 4" descr="skava">
          <a:extLst>
            <a:ext uri="{FF2B5EF4-FFF2-40B4-BE49-F238E27FC236}">
              <a16:creationId xmlns:a16="http://schemas.microsoft.com/office/drawing/2014/main" id="{788DC99D-F5DA-4EB7-9AD3-23154C318E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19050"/>
          <a:ext cx="542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19050</xdr:rowOff>
    </xdr:from>
    <xdr:to>
      <xdr:col>5</xdr:col>
      <xdr:colOff>542925</xdr:colOff>
      <xdr:row>0</xdr:row>
      <xdr:rowOff>19050</xdr:rowOff>
    </xdr:to>
    <xdr:pic>
      <xdr:nvPicPr>
        <xdr:cNvPr id="33026" name="Picture 4" descr="skava">
          <a:extLst>
            <a:ext uri="{FF2B5EF4-FFF2-40B4-BE49-F238E27FC236}">
              <a16:creationId xmlns:a16="http://schemas.microsoft.com/office/drawing/2014/main" id="{796F1465-C4A0-4050-94EF-A53421BC8D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19050"/>
          <a:ext cx="542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19050</xdr:rowOff>
    </xdr:from>
    <xdr:to>
      <xdr:col>5</xdr:col>
      <xdr:colOff>542925</xdr:colOff>
      <xdr:row>0</xdr:row>
      <xdr:rowOff>19050</xdr:rowOff>
    </xdr:to>
    <xdr:pic>
      <xdr:nvPicPr>
        <xdr:cNvPr id="33027" name="Picture 4" descr="skava">
          <a:extLst>
            <a:ext uri="{FF2B5EF4-FFF2-40B4-BE49-F238E27FC236}">
              <a16:creationId xmlns:a16="http://schemas.microsoft.com/office/drawing/2014/main" id="{3D128127-3443-4109-A103-B59EA22D0C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19050"/>
          <a:ext cx="542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19050</xdr:rowOff>
    </xdr:from>
    <xdr:to>
      <xdr:col>5</xdr:col>
      <xdr:colOff>581025</xdr:colOff>
      <xdr:row>0</xdr:row>
      <xdr:rowOff>19050</xdr:rowOff>
    </xdr:to>
    <xdr:pic>
      <xdr:nvPicPr>
        <xdr:cNvPr id="33028" name="Picture 4" descr="skava">
          <a:extLst>
            <a:ext uri="{FF2B5EF4-FFF2-40B4-BE49-F238E27FC236}">
              <a16:creationId xmlns:a16="http://schemas.microsoft.com/office/drawing/2014/main" id="{D09E157A-7D19-4936-B89B-5B3B609416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19050"/>
          <a:ext cx="581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19050</xdr:rowOff>
    </xdr:from>
    <xdr:to>
      <xdr:col>5</xdr:col>
      <xdr:colOff>581025</xdr:colOff>
      <xdr:row>0</xdr:row>
      <xdr:rowOff>19050</xdr:rowOff>
    </xdr:to>
    <xdr:pic>
      <xdr:nvPicPr>
        <xdr:cNvPr id="33029" name="Picture 4" descr="skava">
          <a:extLst>
            <a:ext uri="{FF2B5EF4-FFF2-40B4-BE49-F238E27FC236}">
              <a16:creationId xmlns:a16="http://schemas.microsoft.com/office/drawing/2014/main" id="{0BC4EFD6-F255-4214-B184-6BC489763F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19050"/>
          <a:ext cx="581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19050</xdr:rowOff>
    </xdr:from>
    <xdr:to>
      <xdr:col>5</xdr:col>
      <xdr:colOff>581025</xdr:colOff>
      <xdr:row>0</xdr:row>
      <xdr:rowOff>19050</xdr:rowOff>
    </xdr:to>
    <xdr:pic>
      <xdr:nvPicPr>
        <xdr:cNvPr id="33030" name="Picture 16" descr="skava">
          <a:extLst>
            <a:ext uri="{FF2B5EF4-FFF2-40B4-BE49-F238E27FC236}">
              <a16:creationId xmlns:a16="http://schemas.microsoft.com/office/drawing/2014/main" id="{F4513E1B-A15C-4CA1-8EB4-8122946E4A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19050"/>
          <a:ext cx="581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19050</xdr:rowOff>
    </xdr:from>
    <xdr:to>
      <xdr:col>6</xdr:col>
      <xdr:colOff>352425</xdr:colOff>
      <xdr:row>0</xdr:row>
      <xdr:rowOff>19050</xdr:rowOff>
    </xdr:to>
    <xdr:pic>
      <xdr:nvPicPr>
        <xdr:cNvPr id="33031" name="Picture 4" descr="skava">
          <a:extLst>
            <a:ext uri="{FF2B5EF4-FFF2-40B4-BE49-F238E27FC236}">
              <a16:creationId xmlns:a16="http://schemas.microsoft.com/office/drawing/2014/main" id="{35352D2F-7321-4545-9B9D-C062D8F1A4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19050"/>
          <a:ext cx="1333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19050</xdr:rowOff>
    </xdr:from>
    <xdr:to>
      <xdr:col>6</xdr:col>
      <xdr:colOff>400050</xdr:colOff>
      <xdr:row>0</xdr:row>
      <xdr:rowOff>19050</xdr:rowOff>
    </xdr:to>
    <xdr:pic>
      <xdr:nvPicPr>
        <xdr:cNvPr id="33032" name="Picture 4" descr="skava">
          <a:extLst>
            <a:ext uri="{FF2B5EF4-FFF2-40B4-BE49-F238E27FC236}">
              <a16:creationId xmlns:a16="http://schemas.microsoft.com/office/drawing/2014/main" id="{C91ED615-729C-4DA5-A807-A346E7F167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19050"/>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19050</xdr:rowOff>
    </xdr:from>
    <xdr:to>
      <xdr:col>6</xdr:col>
      <xdr:colOff>400050</xdr:colOff>
      <xdr:row>0</xdr:row>
      <xdr:rowOff>19050</xdr:rowOff>
    </xdr:to>
    <xdr:pic>
      <xdr:nvPicPr>
        <xdr:cNvPr id="33033" name="Picture 4" descr="skava">
          <a:extLst>
            <a:ext uri="{FF2B5EF4-FFF2-40B4-BE49-F238E27FC236}">
              <a16:creationId xmlns:a16="http://schemas.microsoft.com/office/drawing/2014/main" id="{D3902F07-9C2A-4D56-BCC3-9A97BD5361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19050"/>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19050</xdr:rowOff>
    </xdr:from>
    <xdr:to>
      <xdr:col>6</xdr:col>
      <xdr:colOff>400050</xdr:colOff>
      <xdr:row>0</xdr:row>
      <xdr:rowOff>19050</xdr:rowOff>
    </xdr:to>
    <xdr:pic>
      <xdr:nvPicPr>
        <xdr:cNvPr id="33034" name="Picture 4" descr="skava">
          <a:extLst>
            <a:ext uri="{FF2B5EF4-FFF2-40B4-BE49-F238E27FC236}">
              <a16:creationId xmlns:a16="http://schemas.microsoft.com/office/drawing/2014/main" id="{AE2FE4DF-9419-4D0D-B399-28C1DAA2C1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19050"/>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352425</xdr:colOff>
      <xdr:row>1</xdr:row>
      <xdr:rowOff>0</xdr:rowOff>
    </xdr:to>
    <xdr:pic>
      <xdr:nvPicPr>
        <xdr:cNvPr id="33035" name="Picture 4" descr="skava">
          <a:extLst>
            <a:ext uri="{FF2B5EF4-FFF2-40B4-BE49-F238E27FC236}">
              <a16:creationId xmlns:a16="http://schemas.microsoft.com/office/drawing/2014/main" id="{1D6C94FD-032D-4368-86D1-F32C07B6CE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33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400050</xdr:colOff>
      <xdr:row>1</xdr:row>
      <xdr:rowOff>0</xdr:rowOff>
    </xdr:to>
    <xdr:pic>
      <xdr:nvPicPr>
        <xdr:cNvPr id="33036" name="Picture 4" descr="skava">
          <a:extLst>
            <a:ext uri="{FF2B5EF4-FFF2-40B4-BE49-F238E27FC236}">
              <a16:creationId xmlns:a16="http://schemas.microsoft.com/office/drawing/2014/main" id="{40FACA89-7B3D-44E4-AEFF-0E4CD58E96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400050</xdr:colOff>
      <xdr:row>1</xdr:row>
      <xdr:rowOff>0</xdr:rowOff>
    </xdr:to>
    <xdr:pic>
      <xdr:nvPicPr>
        <xdr:cNvPr id="33037" name="Picture 4" descr="skava">
          <a:extLst>
            <a:ext uri="{FF2B5EF4-FFF2-40B4-BE49-F238E27FC236}">
              <a16:creationId xmlns:a16="http://schemas.microsoft.com/office/drawing/2014/main" id="{7EAB4745-DFAA-4D53-837B-4D3C5A46BF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400050</xdr:colOff>
      <xdr:row>1</xdr:row>
      <xdr:rowOff>0</xdr:rowOff>
    </xdr:to>
    <xdr:pic>
      <xdr:nvPicPr>
        <xdr:cNvPr id="33038" name="Picture 4" descr="skava">
          <a:extLst>
            <a:ext uri="{FF2B5EF4-FFF2-40B4-BE49-F238E27FC236}">
              <a16:creationId xmlns:a16="http://schemas.microsoft.com/office/drawing/2014/main" id="{BD075C3D-6DAC-4682-86EE-5DB4DE45AE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352425</xdr:colOff>
      <xdr:row>1</xdr:row>
      <xdr:rowOff>0</xdr:rowOff>
    </xdr:to>
    <xdr:pic>
      <xdr:nvPicPr>
        <xdr:cNvPr id="33039" name="Picture 4" descr="skava">
          <a:extLst>
            <a:ext uri="{FF2B5EF4-FFF2-40B4-BE49-F238E27FC236}">
              <a16:creationId xmlns:a16="http://schemas.microsoft.com/office/drawing/2014/main" id="{249FB680-599D-4ADC-9F26-2E3FBC8781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33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400050</xdr:colOff>
      <xdr:row>1</xdr:row>
      <xdr:rowOff>0</xdr:rowOff>
    </xdr:to>
    <xdr:pic>
      <xdr:nvPicPr>
        <xdr:cNvPr id="33040" name="Picture 4" descr="skava">
          <a:extLst>
            <a:ext uri="{FF2B5EF4-FFF2-40B4-BE49-F238E27FC236}">
              <a16:creationId xmlns:a16="http://schemas.microsoft.com/office/drawing/2014/main" id="{7C58440B-8786-42FD-906F-A5D7F603BF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400050</xdr:colOff>
      <xdr:row>1</xdr:row>
      <xdr:rowOff>0</xdr:rowOff>
    </xdr:to>
    <xdr:pic>
      <xdr:nvPicPr>
        <xdr:cNvPr id="33041" name="Picture 4" descr="skava">
          <a:extLst>
            <a:ext uri="{FF2B5EF4-FFF2-40B4-BE49-F238E27FC236}">
              <a16:creationId xmlns:a16="http://schemas.microsoft.com/office/drawing/2014/main" id="{96D8D8A8-4C63-4B06-8C1C-D592BA128C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400050</xdr:colOff>
      <xdr:row>1</xdr:row>
      <xdr:rowOff>0</xdr:rowOff>
    </xdr:to>
    <xdr:pic>
      <xdr:nvPicPr>
        <xdr:cNvPr id="33042" name="Picture 4" descr="skava">
          <a:extLst>
            <a:ext uri="{FF2B5EF4-FFF2-40B4-BE49-F238E27FC236}">
              <a16:creationId xmlns:a16="http://schemas.microsoft.com/office/drawing/2014/main" id="{8F63CA03-9F7B-4761-9960-23754B5488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352425</xdr:colOff>
      <xdr:row>1</xdr:row>
      <xdr:rowOff>0</xdr:rowOff>
    </xdr:to>
    <xdr:pic>
      <xdr:nvPicPr>
        <xdr:cNvPr id="33043" name="Picture 4" descr="skava">
          <a:extLst>
            <a:ext uri="{FF2B5EF4-FFF2-40B4-BE49-F238E27FC236}">
              <a16:creationId xmlns:a16="http://schemas.microsoft.com/office/drawing/2014/main" id="{14EA7160-7429-4972-AA32-676C262628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33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400050</xdr:colOff>
      <xdr:row>1</xdr:row>
      <xdr:rowOff>0</xdr:rowOff>
    </xdr:to>
    <xdr:pic>
      <xdr:nvPicPr>
        <xdr:cNvPr id="33044" name="Picture 4" descr="skava">
          <a:extLst>
            <a:ext uri="{FF2B5EF4-FFF2-40B4-BE49-F238E27FC236}">
              <a16:creationId xmlns:a16="http://schemas.microsoft.com/office/drawing/2014/main" id="{1C9556FF-3C9A-469B-9E87-BED9C76C7C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400050</xdr:colOff>
      <xdr:row>1</xdr:row>
      <xdr:rowOff>0</xdr:rowOff>
    </xdr:to>
    <xdr:pic>
      <xdr:nvPicPr>
        <xdr:cNvPr id="33045" name="Picture 4" descr="skava">
          <a:extLst>
            <a:ext uri="{FF2B5EF4-FFF2-40B4-BE49-F238E27FC236}">
              <a16:creationId xmlns:a16="http://schemas.microsoft.com/office/drawing/2014/main" id="{F62DE479-17C4-49E7-89C0-934CB0113B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400050</xdr:colOff>
      <xdr:row>1</xdr:row>
      <xdr:rowOff>0</xdr:rowOff>
    </xdr:to>
    <xdr:pic>
      <xdr:nvPicPr>
        <xdr:cNvPr id="33046" name="Picture 4" descr="skava">
          <a:extLst>
            <a:ext uri="{FF2B5EF4-FFF2-40B4-BE49-F238E27FC236}">
              <a16:creationId xmlns:a16="http://schemas.microsoft.com/office/drawing/2014/main" id="{41A52C3F-348F-4DF0-9CB3-5F81FC9662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352425</xdr:colOff>
      <xdr:row>1</xdr:row>
      <xdr:rowOff>0</xdr:rowOff>
    </xdr:to>
    <xdr:pic>
      <xdr:nvPicPr>
        <xdr:cNvPr id="33047" name="Picture 4" descr="skava">
          <a:extLst>
            <a:ext uri="{FF2B5EF4-FFF2-40B4-BE49-F238E27FC236}">
              <a16:creationId xmlns:a16="http://schemas.microsoft.com/office/drawing/2014/main" id="{542DAA34-DC46-41E9-AA00-A84201FE8B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33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400050</xdr:colOff>
      <xdr:row>1</xdr:row>
      <xdr:rowOff>0</xdr:rowOff>
    </xdr:to>
    <xdr:pic>
      <xdr:nvPicPr>
        <xdr:cNvPr id="33048" name="Picture 4" descr="skava">
          <a:extLst>
            <a:ext uri="{FF2B5EF4-FFF2-40B4-BE49-F238E27FC236}">
              <a16:creationId xmlns:a16="http://schemas.microsoft.com/office/drawing/2014/main" id="{D0735DA3-CDAA-498F-9647-867A31CAC3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400050</xdr:colOff>
      <xdr:row>1</xdr:row>
      <xdr:rowOff>0</xdr:rowOff>
    </xdr:to>
    <xdr:pic>
      <xdr:nvPicPr>
        <xdr:cNvPr id="33049" name="Picture 4" descr="skava">
          <a:extLst>
            <a:ext uri="{FF2B5EF4-FFF2-40B4-BE49-F238E27FC236}">
              <a16:creationId xmlns:a16="http://schemas.microsoft.com/office/drawing/2014/main" id="{F188D894-A25B-47D1-80BF-C891E0FE7D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400050</xdr:colOff>
      <xdr:row>1</xdr:row>
      <xdr:rowOff>0</xdr:rowOff>
    </xdr:to>
    <xdr:pic>
      <xdr:nvPicPr>
        <xdr:cNvPr id="33050" name="Picture 4" descr="skava">
          <a:extLst>
            <a:ext uri="{FF2B5EF4-FFF2-40B4-BE49-F238E27FC236}">
              <a16:creationId xmlns:a16="http://schemas.microsoft.com/office/drawing/2014/main" id="{5CC3E63F-348D-45C9-97BC-38F5AFC24B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352425</xdr:colOff>
      <xdr:row>1</xdr:row>
      <xdr:rowOff>0</xdr:rowOff>
    </xdr:to>
    <xdr:pic>
      <xdr:nvPicPr>
        <xdr:cNvPr id="33051" name="Picture 4" descr="skava">
          <a:extLst>
            <a:ext uri="{FF2B5EF4-FFF2-40B4-BE49-F238E27FC236}">
              <a16:creationId xmlns:a16="http://schemas.microsoft.com/office/drawing/2014/main" id="{EDE5CB00-2ACC-4993-8FAD-8F2155603D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33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400050</xdr:colOff>
      <xdr:row>1</xdr:row>
      <xdr:rowOff>0</xdr:rowOff>
    </xdr:to>
    <xdr:pic>
      <xdr:nvPicPr>
        <xdr:cNvPr id="33052" name="Picture 4" descr="skava">
          <a:extLst>
            <a:ext uri="{FF2B5EF4-FFF2-40B4-BE49-F238E27FC236}">
              <a16:creationId xmlns:a16="http://schemas.microsoft.com/office/drawing/2014/main" id="{1B6BBF8C-484E-4E63-B417-51EBE8974E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352425</xdr:colOff>
      <xdr:row>1</xdr:row>
      <xdr:rowOff>0</xdr:rowOff>
    </xdr:to>
    <xdr:pic>
      <xdr:nvPicPr>
        <xdr:cNvPr id="33053" name="Picture 4" descr="skava">
          <a:extLst>
            <a:ext uri="{FF2B5EF4-FFF2-40B4-BE49-F238E27FC236}">
              <a16:creationId xmlns:a16="http://schemas.microsoft.com/office/drawing/2014/main" id="{926D8326-D3DC-4B4A-874B-1B97519920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33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400050</xdr:colOff>
      <xdr:row>1</xdr:row>
      <xdr:rowOff>0</xdr:rowOff>
    </xdr:to>
    <xdr:pic>
      <xdr:nvPicPr>
        <xdr:cNvPr id="33054" name="Picture 4" descr="skava">
          <a:extLst>
            <a:ext uri="{FF2B5EF4-FFF2-40B4-BE49-F238E27FC236}">
              <a16:creationId xmlns:a16="http://schemas.microsoft.com/office/drawing/2014/main" id="{0171CECA-9135-484F-A7F8-A929B037C9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400050</xdr:colOff>
      <xdr:row>1</xdr:row>
      <xdr:rowOff>0</xdr:rowOff>
    </xdr:to>
    <xdr:pic>
      <xdr:nvPicPr>
        <xdr:cNvPr id="33055" name="Picture 4" descr="skava">
          <a:extLst>
            <a:ext uri="{FF2B5EF4-FFF2-40B4-BE49-F238E27FC236}">
              <a16:creationId xmlns:a16="http://schemas.microsoft.com/office/drawing/2014/main" id="{6ECF2F98-B166-451B-900E-B7FA383C34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0</xdr:rowOff>
    </xdr:from>
    <xdr:to>
      <xdr:col>6</xdr:col>
      <xdr:colOff>400050</xdr:colOff>
      <xdr:row>1</xdr:row>
      <xdr:rowOff>0</xdr:rowOff>
    </xdr:to>
    <xdr:pic>
      <xdr:nvPicPr>
        <xdr:cNvPr id="33056" name="Picture 4" descr="skava">
          <a:extLst>
            <a:ext uri="{FF2B5EF4-FFF2-40B4-BE49-F238E27FC236}">
              <a16:creationId xmlns:a16="http://schemas.microsoft.com/office/drawing/2014/main" id="{49DC2321-E799-4091-9E1E-BAC2B898D3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43825" y="828675"/>
          <a:ext cx="13811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390525</xdr:colOff>
      <xdr:row>2</xdr:row>
      <xdr:rowOff>0</xdr:rowOff>
    </xdr:from>
    <xdr:to>
      <xdr:col>19</xdr:col>
      <xdr:colOff>571500</xdr:colOff>
      <xdr:row>2</xdr:row>
      <xdr:rowOff>0</xdr:rowOff>
    </xdr:to>
    <xdr:pic>
      <xdr:nvPicPr>
        <xdr:cNvPr id="34010" name="Picture 4" descr="skava">
          <a:extLst>
            <a:ext uri="{FF2B5EF4-FFF2-40B4-BE49-F238E27FC236}">
              <a16:creationId xmlns:a16="http://schemas.microsoft.com/office/drawing/2014/main" id="{8A12694C-4151-4394-B1B1-E923ECCDB9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381000"/>
          <a:ext cx="1181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390525</xdr:colOff>
      <xdr:row>2</xdr:row>
      <xdr:rowOff>0</xdr:rowOff>
    </xdr:from>
    <xdr:to>
      <xdr:col>20</xdr:col>
      <xdr:colOff>0</xdr:colOff>
      <xdr:row>2</xdr:row>
      <xdr:rowOff>0</xdr:rowOff>
    </xdr:to>
    <xdr:pic>
      <xdr:nvPicPr>
        <xdr:cNvPr id="34011" name="Picture 4" descr="skava">
          <a:extLst>
            <a:ext uri="{FF2B5EF4-FFF2-40B4-BE49-F238E27FC236}">
              <a16:creationId xmlns:a16="http://schemas.microsoft.com/office/drawing/2014/main" id="{C600367D-7999-418C-A9D0-E41D3D14C6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381000"/>
          <a:ext cx="1219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390525</xdr:colOff>
      <xdr:row>2</xdr:row>
      <xdr:rowOff>0</xdr:rowOff>
    </xdr:from>
    <xdr:to>
      <xdr:col>20</xdr:col>
      <xdr:colOff>0</xdr:colOff>
      <xdr:row>2</xdr:row>
      <xdr:rowOff>0</xdr:rowOff>
    </xdr:to>
    <xdr:pic>
      <xdr:nvPicPr>
        <xdr:cNvPr id="34012" name="Picture 4" descr="skava">
          <a:extLst>
            <a:ext uri="{FF2B5EF4-FFF2-40B4-BE49-F238E27FC236}">
              <a16:creationId xmlns:a16="http://schemas.microsoft.com/office/drawing/2014/main" id="{C7B7BFB3-16A3-4177-ABF4-BC7D3D8538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381000"/>
          <a:ext cx="1219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390525</xdr:colOff>
      <xdr:row>2</xdr:row>
      <xdr:rowOff>0</xdr:rowOff>
    </xdr:from>
    <xdr:to>
      <xdr:col>20</xdr:col>
      <xdr:colOff>0</xdr:colOff>
      <xdr:row>2</xdr:row>
      <xdr:rowOff>0</xdr:rowOff>
    </xdr:to>
    <xdr:pic>
      <xdr:nvPicPr>
        <xdr:cNvPr id="34013" name="Picture 4" descr="skava">
          <a:extLst>
            <a:ext uri="{FF2B5EF4-FFF2-40B4-BE49-F238E27FC236}">
              <a16:creationId xmlns:a16="http://schemas.microsoft.com/office/drawing/2014/main" id="{B9E3AA77-A9F6-41FA-B183-CA9AAF6880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381000"/>
          <a:ext cx="1219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390525</xdr:colOff>
      <xdr:row>2</xdr:row>
      <xdr:rowOff>19050</xdr:rowOff>
    </xdr:from>
    <xdr:to>
      <xdr:col>19</xdr:col>
      <xdr:colOff>523875</xdr:colOff>
      <xdr:row>2</xdr:row>
      <xdr:rowOff>19050</xdr:rowOff>
    </xdr:to>
    <xdr:pic>
      <xdr:nvPicPr>
        <xdr:cNvPr id="34014" name="Picture 4" descr="skava">
          <a:extLst>
            <a:ext uri="{FF2B5EF4-FFF2-40B4-BE49-F238E27FC236}">
              <a16:creationId xmlns:a16="http://schemas.microsoft.com/office/drawing/2014/main" id="{263D767D-4AEA-4B56-84EA-A775A4B35E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400050"/>
          <a:ext cx="1133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390525</xdr:colOff>
      <xdr:row>2</xdr:row>
      <xdr:rowOff>19050</xdr:rowOff>
    </xdr:from>
    <xdr:to>
      <xdr:col>19</xdr:col>
      <xdr:colOff>571500</xdr:colOff>
      <xdr:row>2</xdr:row>
      <xdr:rowOff>19050</xdr:rowOff>
    </xdr:to>
    <xdr:pic>
      <xdr:nvPicPr>
        <xdr:cNvPr id="34015" name="Picture 4" descr="skava">
          <a:extLst>
            <a:ext uri="{FF2B5EF4-FFF2-40B4-BE49-F238E27FC236}">
              <a16:creationId xmlns:a16="http://schemas.microsoft.com/office/drawing/2014/main" id="{76259CB9-E301-4103-AD39-83B07492F4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400050"/>
          <a:ext cx="1181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390525</xdr:colOff>
      <xdr:row>2</xdr:row>
      <xdr:rowOff>19050</xdr:rowOff>
    </xdr:from>
    <xdr:to>
      <xdr:col>19</xdr:col>
      <xdr:colOff>571500</xdr:colOff>
      <xdr:row>2</xdr:row>
      <xdr:rowOff>19050</xdr:rowOff>
    </xdr:to>
    <xdr:pic>
      <xdr:nvPicPr>
        <xdr:cNvPr id="34016" name="Picture 4" descr="skava">
          <a:extLst>
            <a:ext uri="{FF2B5EF4-FFF2-40B4-BE49-F238E27FC236}">
              <a16:creationId xmlns:a16="http://schemas.microsoft.com/office/drawing/2014/main" id="{9B94930F-851A-4A2B-BE82-ACE098FD61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400050"/>
          <a:ext cx="1181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390525</xdr:colOff>
      <xdr:row>2</xdr:row>
      <xdr:rowOff>19050</xdr:rowOff>
    </xdr:from>
    <xdr:to>
      <xdr:col>19</xdr:col>
      <xdr:colOff>571500</xdr:colOff>
      <xdr:row>2</xdr:row>
      <xdr:rowOff>19050</xdr:rowOff>
    </xdr:to>
    <xdr:pic>
      <xdr:nvPicPr>
        <xdr:cNvPr id="34017" name="Picture 4" descr="skava">
          <a:extLst>
            <a:ext uri="{FF2B5EF4-FFF2-40B4-BE49-F238E27FC236}">
              <a16:creationId xmlns:a16="http://schemas.microsoft.com/office/drawing/2014/main" id="{1440EC6C-36EB-4B23-84EB-CF232C1FF8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400050"/>
          <a:ext cx="1181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390525</xdr:colOff>
      <xdr:row>6</xdr:row>
      <xdr:rowOff>0</xdr:rowOff>
    </xdr:from>
    <xdr:to>
      <xdr:col>19</xdr:col>
      <xdr:colOff>523875</xdr:colOff>
      <xdr:row>6</xdr:row>
      <xdr:rowOff>0</xdr:rowOff>
    </xdr:to>
    <xdr:pic>
      <xdr:nvPicPr>
        <xdr:cNvPr id="34018" name="Picture 4" descr="skava">
          <a:extLst>
            <a:ext uri="{FF2B5EF4-FFF2-40B4-BE49-F238E27FC236}">
              <a16:creationId xmlns:a16="http://schemas.microsoft.com/office/drawing/2014/main" id="{0935816B-0784-4CD2-B171-988356F2E9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2352675"/>
          <a:ext cx="1133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390525</xdr:colOff>
      <xdr:row>6</xdr:row>
      <xdr:rowOff>0</xdr:rowOff>
    </xdr:from>
    <xdr:to>
      <xdr:col>19</xdr:col>
      <xdr:colOff>571500</xdr:colOff>
      <xdr:row>6</xdr:row>
      <xdr:rowOff>0</xdr:rowOff>
    </xdr:to>
    <xdr:pic>
      <xdr:nvPicPr>
        <xdr:cNvPr id="34019" name="Picture 4" descr="skava">
          <a:extLst>
            <a:ext uri="{FF2B5EF4-FFF2-40B4-BE49-F238E27FC236}">
              <a16:creationId xmlns:a16="http://schemas.microsoft.com/office/drawing/2014/main" id="{6CB659EC-5433-4449-8AF9-AC7BD0C0FB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2352675"/>
          <a:ext cx="1181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390525</xdr:colOff>
      <xdr:row>6</xdr:row>
      <xdr:rowOff>0</xdr:rowOff>
    </xdr:from>
    <xdr:to>
      <xdr:col>19</xdr:col>
      <xdr:colOff>571500</xdr:colOff>
      <xdr:row>6</xdr:row>
      <xdr:rowOff>0</xdr:rowOff>
    </xdr:to>
    <xdr:pic>
      <xdr:nvPicPr>
        <xdr:cNvPr id="34020" name="Picture 4" descr="skava">
          <a:extLst>
            <a:ext uri="{FF2B5EF4-FFF2-40B4-BE49-F238E27FC236}">
              <a16:creationId xmlns:a16="http://schemas.microsoft.com/office/drawing/2014/main" id="{9EDC414F-B539-446D-B7F4-69F30A6E5F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2352675"/>
          <a:ext cx="1181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390525</xdr:colOff>
      <xdr:row>6</xdr:row>
      <xdr:rowOff>0</xdr:rowOff>
    </xdr:from>
    <xdr:to>
      <xdr:col>19</xdr:col>
      <xdr:colOff>571500</xdr:colOff>
      <xdr:row>6</xdr:row>
      <xdr:rowOff>0</xdr:rowOff>
    </xdr:to>
    <xdr:pic>
      <xdr:nvPicPr>
        <xdr:cNvPr id="34021" name="Picture 4" descr="skava">
          <a:extLst>
            <a:ext uri="{FF2B5EF4-FFF2-40B4-BE49-F238E27FC236}">
              <a16:creationId xmlns:a16="http://schemas.microsoft.com/office/drawing/2014/main" id="{13B5954A-7AA9-4CCA-B953-A39DF9E56B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2352675"/>
          <a:ext cx="1181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390525</xdr:colOff>
      <xdr:row>2</xdr:row>
      <xdr:rowOff>19050</xdr:rowOff>
    </xdr:from>
    <xdr:to>
      <xdr:col>19</xdr:col>
      <xdr:colOff>571500</xdr:colOff>
      <xdr:row>2</xdr:row>
      <xdr:rowOff>19050</xdr:rowOff>
    </xdr:to>
    <xdr:pic>
      <xdr:nvPicPr>
        <xdr:cNvPr id="34022" name="Picture 4" descr="skava">
          <a:extLst>
            <a:ext uri="{FF2B5EF4-FFF2-40B4-BE49-F238E27FC236}">
              <a16:creationId xmlns:a16="http://schemas.microsoft.com/office/drawing/2014/main" id="{617346CB-8320-487B-8505-928C390594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400050"/>
          <a:ext cx="1181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390525</xdr:colOff>
      <xdr:row>2</xdr:row>
      <xdr:rowOff>19050</xdr:rowOff>
    </xdr:from>
    <xdr:to>
      <xdr:col>20</xdr:col>
      <xdr:colOff>0</xdr:colOff>
      <xdr:row>2</xdr:row>
      <xdr:rowOff>19050</xdr:rowOff>
    </xdr:to>
    <xdr:pic>
      <xdr:nvPicPr>
        <xdr:cNvPr id="34023" name="Picture 4" descr="skava">
          <a:extLst>
            <a:ext uri="{FF2B5EF4-FFF2-40B4-BE49-F238E27FC236}">
              <a16:creationId xmlns:a16="http://schemas.microsoft.com/office/drawing/2014/main" id="{78961519-5D02-4BF7-8567-79AE6D51FC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400050"/>
          <a:ext cx="1219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390525</xdr:colOff>
      <xdr:row>2</xdr:row>
      <xdr:rowOff>19050</xdr:rowOff>
    </xdr:from>
    <xdr:to>
      <xdr:col>20</xdr:col>
      <xdr:colOff>0</xdr:colOff>
      <xdr:row>2</xdr:row>
      <xdr:rowOff>19050</xdr:rowOff>
    </xdr:to>
    <xdr:pic>
      <xdr:nvPicPr>
        <xdr:cNvPr id="34024" name="Picture 4" descr="skava">
          <a:extLst>
            <a:ext uri="{FF2B5EF4-FFF2-40B4-BE49-F238E27FC236}">
              <a16:creationId xmlns:a16="http://schemas.microsoft.com/office/drawing/2014/main" id="{58A7EB3B-3E93-4114-9A97-D6CCFBF8F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400050"/>
          <a:ext cx="1219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390525</xdr:colOff>
      <xdr:row>2</xdr:row>
      <xdr:rowOff>19050</xdr:rowOff>
    </xdr:from>
    <xdr:to>
      <xdr:col>20</xdr:col>
      <xdr:colOff>0</xdr:colOff>
      <xdr:row>2</xdr:row>
      <xdr:rowOff>19050</xdr:rowOff>
    </xdr:to>
    <xdr:pic>
      <xdr:nvPicPr>
        <xdr:cNvPr id="34025" name="Picture 16" descr="skava">
          <a:extLst>
            <a:ext uri="{FF2B5EF4-FFF2-40B4-BE49-F238E27FC236}">
              <a16:creationId xmlns:a16="http://schemas.microsoft.com/office/drawing/2014/main" id="{4E6A14D8-F17E-4B54-AF52-0A6265E43F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400050"/>
          <a:ext cx="1219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0</xdr:colOff>
      <xdr:row>2</xdr:row>
      <xdr:rowOff>19050</xdr:rowOff>
    </xdr:from>
    <xdr:to>
      <xdr:col>18</xdr:col>
      <xdr:colOff>495300</xdr:colOff>
      <xdr:row>2</xdr:row>
      <xdr:rowOff>19050</xdr:rowOff>
    </xdr:to>
    <xdr:pic>
      <xdr:nvPicPr>
        <xdr:cNvPr id="34026" name="Picture 4" descr="skava">
          <a:extLst>
            <a:ext uri="{FF2B5EF4-FFF2-40B4-BE49-F238E27FC236}">
              <a16:creationId xmlns:a16="http://schemas.microsoft.com/office/drawing/2014/main" id="{243FE289-73F4-493B-82D4-E0DE64C119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400050"/>
          <a:ext cx="495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0</xdr:colOff>
      <xdr:row>2</xdr:row>
      <xdr:rowOff>19050</xdr:rowOff>
    </xdr:from>
    <xdr:to>
      <xdr:col>18</xdr:col>
      <xdr:colOff>542925</xdr:colOff>
      <xdr:row>2</xdr:row>
      <xdr:rowOff>19050</xdr:rowOff>
    </xdr:to>
    <xdr:pic>
      <xdr:nvPicPr>
        <xdr:cNvPr id="34027" name="Picture 4" descr="skava">
          <a:extLst>
            <a:ext uri="{FF2B5EF4-FFF2-40B4-BE49-F238E27FC236}">
              <a16:creationId xmlns:a16="http://schemas.microsoft.com/office/drawing/2014/main" id="{BD666106-9BC9-40C2-84E6-FC87AAB270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400050"/>
          <a:ext cx="542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0</xdr:colOff>
      <xdr:row>2</xdr:row>
      <xdr:rowOff>19050</xdr:rowOff>
    </xdr:from>
    <xdr:to>
      <xdr:col>18</xdr:col>
      <xdr:colOff>542925</xdr:colOff>
      <xdr:row>2</xdr:row>
      <xdr:rowOff>19050</xdr:rowOff>
    </xdr:to>
    <xdr:pic>
      <xdr:nvPicPr>
        <xdr:cNvPr id="34028" name="Picture 4" descr="skava">
          <a:extLst>
            <a:ext uri="{FF2B5EF4-FFF2-40B4-BE49-F238E27FC236}">
              <a16:creationId xmlns:a16="http://schemas.microsoft.com/office/drawing/2014/main" id="{0A0BCCA5-4F94-4900-B83F-2FF23F773A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400050"/>
          <a:ext cx="542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0</xdr:colOff>
      <xdr:row>2</xdr:row>
      <xdr:rowOff>19050</xdr:rowOff>
    </xdr:from>
    <xdr:to>
      <xdr:col>18</xdr:col>
      <xdr:colOff>542925</xdr:colOff>
      <xdr:row>2</xdr:row>
      <xdr:rowOff>19050</xdr:rowOff>
    </xdr:to>
    <xdr:pic>
      <xdr:nvPicPr>
        <xdr:cNvPr id="34029" name="Picture 4" descr="skava">
          <a:extLst>
            <a:ext uri="{FF2B5EF4-FFF2-40B4-BE49-F238E27FC236}">
              <a16:creationId xmlns:a16="http://schemas.microsoft.com/office/drawing/2014/main" id="{07D9ABB3-E77C-4B2E-9425-C175FBC25C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400050"/>
          <a:ext cx="542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0</xdr:colOff>
      <xdr:row>2</xdr:row>
      <xdr:rowOff>19050</xdr:rowOff>
    </xdr:from>
    <xdr:to>
      <xdr:col>18</xdr:col>
      <xdr:colOff>542925</xdr:colOff>
      <xdr:row>2</xdr:row>
      <xdr:rowOff>19050</xdr:rowOff>
    </xdr:to>
    <xdr:pic>
      <xdr:nvPicPr>
        <xdr:cNvPr id="34030" name="Picture 4" descr="skava">
          <a:extLst>
            <a:ext uri="{FF2B5EF4-FFF2-40B4-BE49-F238E27FC236}">
              <a16:creationId xmlns:a16="http://schemas.microsoft.com/office/drawing/2014/main" id="{9FDD264C-C3D5-4582-B4DC-5180CF0A75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400050"/>
          <a:ext cx="542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0</xdr:colOff>
      <xdr:row>2</xdr:row>
      <xdr:rowOff>19050</xdr:rowOff>
    </xdr:from>
    <xdr:to>
      <xdr:col>18</xdr:col>
      <xdr:colOff>590550</xdr:colOff>
      <xdr:row>2</xdr:row>
      <xdr:rowOff>19050</xdr:rowOff>
    </xdr:to>
    <xdr:pic>
      <xdr:nvPicPr>
        <xdr:cNvPr id="34031" name="Picture 4" descr="skava">
          <a:extLst>
            <a:ext uri="{FF2B5EF4-FFF2-40B4-BE49-F238E27FC236}">
              <a16:creationId xmlns:a16="http://schemas.microsoft.com/office/drawing/2014/main" id="{AF1D542A-14DE-452D-AE51-F08E87B8B5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4000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0</xdr:colOff>
      <xdr:row>2</xdr:row>
      <xdr:rowOff>19050</xdr:rowOff>
    </xdr:from>
    <xdr:to>
      <xdr:col>18</xdr:col>
      <xdr:colOff>590550</xdr:colOff>
      <xdr:row>2</xdr:row>
      <xdr:rowOff>19050</xdr:rowOff>
    </xdr:to>
    <xdr:pic>
      <xdr:nvPicPr>
        <xdr:cNvPr id="34032" name="Picture 4" descr="skava">
          <a:extLst>
            <a:ext uri="{FF2B5EF4-FFF2-40B4-BE49-F238E27FC236}">
              <a16:creationId xmlns:a16="http://schemas.microsoft.com/office/drawing/2014/main" id="{F220EB26-FBCC-489E-8BDA-F4AEA9A395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4000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0</xdr:colOff>
      <xdr:row>2</xdr:row>
      <xdr:rowOff>19050</xdr:rowOff>
    </xdr:from>
    <xdr:to>
      <xdr:col>18</xdr:col>
      <xdr:colOff>590550</xdr:colOff>
      <xdr:row>2</xdr:row>
      <xdr:rowOff>19050</xdr:rowOff>
    </xdr:to>
    <xdr:pic>
      <xdr:nvPicPr>
        <xdr:cNvPr id="34033" name="Picture 16" descr="skava">
          <a:extLst>
            <a:ext uri="{FF2B5EF4-FFF2-40B4-BE49-F238E27FC236}">
              <a16:creationId xmlns:a16="http://schemas.microsoft.com/office/drawing/2014/main" id="{8303D22F-9F64-4EF0-B272-A6DB402274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4000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390525</xdr:colOff>
      <xdr:row>2</xdr:row>
      <xdr:rowOff>19050</xdr:rowOff>
    </xdr:from>
    <xdr:to>
      <xdr:col>19</xdr:col>
      <xdr:colOff>523875</xdr:colOff>
      <xdr:row>2</xdr:row>
      <xdr:rowOff>19050</xdr:rowOff>
    </xdr:to>
    <xdr:pic>
      <xdr:nvPicPr>
        <xdr:cNvPr id="34034" name="Picture 4" descr="skava">
          <a:extLst>
            <a:ext uri="{FF2B5EF4-FFF2-40B4-BE49-F238E27FC236}">
              <a16:creationId xmlns:a16="http://schemas.microsoft.com/office/drawing/2014/main" id="{7D150E9E-2537-423E-B78B-18276A6FC4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400050"/>
          <a:ext cx="1133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390525</xdr:colOff>
      <xdr:row>2</xdr:row>
      <xdr:rowOff>19050</xdr:rowOff>
    </xdr:from>
    <xdr:to>
      <xdr:col>19</xdr:col>
      <xdr:colOff>571500</xdr:colOff>
      <xdr:row>2</xdr:row>
      <xdr:rowOff>19050</xdr:rowOff>
    </xdr:to>
    <xdr:pic>
      <xdr:nvPicPr>
        <xdr:cNvPr id="34035" name="Picture 4" descr="skava">
          <a:extLst>
            <a:ext uri="{FF2B5EF4-FFF2-40B4-BE49-F238E27FC236}">
              <a16:creationId xmlns:a16="http://schemas.microsoft.com/office/drawing/2014/main" id="{38563342-290C-45F3-9932-D1340064AF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400050"/>
          <a:ext cx="1181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390525</xdr:colOff>
      <xdr:row>2</xdr:row>
      <xdr:rowOff>19050</xdr:rowOff>
    </xdr:from>
    <xdr:to>
      <xdr:col>19</xdr:col>
      <xdr:colOff>571500</xdr:colOff>
      <xdr:row>2</xdr:row>
      <xdr:rowOff>19050</xdr:rowOff>
    </xdr:to>
    <xdr:pic>
      <xdr:nvPicPr>
        <xdr:cNvPr id="34036" name="Picture 4" descr="skava">
          <a:extLst>
            <a:ext uri="{FF2B5EF4-FFF2-40B4-BE49-F238E27FC236}">
              <a16:creationId xmlns:a16="http://schemas.microsoft.com/office/drawing/2014/main" id="{9DCFA28A-1BD3-4A86-8AFA-829B3B1330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400050"/>
          <a:ext cx="1181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390525</xdr:colOff>
      <xdr:row>2</xdr:row>
      <xdr:rowOff>19050</xdr:rowOff>
    </xdr:from>
    <xdr:to>
      <xdr:col>19</xdr:col>
      <xdr:colOff>571500</xdr:colOff>
      <xdr:row>2</xdr:row>
      <xdr:rowOff>19050</xdr:rowOff>
    </xdr:to>
    <xdr:pic>
      <xdr:nvPicPr>
        <xdr:cNvPr id="34037" name="Picture 4" descr="skava">
          <a:extLst>
            <a:ext uri="{FF2B5EF4-FFF2-40B4-BE49-F238E27FC236}">
              <a16:creationId xmlns:a16="http://schemas.microsoft.com/office/drawing/2014/main" id="{EC762563-1321-4EEF-B763-CDC83BC0C3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9525" y="400050"/>
          <a:ext cx="1181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xdr:row>
      <xdr:rowOff>19050</xdr:rowOff>
    </xdr:from>
    <xdr:to>
      <xdr:col>14</xdr:col>
      <xdr:colOff>0</xdr:colOff>
      <xdr:row>2</xdr:row>
      <xdr:rowOff>19050</xdr:rowOff>
    </xdr:to>
    <xdr:pic>
      <xdr:nvPicPr>
        <xdr:cNvPr id="34038" name="Picture 4" descr="skava">
          <a:extLst>
            <a:ext uri="{FF2B5EF4-FFF2-40B4-BE49-F238E27FC236}">
              <a16:creationId xmlns:a16="http://schemas.microsoft.com/office/drawing/2014/main" id="{A46A00B8-E02E-4CD6-8296-911603675C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400050"/>
          <a:ext cx="971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xdr:row>
      <xdr:rowOff>19050</xdr:rowOff>
    </xdr:from>
    <xdr:to>
      <xdr:col>14</xdr:col>
      <xdr:colOff>47625</xdr:colOff>
      <xdr:row>2</xdr:row>
      <xdr:rowOff>19050</xdr:rowOff>
    </xdr:to>
    <xdr:pic>
      <xdr:nvPicPr>
        <xdr:cNvPr id="34039" name="Picture 4" descr="skava">
          <a:extLst>
            <a:ext uri="{FF2B5EF4-FFF2-40B4-BE49-F238E27FC236}">
              <a16:creationId xmlns:a16="http://schemas.microsoft.com/office/drawing/2014/main" id="{E197F3DF-6BF7-4112-A73B-26932644D2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400050"/>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xdr:row>
      <xdr:rowOff>19050</xdr:rowOff>
    </xdr:from>
    <xdr:to>
      <xdr:col>14</xdr:col>
      <xdr:colOff>47625</xdr:colOff>
      <xdr:row>2</xdr:row>
      <xdr:rowOff>19050</xdr:rowOff>
    </xdr:to>
    <xdr:pic>
      <xdr:nvPicPr>
        <xdr:cNvPr id="34040" name="Picture 4" descr="skava">
          <a:extLst>
            <a:ext uri="{FF2B5EF4-FFF2-40B4-BE49-F238E27FC236}">
              <a16:creationId xmlns:a16="http://schemas.microsoft.com/office/drawing/2014/main" id="{134687BC-7056-4184-9D9E-A93147F1EF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400050"/>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xdr:row>
      <xdr:rowOff>19050</xdr:rowOff>
    </xdr:from>
    <xdr:to>
      <xdr:col>14</xdr:col>
      <xdr:colOff>47625</xdr:colOff>
      <xdr:row>2</xdr:row>
      <xdr:rowOff>19050</xdr:rowOff>
    </xdr:to>
    <xdr:pic>
      <xdr:nvPicPr>
        <xdr:cNvPr id="34041" name="Picture 4" descr="skava">
          <a:extLst>
            <a:ext uri="{FF2B5EF4-FFF2-40B4-BE49-F238E27FC236}">
              <a16:creationId xmlns:a16="http://schemas.microsoft.com/office/drawing/2014/main" id="{73489775-42B2-45DC-8CA4-FC9B828E4C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400050"/>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0</xdr:colOff>
      <xdr:row>4</xdr:row>
      <xdr:rowOff>0</xdr:rowOff>
    </xdr:to>
    <xdr:pic>
      <xdr:nvPicPr>
        <xdr:cNvPr id="34042" name="Picture 4" descr="skava">
          <a:extLst>
            <a:ext uri="{FF2B5EF4-FFF2-40B4-BE49-F238E27FC236}">
              <a16:creationId xmlns:a16="http://schemas.microsoft.com/office/drawing/2014/main" id="{4EA3201F-3942-4F55-AD8C-2A5D975B96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971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47625</xdr:colOff>
      <xdr:row>4</xdr:row>
      <xdr:rowOff>0</xdr:rowOff>
    </xdr:to>
    <xdr:pic>
      <xdr:nvPicPr>
        <xdr:cNvPr id="34043" name="Picture 4" descr="skava">
          <a:extLst>
            <a:ext uri="{FF2B5EF4-FFF2-40B4-BE49-F238E27FC236}">
              <a16:creationId xmlns:a16="http://schemas.microsoft.com/office/drawing/2014/main" id="{D4AC073A-B305-4E95-BDE9-6A70808893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47625</xdr:colOff>
      <xdr:row>4</xdr:row>
      <xdr:rowOff>0</xdr:rowOff>
    </xdr:to>
    <xdr:pic>
      <xdr:nvPicPr>
        <xdr:cNvPr id="34044" name="Picture 4" descr="skava">
          <a:extLst>
            <a:ext uri="{FF2B5EF4-FFF2-40B4-BE49-F238E27FC236}">
              <a16:creationId xmlns:a16="http://schemas.microsoft.com/office/drawing/2014/main" id="{6D4C2FC5-F04A-4B50-9BA1-84AD143032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xdr:row>
      <xdr:rowOff>19050</xdr:rowOff>
    </xdr:from>
    <xdr:to>
      <xdr:col>14</xdr:col>
      <xdr:colOff>47625</xdr:colOff>
      <xdr:row>2</xdr:row>
      <xdr:rowOff>19050</xdr:rowOff>
    </xdr:to>
    <xdr:pic>
      <xdr:nvPicPr>
        <xdr:cNvPr id="34045" name="Picture 4" descr="skava">
          <a:extLst>
            <a:ext uri="{FF2B5EF4-FFF2-40B4-BE49-F238E27FC236}">
              <a16:creationId xmlns:a16="http://schemas.microsoft.com/office/drawing/2014/main" id="{9625FD12-241D-4B07-8E2C-31EF76DE22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400050"/>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xdr:row>
      <xdr:rowOff>19050</xdr:rowOff>
    </xdr:from>
    <xdr:to>
      <xdr:col>14</xdr:col>
      <xdr:colOff>95250</xdr:colOff>
      <xdr:row>2</xdr:row>
      <xdr:rowOff>19050</xdr:rowOff>
    </xdr:to>
    <xdr:pic>
      <xdr:nvPicPr>
        <xdr:cNvPr id="34046" name="Picture 4" descr="skava">
          <a:extLst>
            <a:ext uri="{FF2B5EF4-FFF2-40B4-BE49-F238E27FC236}">
              <a16:creationId xmlns:a16="http://schemas.microsoft.com/office/drawing/2014/main" id="{EA74D572-B412-4762-964E-397AFD2363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400050"/>
          <a:ext cx="10668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xdr:row>
      <xdr:rowOff>19050</xdr:rowOff>
    </xdr:from>
    <xdr:to>
      <xdr:col>14</xdr:col>
      <xdr:colOff>95250</xdr:colOff>
      <xdr:row>2</xdr:row>
      <xdr:rowOff>19050</xdr:rowOff>
    </xdr:to>
    <xdr:pic>
      <xdr:nvPicPr>
        <xdr:cNvPr id="34047" name="Picture 4" descr="skava">
          <a:extLst>
            <a:ext uri="{FF2B5EF4-FFF2-40B4-BE49-F238E27FC236}">
              <a16:creationId xmlns:a16="http://schemas.microsoft.com/office/drawing/2014/main" id="{2D4C97A4-25E5-4981-B0A8-5C85F9015C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400050"/>
          <a:ext cx="10668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xdr:row>
      <xdr:rowOff>19050</xdr:rowOff>
    </xdr:from>
    <xdr:to>
      <xdr:col>14</xdr:col>
      <xdr:colOff>95250</xdr:colOff>
      <xdr:row>2</xdr:row>
      <xdr:rowOff>19050</xdr:rowOff>
    </xdr:to>
    <xdr:pic>
      <xdr:nvPicPr>
        <xdr:cNvPr id="34048" name="Picture 16" descr="skava">
          <a:extLst>
            <a:ext uri="{FF2B5EF4-FFF2-40B4-BE49-F238E27FC236}">
              <a16:creationId xmlns:a16="http://schemas.microsoft.com/office/drawing/2014/main" id="{73B389CE-A424-4334-A2DE-F8159BC013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400050"/>
          <a:ext cx="10668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xdr:row>
      <xdr:rowOff>19050</xdr:rowOff>
    </xdr:from>
    <xdr:to>
      <xdr:col>13</xdr:col>
      <xdr:colOff>495300</xdr:colOff>
      <xdr:row>2</xdr:row>
      <xdr:rowOff>19050</xdr:rowOff>
    </xdr:to>
    <xdr:pic>
      <xdr:nvPicPr>
        <xdr:cNvPr id="34049" name="Picture 4" descr="skava">
          <a:extLst>
            <a:ext uri="{FF2B5EF4-FFF2-40B4-BE49-F238E27FC236}">
              <a16:creationId xmlns:a16="http://schemas.microsoft.com/office/drawing/2014/main" id="{FCB6DE6C-1334-4D33-AAF7-E1F8BD1AE6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400050"/>
          <a:ext cx="495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xdr:row>
      <xdr:rowOff>19050</xdr:rowOff>
    </xdr:from>
    <xdr:to>
      <xdr:col>13</xdr:col>
      <xdr:colOff>542925</xdr:colOff>
      <xdr:row>2</xdr:row>
      <xdr:rowOff>19050</xdr:rowOff>
    </xdr:to>
    <xdr:pic>
      <xdr:nvPicPr>
        <xdr:cNvPr id="34050" name="Picture 4" descr="skava">
          <a:extLst>
            <a:ext uri="{FF2B5EF4-FFF2-40B4-BE49-F238E27FC236}">
              <a16:creationId xmlns:a16="http://schemas.microsoft.com/office/drawing/2014/main" id="{9ABA1A6E-117D-4C98-B1D0-626088F467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400050"/>
          <a:ext cx="542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xdr:row>
      <xdr:rowOff>19050</xdr:rowOff>
    </xdr:from>
    <xdr:to>
      <xdr:col>13</xdr:col>
      <xdr:colOff>542925</xdr:colOff>
      <xdr:row>2</xdr:row>
      <xdr:rowOff>19050</xdr:rowOff>
    </xdr:to>
    <xdr:pic>
      <xdr:nvPicPr>
        <xdr:cNvPr id="34051" name="Picture 4" descr="skava">
          <a:extLst>
            <a:ext uri="{FF2B5EF4-FFF2-40B4-BE49-F238E27FC236}">
              <a16:creationId xmlns:a16="http://schemas.microsoft.com/office/drawing/2014/main" id="{8ABBC61D-228B-49E2-8AF7-F33DE44FF1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400050"/>
          <a:ext cx="542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xdr:row>
      <xdr:rowOff>19050</xdr:rowOff>
    </xdr:from>
    <xdr:to>
      <xdr:col>13</xdr:col>
      <xdr:colOff>542925</xdr:colOff>
      <xdr:row>2</xdr:row>
      <xdr:rowOff>19050</xdr:rowOff>
    </xdr:to>
    <xdr:pic>
      <xdr:nvPicPr>
        <xdr:cNvPr id="34052" name="Picture 4" descr="skava">
          <a:extLst>
            <a:ext uri="{FF2B5EF4-FFF2-40B4-BE49-F238E27FC236}">
              <a16:creationId xmlns:a16="http://schemas.microsoft.com/office/drawing/2014/main" id="{4A6FC0EF-0DB1-4BA4-B5AC-F0B83AE83F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400050"/>
          <a:ext cx="542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xdr:row>
      <xdr:rowOff>19050</xdr:rowOff>
    </xdr:from>
    <xdr:to>
      <xdr:col>13</xdr:col>
      <xdr:colOff>542925</xdr:colOff>
      <xdr:row>2</xdr:row>
      <xdr:rowOff>19050</xdr:rowOff>
    </xdr:to>
    <xdr:pic>
      <xdr:nvPicPr>
        <xdr:cNvPr id="34053" name="Picture 4" descr="skava">
          <a:extLst>
            <a:ext uri="{FF2B5EF4-FFF2-40B4-BE49-F238E27FC236}">
              <a16:creationId xmlns:a16="http://schemas.microsoft.com/office/drawing/2014/main" id="{89A08BC0-5FD2-4DCA-891B-893EA635AE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400050"/>
          <a:ext cx="542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xdr:row>
      <xdr:rowOff>19050</xdr:rowOff>
    </xdr:from>
    <xdr:to>
      <xdr:col>13</xdr:col>
      <xdr:colOff>581025</xdr:colOff>
      <xdr:row>2</xdr:row>
      <xdr:rowOff>19050</xdr:rowOff>
    </xdr:to>
    <xdr:pic>
      <xdr:nvPicPr>
        <xdr:cNvPr id="34054" name="Picture 4" descr="skava">
          <a:extLst>
            <a:ext uri="{FF2B5EF4-FFF2-40B4-BE49-F238E27FC236}">
              <a16:creationId xmlns:a16="http://schemas.microsoft.com/office/drawing/2014/main" id="{FA673776-6DD9-456F-A699-350FCF6907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400050"/>
          <a:ext cx="581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xdr:row>
      <xdr:rowOff>19050</xdr:rowOff>
    </xdr:from>
    <xdr:to>
      <xdr:col>13</xdr:col>
      <xdr:colOff>581025</xdr:colOff>
      <xdr:row>2</xdr:row>
      <xdr:rowOff>19050</xdr:rowOff>
    </xdr:to>
    <xdr:pic>
      <xdr:nvPicPr>
        <xdr:cNvPr id="34055" name="Picture 4" descr="skava">
          <a:extLst>
            <a:ext uri="{FF2B5EF4-FFF2-40B4-BE49-F238E27FC236}">
              <a16:creationId xmlns:a16="http://schemas.microsoft.com/office/drawing/2014/main" id="{E9E07271-796D-4CA8-B981-14825A82ED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400050"/>
          <a:ext cx="581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xdr:row>
      <xdr:rowOff>19050</xdr:rowOff>
    </xdr:from>
    <xdr:to>
      <xdr:col>13</xdr:col>
      <xdr:colOff>581025</xdr:colOff>
      <xdr:row>2</xdr:row>
      <xdr:rowOff>19050</xdr:rowOff>
    </xdr:to>
    <xdr:pic>
      <xdr:nvPicPr>
        <xdr:cNvPr id="34056" name="Picture 16" descr="skava">
          <a:extLst>
            <a:ext uri="{FF2B5EF4-FFF2-40B4-BE49-F238E27FC236}">
              <a16:creationId xmlns:a16="http://schemas.microsoft.com/office/drawing/2014/main" id="{F0AE29D7-9028-4659-A33F-BCCC529F6B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400050"/>
          <a:ext cx="5810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xdr:row>
      <xdr:rowOff>19050</xdr:rowOff>
    </xdr:from>
    <xdr:to>
      <xdr:col>14</xdr:col>
      <xdr:colOff>0</xdr:colOff>
      <xdr:row>2</xdr:row>
      <xdr:rowOff>19050</xdr:rowOff>
    </xdr:to>
    <xdr:pic>
      <xdr:nvPicPr>
        <xdr:cNvPr id="34057" name="Picture 4" descr="skava">
          <a:extLst>
            <a:ext uri="{FF2B5EF4-FFF2-40B4-BE49-F238E27FC236}">
              <a16:creationId xmlns:a16="http://schemas.microsoft.com/office/drawing/2014/main" id="{8B635BFE-15E0-461F-82F5-35467C974D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400050"/>
          <a:ext cx="971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xdr:row>
      <xdr:rowOff>19050</xdr:rowOff>
    </xdr:from>
    <xdr:to>
      <xdr:col>14</xdr:col>
      <xdr:colOff>47625</xdr:colOff>
      <xdr:row>2</xdr:row>
      <xdr:rowOff>19050</xdr:rowOff>
    </xdr:to>
    <xdr:pic>
      <xdr:nvPicPr>
        <xdr:cNvPr id="34058" name="Picture 4" descr="skava">
          <a:extLst>
            <a:ext uri="{FF2B5EF4-FFF2-40B4-BE49-F238E27FC236}">
              <a16:creationId xmlns:a16="http://schemas.microsoft.com/office/drawing/2014/main" id="{03B1EB76-0766-4D41-B850-630956FF00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400050"/>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xdr:row>
      <xdr:rowOff>19050</xdr:rowOff>
    </xdr:from>
    <xdr:to>
      <xdr:col>14</xdr:col>
      <xdr:colOff>47625</xdr:colOff>
      <xdr:row>2</xdr:row>
      <xdr:rowOff>19050</xdr:rowOff>
    </xdr:to>
    <xdr:pic>
      <xdr:nvPicPr>
        <xdr:cNvPr id="34059" name="Picture 4" descr="skava">
          <a:extLst>
            <a:ext uri="{FF2B5EF4-FFF2-40B4-BE49-F238E27FC236}">
              <a16:creationId xmlns:a16="http://schemas.microsoft.com/office/drawing/2014/main" id="{AEFE7B86-B6EC-4569-AB5C-4C688C80A3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400050"/>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xdr:row>
      <xdr:rowOff>19050</xdr:rowOff>
    </xdr:from>
    <xdr:to>
      <xdr:col>14</xdr:col>
      <xdr:colOff>47625</xdr:colOff>
      <xdr:row>2</xdr:row>
      <xdr:rowOff>19050</xdr:rowOff>
    </xdr:to>
    <xdr:pic>
      <xdr:nvPicPr>
        <xdr:cNvPr id="34060" name="Picture 4" descr="skava">
          <a:extLst>
            <a:ext uri="{FF2B5EF4-FFF2-40B4-BE49-F238E27FC236}">
              <a16:creationId xmlns:a16="http://schemas.microsoft.com/office/drawing/2014/main" id="{40EA6290-FC21-4813-B6BC-8FAF373C0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400050"/>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0</xdr:colOff>
      <xdr:row>4</xdr:row>
      <xdr:rowOff>0</xdr:rowOff>
    </xdr:to>
    <xdr:pic>
      <xdr:nvPicPr>
        <xdr:cNvPr id="34061" name="Picture 4" descr="skava">
          <a:extLst>
            <a:ext uri="{FF2B5EF4-FFF2-40B4-BE49-F238E27FC236}">
              <a16:creationId xmlns:a16="http://schemas.microsoft.com/office/drawing/2014/main" id="{449A225A-0063-4C40-BDC5-C2FC6EDC17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971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47625</xdr:colOff>
      <xdr:row>4</xdr:row>
      <xdr:rowOff>0</xdr:rowOff>
    </xdr:to>
    <xdr:pic>
      <xdr:nvPicPr>
        <xdr:cNvPr id="34062" name="Picture 4" descr="skava">
          <a:extLst>
            <a:ext uri="{FF2B5EF4-FFF2-40B4-BE49-F238E27FC236}">
              <a16:creationId xmlns:a16="http://schemas.microsoft.com/office/drawing/2014/main" id="{4C069CFE-DF98-4C18-97FD-1708F42E42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47625</xdr:colOff>
      <xdr:row>4</xdr:row>
      <xdr:rowOff>0</xdr:rowOff>
    </xdr:to>
    <xdr:pic>
      <xdr:nvPicPr>
        <xdr:cNvPr id="34063" name="Picture 4" descr="skava">
          <a:extLst>
            <a:ext uri="{FF2B5EF4-FFF2-40B4-BE49-F238E27FC236}">
              <a16:creationId xmlns:a16="http://schemas.microsoft.com/office/drawing/2014/main" id="{C8333D3A-EACF-4536-A5E8-99CB95CBAC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47625</xdr:colOff>
      <xdr:row>4</xdr:row>
      <xdr:rowOff>0</xdr:rowOff>
    </xdr:to>
    <xdr:pic>
      <xdr:nvPicPr>
        <xdr:cNvPr id="34064" name="Picture 4" descr="skava">
          <a:extLst>
            <a:ext uri="{FF2B5EF4-FFF2-40B4-BE49-F238E27FC236}">
              <a16:creationId xmlns:a16="http://schemas.microsoft.com/office/drawing/2014/main" id="{D411F0D5-FA05-47B1-B303-CE56A8273A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0</xdr:colOff>
      <xdr:row>4</xdr:row>
      <xdr:rowOff>0</xdr:rowOff>
    </xdr:to>
    <xdr:pic>
      <xdr:nvPicPr>
        <xdr:cNvPr id="34065" name="Picture 4" descr="skava">
          <a:extLst>
            <a:ext uri="{FF2B5EF4-FFF2-40B4-BE49-F238E27FC236}">
              <a16:creationId xmlns:a16="http://schemas.microsoft.com/office/drawing/2014/main" id="{F0F42810-B47E-406F-B19D-516DB57ECB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971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47625</xdr:colOff>
      <xdr:row>4</xdr:row>
      <xdr:rowOff>0</xdr:rowOff>
    </xdr:to>
    <xdr:pic>
      <xdr:nvPicPr>
        <xdr:cNvPr id="34066" name="Picture 4" descr="skava">
          <a:extLst>
            <a:ext uri="{FF2B5EF4-FFF2-40B4-BE49-F238E27FC236}">
              <a16:creationId xmlns:a16="http://schemas.microsoft.com/office/drawing/2014/main" id="{24B8095C-98D6-4D3B-84C1-09A60E56D0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47625</xdr:colOff>
      <xdr:row>4</xdr:row>
      <xdr:rowOff>0</xdr:rowOff>
    </xdr:to>
    <xdr:pic>
      <xdr:nvPicPr>
        <xdr:cNvPr id="34067" name="Picture 4" descr="skava">
          <a:extLst>
            <a:ext uri="{FF2B5EF4-FFF2-40B4-BE49-F238E27FC236}">
              <a16:creationId xmlns:a16="http://schemas.microsoft.com/office/drawing/2014/main" id="{0ACA055A-FF70-4A17-A640-AD09B408DF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47625</xdr:colOff>
      <xdr:row>4</xdr:row>
      <xdr:rowOff>0</xdr:rowOff>
    </xdr:to>
    <xdr:pic>
      <xdr:nvPicPr>
        <xdr:cNvPr id="34068" name="Picture 4" descr="skava">
          <a:extLst>
            <a:ext uri="{FF2B5EF4-FFF2-40B4-BE49-F238E27FC236}">
              <a16:creationId xmlns:a16="http://schemas.microsoft.com/office/drawing/2014/main" id="{58FC6F16-5740-487C-9F32-283A0873E7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0</xdr:colOff>
      <xdr:row>4</xdr:row>
      <xdr:rowOff>0</xdr:rowOff>
    </xdr:to>
    <xdr:pic>
      <xdr:nvPicPr>
        <xdr:cNvPr id="34069" name="Picture 4" descr="skava">
          <a:extLst>
            <a:ext uri="{FF2B5EF4-FFF2-40B4-BE49-F238E27FC236}">
              <a16:creationId xmlns:a16="http://schemas.microsoft.com/office/drawing/2014/main" id="{BF652662-0F62-4C29-A0BE-952B423064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971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47625</xdr:colOff>
      <xdr:row>4</xdr:row>
      <xdr:rowOff>0</xdr:rowOff>
    </xdr:to>
    <xdr:pic>
      <xdr:nvPicPr>
        <xdr:cNvPr id="34070" name="Picture 4" descr="skava">
          <a:extLst>
            <a:ext uri="{FF2B5EF4-FFF2-40B4-BE49-F238E27FC236}">
              <a16:creationId xmlns:a16="http://schemas.microsoft.com/office/drawing/2014/main" id="{0108C40F-F8C9-47EB-B8AF-34EB0E80C6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47625</xdr:colOff>
      <xdr:row>4</xdr:row>
      <xdr:rowOff>0</xdr:rowOff>
    </xdr:to>
    <xdr:pic>
      <xdr:nvPicPr>
        <xdr:cNvPr id="34071" name="Picture 4" descr="skava">
          <a:extLst>
            <a:ext uri="{FF2B5EF4-FFF2-40B4-BE49-F238E27FC236}">
              <a16:creationId xmlns:a16="http://schemas.microsoft.com/office/drawing/2014/main" id="{D2CB2E64-B542-45DC-8E24-2029CD1E18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47625</xdr:colOff>
      <xdr:row>4</xdr:row>
      <xdr:rowOff>0</xdr:rowOff>
    </xdr:to>
    <xdr:pic>
      <xdr:nvPicPr>
        <xdr:cNvPr id="34072" name="Picture 4" descr="skava">
          <a:extLst>
            <a:ext uri="{FF2B5EF4-FFF2-40B4-BE49-F238E27FC236}">
              <a16:creationId xmlns:a16="http://schemas.microsoft.com/office/drawing/2014/main" id="{E1C05081-EF7B-4BB8-9D73-ED75D0C74D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0</xdr:colOff>
      <xdr:row>4</xdr:row>
      <xdr:rowOff>0</xdr:rowOff>
    </xdr:to>
    <xdr:pic>
      <xdr:nvPicPr>
        <xdr:cNvPr id="34073" name="Picture 4" descr="skava">
          <a:extLst>
            <a:ext uri="{FF2B5EF4-FFF2-40B4-BE49-F238E27FC236}">
              <a16:creationId xmlns:a16="http://schemas.microsoft.com/office/drawing/2014/main" id="{34954584-93AF-494B-859E-7C681A650E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971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47625</xdr:colOff>
      <xdr:row>4</xdr:row>
      <xdr:rowOff>0</xdr:rowOff>
    </xdr:to>
    <xdr:pic>
      <xdr:nvPicPr>
        <xdr:cNvPr id="34074" name="Picture 4" descr="skava">
          <a:extLst>
            <a:ext uri="{FF2B5EF4-FFF2-40B4-BE49-F238E27FC236}">
              <a16:creationId xmlns:a16="http://schemas.microsoft.com/office/drawing/2014/main" id="{0FDD15E6-E6BE-4747-BC40-EEE938F9CB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47625</xdr:colOff>
      <xdr:row>4</xdr:row>
      <xdr:rowOff>0</xdr:rowOff>
    </xdr:to>
    <xdr:pic>
      <xdr:nvPicPr>
        <xdr:cNvPr id="34075" name="Picture 4" descr="skava">
          <a:extLst>
            <a:ext uri="{FF2B5EF4-FFF2-40B4-BE49-F238E27FC236}">
              <a16:creationId xmlns:a16="http://schemas.microsoft.com/office/drawing/2014/main" id="{10D47537-ACE3-459C-AB3D-1F2D3435CD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47625</xdr:colOff>
      <xdr:row>4</xdr:row>
      <xdr:rowOff>0</xdr:rowOff>
    </xdr:to>
    <xdr:pic>
      <xdr:nvPicPr>
        <xdr:cNvPr id="34076" name="Picture 4" descr="skava">
          <a:extLst>
            <a:ext uri="{FF2B5EF4-FFF2-40B4-BE49-F238E27FC236}">
              <a16:creationId xmlns:a16="http://schemas.microsoft.com/office/drawing/2014/main" id="{3866291E-7E4E-451D-8269-2B7C3DD465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0</xdr:colOff>
      <xdr:row>4</xdr:row>
      <xdr:rowOff>0</xdr:rowOff>
    </xdr:to>
    <xdr:pic>
      <xdr:nvPicPr>
        <xdr:cNvPr id="34077" name="Picture 4" descr="skava">
          <a:extLst>
            <a:ext uri="{FF2B5EF4-FFF2-40B4-BE49-F238E27FC236}">
              <a16:creationId xmlns:a16="http://schemas.microsoft.com/office/drawing/2014/main" id="{60B32077-78BC-4D09-B57F-BDB5E7F33E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971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47625</xdr:colOff>
      <xdr:row>4</xdr:row>
      <xdr:rowOff>0</xdr:rowOff>
    </xdr:to>
    <xdr:pic>
      <xdr:nvPicPr>
        <xdr:cNvPr id="34078" name="Picture 4" descr="skava">
          <a:extLst>
            <a:ext uri="{FF2B5EF4-FFF2-40B4-BE49-F238E27FC236}">
              <a16:creationId xmlns:a16="http://schemas.microsoft.com/office/drawing/2014/main" id="{40E578DD-FC7A-442A-8C4A-ADF59515DE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0</xdr:colOff>
      <xdr:row>4</xdr:row>
      <xdr:rowOff>0</xdr:rowOff>
    </xdr:to>
    <xdr:pic>
      <xdr:nvPicPr>
        <xdr:cNvPr id="34079" name="Picture 4" descr="skava">
          <a:extLst>
            <a:ext uri="{FF2B5EF4-FFF2-40B4-BE49-F238E27FC236}">
              <a16:creationId xmlns:a16="http://schemas.microsoft.com/office/drawing/2014/main" id="{BBF063CD-BA75-4193-812C-88170B932B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971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47625</xdr:colOff>
      <xdr:row>4</xdr:row>
      <xdr:rowOff>0</xdr:rowOff>
    </xdr:to>
    <xdr:pic>
      <xdr:nvPicPr>
        <xdr:cNvPr id="34080" name="Picture 4" descr="skava">
          <a:extLst>
            <a:ext uri="{FF2B5EF4-FFF2-40B4-BE49-F238E27FC236}">
              <a16:creationId xmlns:a16="http://schemas.microsoft.com/office/drawing/2014/main" id="{B913567B-B77E-4A76-BE5C-E3B8F780C4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47625</xdr:colOff>
      <xdr:row>4</xdr:row>
      <xdr:rowOff>0</xdr:rowOff>
    </xdr:to>
    <xdr:pic>
      <xdr:nvPicPr>
        <xdr:cNvPr id="34081" name="Picture 4" descr="skava">
          <a:extLst>
            <a:ext uri="{FF2B5EF4-FFF2-40B4-BE49-F238E27FC236}">
              <a16:creationId xmlns:a16="http://schemas.microsoft.com/office/drawing/2014/main" id="{515AD74A-CBEB-4C39-A489-FB4E7E74C3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4</xdr:row>
      <xdr:rowOff>0</xdr:rowOff>
    </xdr:from>
    <xdr:to>
      <xdr:col>14</xdr:col>
      <xdr:colOff>47625</xdr:colOff>
      <xdr:row>4</xdr:row>
      <xdr:rowOff>0</xdr:rowOff>
    </xdr:to>
    <xdr:pic>
      <xdr:nvPicPr>
        <xdr:cNvPr id="34082" name="Picture 4" descr="skava">
          <a:extLst>
            <a:ext uri="{FF2B5EF4-FFF2-40B4-BE49-F238E27FC236}">
              <a16:creationId xmlns:a16="http://schemas.microsoft.com/office/drawing/2014/main" id="{1FEF78EB-8848-4C16-B54E-E52B1EDC75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0" y="1114425"/>
          <a:ext cx="10191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68"/>
  <sheetViews>
    <sheetView tabSelected="1" zoomScale="90" zoomScaleNormal="90" workbookViewId="0">
      <selection activeCell="A2" sqref="A2:F2"/>
    </sheetView>
  </sheetViews>
  <sheetFormatPr defaultRowHeight="15" x14ac:dyDescent="0.25"/>
  <cols>
    <col min="1" max="1" width="6.7109375" style="1" customWidth="1"/>
    <col min="2" max="2" width="74.42578125" style="1" customWidth="1"/>
    <col min="3" max="3" width="10.140625" style="1" customWidth="1"/>
    <col min="4" max="4" width="14.7109375" style="1" customWidth="1"/>
    <col min="5" max="5" width="10.140625" style="1" customWidth="1"/>
    <col min="6" max="6" width="14.7109375" style="1" customWidth="1"/>
    <col min="7" max="7" width="10.140625" style="1" customWidth="1"/>
    <col min="8" max="16384" width="9.140625" style="1"/>
  </cols>
  <sheetData>
    <row r="1" spans="1:6" s="3" customFormat="1" ht="65.25" customHeight="1" x14ac:dyDescent="0.25">
      <c r="A1" s="87" t="s">
        <v>90</v>
      </c>
      <c r="B1" s="87"/>
      <c r="C1" s="87"/>
      <c r="D1" s="87"/>
      <c r="E1" s="87"/>
      <c r="F1" s="87"/>
    </row>
    <row r="2" spans="1:6" s="2" customFormat="1" ht="24.75" customHeight="1" x14ac:dyDescent="0.25">
      <c r="A2" s="86" t="s">
        <v>87</v>
      </c>
      <c r="B2" s="86"/>
      <c r="C2" s="86"/>
      <c r="D2" s="86"/>
      <c r="E2" s="86"/>
      <c r="F2" s="86"/>
    </row>
    <row r="3" spans="1:6" s="2" customFormat="1" ht="60" customHeight="1" x14ac:dyDescent="0.25">
      <c r="A3" s="10" t="s">
        <v>93</v>
      </c>
      <c r="B3" s="10" t="s">
        <v>94</v>
      </c>
      <c r="C3" s="10" t="s">
        <v>1</v>
      </c>
      <c r="D3" s="11" t="s">
        <v>91</v>
      </c>
      <c r="E3" s="11" t="s">
        <v>107</v>
      </c>
      <c r="F3" s="11" t="s">
        <v>92</v>
      </c>
    </row>
    <row r="4" spans="1:6" ht="30.75" customHeight="1" x14ac:dyDescent="0.25">
      <c r="A4" s="12" t="s">
        <v>88</v>
      </c>
      <c r="B4" s="13" t="s">
        <v>96</v>
      </c>
      <c r="C4" s="14"/>
      <c r="D4" s="12"/>
      <c r="E4" s="15"/>
      <c r="F4" s="16"/>
    </row>
    <row r="5" spans="1:6" ht="120" x14ac:dyDescent="0.25">
      <c r="A5" s="12" t="s">
        <v>89</v>
      </c>
      <c r="B5" s="17" t="s">
        <v>121</v>
      </c>
      <c r="C5" s="14" t="s">
        <v>43</v>
      </c>
      <c r="D5" s="18">
        <v>840</v>
      </c>
      <c r="E5" s="15">
        <v>0.36</v>
      </c>
      <c r="F5" s="16">
        <f>D5*E5</f>
        <v>302.39999999999998</v>
      </c>
    </row>
    <row r="6" spans="1:6" ht="75" x14ac:dyDescent="0.25">
      <c r="A6" s="12" t="s">
        <v>95</v>
      </c>
      <c r="B6" s="17" t="s">
        <v>97</v>
      </c>
      <c r="C6" s="14" t="s">
        <v>43</v>
      </c>
      <c r="D6" s="18">
        <v>840</v>
      </c>
      <c r="E6" s="15">
        <v>0.23</v>
      </c>
      <c r="F6" s="16">
        <f>D6*E6</f>
        <v>193.20000000000002</v>
      </c>
    </row>
    <row r="7" spans="1:6" x14ac:dyDescent="0.25">
      <c r="A7" s="12" t="s">
        <v>98</v>
      </c>
      <c r="B7" s="19" t="s">
        <v>122</v>
      </c>
      <c r="C7" s="14" t="s">
        <v>67</v>
      </c>
      <c r="D7" s="18">
        <v>4</v>
      </c>
      <c r="E7" s="15">
        <v>58.5</v>
      </c>
      <c r="F7" s="16">
        <f>D7*E7</f>
        <v>234</v>
      </c>
    </row>
    <row r="8" spans="1:6" ht="30" x14ac:dyDescent="0.25">
      <c r="A8" s="12" t="s">
        <v>99</v>
      </c>
      <c r="B8" s="19" t="s">
        <v>100</v>
      </c>
      <c r="C8" s="14"/>
      <c r="D8" s="18"/>
      <c r="E8" s="15"/>
      <c r="F8" s="16"/>
    </row>
    <row r="9" spans="1:6" x14ac:dyDescent="0.25">
      <c r="A9" s="12" t="s">
        <v>101</v>
      </c>
      <c r="B9" s="17" t="s">
        <v>103</v>
      </c>
      <c r="C9" s="14" t="s">
        <v>102</v>
      </c>
      <c r="D9" s="18">
        <v>6</v>
      </c>
      <c r="E9" s="15">
        <v>7.21</v>
      </c>
      <c r="F9" s="16">
        <f>D9*E9</f>
        <v>43.26</v>
      </c>
    </row>
    <row r="10" spans="1:6" x14ac:dyDescent="0.25">
      <c r="A10" s="12"/>
      <c r="B10" s="17" t="s">
        <v>104</v>
      </c>
      <c r="C10" s="14" t="s">
        <v>105</v>
      </c>
      <c r="D10" s="18">
        <v>1</v>
      </c>
      <c r="E10" s="15">
        <v>135.63999999999999</v>
      </c>
      <c r="F10" s="16">
        <f>D10*E10</f>
        <v>135.63999999999999</v>
      </c>
    </row>
    <row r="11" spans="1:6" x14ac:dyDescent="0.25">
      <c r="A11" s="20" t="s">
        <v>106</v>
      </c>
      <c r="B11" s="21" t="s">
        <v>109</v>
      </c>
      <c r="C11" s="22" t="s">
        <v>34</v>
      </c>
      <c r="D11" s="23">
        <v>1</v>
      </c>
      <c r="E11" s="24">
        <v>120</v>
      </c>
      <c r="F11" s="25">
        <f>D11*E11</f>
        <v>120</v>
      </c>
    </row>
    <row r="12" spans="1:6" s="31" customFormat="1" x14ac:dyDescent="0.25">
      <c r="A12" s="26"/>
      <c r="B12" s="27" t="s">
        <v>108</v>
      </c>
      <c r="C12" s="28"/>
      <c r="D12" s="26"/>
      <c r="E12" s="29"/>
      <c r="F12" s="30">
        <f>SUM(F5:F11)</f>
        <v>1028.5</v>
      </c>
    </row>
    <row r="18" ht="15" customHeight="1" x14ac:dyDescent="0.25"/>
    <row r="24" ht="27.6" customHeight="1" x14ac:dyDescent="0.25"/>
    <row r="25" s="2" customFormat="1" ht="45.75" customHeight="1" x14ac:dyDescent="0.25"/>
    <row r="26" s="2" customFormat="1" ht="15" customHeight="1" x14ac:dyDescent="0.25"/>
    <row r="27" s="2" customFormat="1" ht="15" customHeight="1" x14ac:dyDescent="0.25"/>
    <row r="28" s="2" customFormat="1" ht="15" customHeight="1" x14ac:dyDescent="0.25"/>
    <row r="29" s="2" customFormat="1" ht="15" customHeight="1" x14ac:dyDescent="0.25"/>
    <row r="30" s="2" customFormat="1" ht="15" customHeight="1" x14ac:dyDescent="0.25"/>
    <row r="32" ht="32.450000000000003" customHeight="1" x14ac:dyDescent="0.25"/>
    <row r="34" spans="1:8" ht="14.45" customHeight="1" x14ac:dyDescent="0.25"/>
    <row r="44" spans="1:8" s="7" customFormat="1" x14ac:dyDescent="0.25"/>
    <row r="45" spans="1:8" s="6" customFormat="1" hidden="1" x14ac:dyDescent="0.25"/>
    <row r="46" spans="1:8" s="6" customFormat="1" hidden="1" x14ac:dyDescent="0.25"/>
    <row r="47" spans="1:8" s="7" customFormat="1" x14ac:dyDescent="0.25">
      <c r="A47" s="8"/>
      <c r="B47" s="8"/>
      <c r="C47" s="8"/>
      <c r="D47" s="8"/>
      <c r="E47" s="8"/>
      <c r="F47" s="8"/>
      <c r="G47" s="8"/>
      <c r="H47" s="8"/>
    </row>
    <row r="48" spans="1:8" s="6" customFormat="1" x14ac:dyDescent="0.25">
      <c r="A48" s="8"/>
      <c r="B48" s="9"/>
      <c r="C48" s="9"/>
      <c r="D48" s="8"/>
      <c r="E48" s="8"/>
      <c r="F48" s="8"/>
      <c r="G48" s="8"/>
      <c r="H48" s="8"/>
    </row>
    <row r="49" spans="1:14" s="7" customFormat="1" x14ac:dyDescent="0.25">
      <c r="A49" s="8"/>
      <c r="B49" s="8"/>
      <c r="C49" s="8"/>
      <c r="D49" s="8"/>
      <c r="E49" s="8"/>
      <c r="F49" s="8"/>
      <c r="G49" s="8"/>
      <c r="H49" s="8"/>
    </row>
    <row r="50" spans="1:14" s="6" customFormat="1" x14ac:dyDescent="0.25">
      <c r="A50" s="8"/>
      <c r="B50" s="8"/>
      <c r="C50" s="8"/>
      <c r="D50" s="8"/>
      <c r="E50" s="8"/>
      <c r="F50" s="8"/>
      <c r="G50" s="8"/>
      <c r="H50" s="8"/>
    </row>
    <row r="51" spans="1:14" ht="29.25" customHeight="1" x14ac:dyDescent="0.25">
      <c r="A51"/>
      <c r="B51"/>
      <c r="C51"/>
      <c r="D51"/>
      <c r="E51"/>
      <c r="F51"/>
      <c r="G51"/>
      <c r="H51"/>
    </row>
    <row r="52" spans="1:14" x14ac:dyDescent="0.25">
      <c r="A52"/>
      <c r="B52"/>
      <c r="C52"/>
      <c r="D52"/>
      <c r="E52"/>
      <c r="F52"/>
      <c r="G52"/>
      <c r="H52"/>
    </row>
    <row r="53" spans="1:14" x14ac:dyDescent="0.25">
      <c r="A53"/>
      <c r="B53"/>
      <c r="C53"/>
      <c r="D53"/>
      <c r="E53"/>
      <c r="F53"/>
      <c r="G53"/>
      <c r="H53"/>
    </row>
    <row r="54" spans="1:14" x14ac:dyDescent="0.25">
      <c r="A54"/>
      <c r="B54"/>
      <c r="C54"/>
      <c r="D54"/>
      <c r="E54"/>
      <c r="F54"/>
      <c r="G54"/>
      <c r="H54"/>
    </row>
    <row r="55" spans="1:14" x14ac:dyDescent="0.25">
      <c r="A55"/>
      <c r="B55"/>
      <c r="C55"/>
      <c r="D55"/>
      <c r="E55"/>
      <c r="G55"/>
      <c r="H55"/>
      <c r="I55"/>
      <c r="J55"/>
      <c r="K55"/>
      <c r="L55"/>
      <c r="M55"/>
      <c r="N55"/>
    </row>
    <row r="56" spans="1:14" x14ac:dyDescent="0.25">
      <c r="A56"/>
      <c r="B56"/>
      <c r="C56"/>
      <c r="D56"/>
      <c r="E56"/>
      <c r="G56"/>
      <c r="H56"/>
      <c r="I56"/>
      <c r="J56"/>
      <c r="K56"/>
      <c r="L56"/>
      <c r="M56"/>
      <c r="N56"/>
    </row>
    <row r="57" spans="1:14" x14ac:dyDescent="0.25">
      <c r="A57"/>
      <c r="B57"/>
      <c r="C57"/>
      <c r="D57"/>
      <c r="E57"/>
      <c r="G57"/>
      <c r="H57"/>
      <c r="I57"/>
      <c r="J57"/>
      <c r="K57"/>
      <c r="L57"/>
      <c r="M57" s="5"/>
      <c r="N57"/>
    </row>
    <row r="58" spans="1:14" x14ac:dyDescent="0.25">
      <c r="A58"/>
      <c r="B58"/>
      <c r="C58"/>
      <c r="D58"/>
      <c r="E58"/>
      <c r="G58"/>
      <c r="H58"/>
      <c r="I58"/>
      <c r="J58"/>
      <c r="K58"/>
      <c r="L58"/>
      <c r="M58"/>
      <c r="N58"/>
    </row>
    <row r="59" spans="1:14" x14ac:dyDescent="0.25">
      <c r="A59"/>
      <c r="B59"/>
      <c r="C59"/>
      <c r="D59"/>
      <c r="E59"/>
      <c r="G59"/>
      <c r="H59"/>
      <c r="I59"/>
      <c r="J59"/>
      <c r="K59"/>
      <c r="L59"/>
      <c r="M59"/>
      <c r="N59"/>
    </row>
    <row r="60" spans="1:14" x14ac:dyDescent="0.25">
      <c r="A60"/>
      <c r="B60"/>
      <c r="C60"/>
      <c r="D60"/>
      <c r="E60"/>
      <c r="G60"/>
      <c r="H60"/>
      <c r="I60"/>
      <c r="J60"/>
      <c r="K60"/>
      <c r="L60"/>
      <c r="M60"/>
      <c r="N60"/>
    </row>
    <row r="61" spans="1:14" x14ac:dyDescent="0.25">
      <c r="A61"/>
      <c r="B61"/>
      <c r="C61"/>
      <c r="D61"/>
      <c r="E61"/>
      <c r="G61"/>
      <c r="H61"/>
      <c r="I61"/>
      <c r="J61"/>
      <c r="K61"/>
      <c r="L61"/>
      <c r="M61"/>
      <c r="N61" s="5"/>
    </row>
    <row r="62" spans="1:14" x14ac:dyDescent="0.25">
      <c r="A62"/>
      <c r="B62"/>
      <c r="C62"/>
      <c r="D62"/>
      <c r="E62"/>
      <c r="G62"/>
      <c r="H62"/>
      <c r="I62"/>
      <c r="J62"/>
      <c r="K62" s="5"/>
      <c r="L62"/>
      <c r="M62"/>
      <c r="N62" s="5"/>
    </row>
    <row r="63" spans="1:14" x14ac:dyDescent="0.25">
      <c r="A63"/>
      <c r="B63"/>
      <c r="C63"/>
      <c r="D63"/>
      <c r="E63"/>
      <c r="G63"/>
      <c r="H63"/>
      <c r="I63"/>
      <c r="J63"/>
      <c r="K63"/>
      <c r="L63"/>
      <c r="M63"/>
      <c r="N63" s="5"/>
    </row>
    <row r="64" spans="1:14" x14ac:dyDescent="0.25">
      <c r="A64"/>
      <c r="B64"/>
      <c r="C64"/>
      <c r="D64"/>
      <c r="E64"/>
    </row>
    <row r="65" spans="1:5" x14ac:dyDescent="0.25">
      <c r="A65"/>
      <c r="B65"/>
      <c r="C65"/>
      <c r="D65"/>
      <c r="E65"/>
    </row>
    <row r="66" spans="1:5" x14ac:dyDescent="0.25">
      <c r="A66"/>
      <c r="B66"/>
      <c r="C66"/>
      <c r="D66"/>
      <c r="E66"/>
    </row>
    <row r="67" spans="1:5" x14ac:dyDescent="0.25">
      <c r="A67"/>
      <c r="B67"/>
      <c r="C67"/>
      <c r="D67"/>
      <c r="E67"/>
    </row>
    <row r="68" spans="1:5" x14ac:dyDescent="0.25">
      <c r="A68"/>
      <c r="B68"/>
      <c r="C68"/>
      <c r="D68"/>
      <c r="E68"/>
    </row>
  </sheetData>
  <mergeCells count="2">
    <mergeCell ref="A2:F2"/>
    <mergeCell ref="A1:F1"/>
  </mergeCells>
  <phoneticPr fontId="5" type="noConversion"/>
  <pageMargins left="0.7" right="0.7" top="0.75" bottom="0.75" header="0.3" footer="0.3"/>
  <pageSetup paperSize="9" fitToHeight="0" orientation="landscape"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4"/>
  <sheetViews>
    <sheetView topLeftCell="B17" zoomScale="90" zoomScaleNormal="90" workbookViewId="0">
      <selection activeCell="B38" sqref="A38:IV47"/>
    </sheetView>
  </sheetViews>
  <sheetFormatPr defaultRowHeight="15" x14ac:dyDescent="0.25"/>
  <cols>
    <col min="1" max="1" width="6.7109375" style="32" customWidth="1"/>
    <col min="2" max="2" width="39.5703125" style="32" customWidth="1"/>
    <col min="3" max="3" width="11.7109375" style="32" bestFit="1" customWidth="1"/>
    <col min="4" max="4" width="15.140625" style="32" customWidth="1"/>
    <col min="5" max="5" width="9.140625" style="32"/>
    <col min="6" max="6" width="17" style="32" hidden="1" customWidth="1"/>
    <col min="7" max="7" width="15.7109375" style="32" hidden="1" customWidth="1"/>
    <col min="8" max="8" width="16.5703125" style="32" hidden="1" customWidth="1"/>
    <col min="9" max="9" width="12.5703125" style="32" hidden="1" customWidth="1"/>
    <col min="10" max="10" width="17" style="32" hidden="1" customWidth="1"/>
    <col min="11" max="11" width="15" style="32" hidden="1" customWidth="1"/>
    <col min="12" max="12" width="16.140625" style="32" hidden="1" customWidth="1"/>
    <col min="13" max="13" width="12" style="32" hidden="1" customWidth="1"/>
    <col min="14" max="14" width="14.5703125" style="32" customWidth="1"/>
    <col min="15" max="15" width="12.140625" style="32" customWidth="1"/>
    <col min="16" max="16" width="62.5703125" style="33" customWidth="1"/>
    <col min="17" max="17" width="18.7109375" style="33" hidden="1" customWidth="1"/>
    <col min="18" max="18" width="0" style="32" hidden="1" customWidth="1"/>
    <col min="19" max="16384" width="9.140625" style="32"/>
  </cols>
  <sheetData>
    <row r="1" spans="1:18" x14ac:dyDescent="0.25">
      <c r="A1" s="5" t="s">
        <v>85</v>
      </c>
    </row>
    <row r="3" spans="1:18" s="34" customFormat="1" ht="34.9" customHeight="1" x14ac:dyDescent="0.25">
      <c r="A3" s="95" t="s">
        <v>77</v>
      </c>
      <c r="B3" s="95"/>
      <c r="C3" s="95"/>
      <c r="D3" s="95"/>
      <c r="E3" s="95"/>
      <c r="F3" s="95"/>
      <c r="G3" s="95"/>
      <c r="H3" s="95"/>
      <c r="I3" s="95"/>
      <c r="J3" s="95"/>
      <c r="K3" s="95"/>
      <c r="L3" s="95"/>
      <c r="M3" s="95"/>
      <c r="N3" s="95"/>
      <c r="O3" s="95"/>
      <c r="P3" s="35"/>
      <c r="Q3" s="35"/>
    </row>
    <row r="4" spans="1:18" s="36" customFormat="1" ht="23.25" customHeight="1" x14ac:dyDescent="0.25">
      <c r="A4" s="96" t="s">
        <v>0</v>
      </c>
      <c r="B4" s="96" t="s">
        <v>36</v>
      </c>
      <c r="C4" s="96" t="s">
        <v>1</v>
      </c>
      <c r="D4" s="98" t="s">
        <v>37</v>
      </c>
      <c r="E4" s="100" t="s">
        <v>35</v>
      </c>
      <c r="F4" s="109" t="s">
        <v>73</v>
      </c>
      <c r="G4" s="110"/>
      <c r="H4" s="111" t="s">
        <v>74</v>
      </c>
      <c r="I4" s="111"/>
      <c r="J4" s="91" t="s">
        <v>75</v>
      </c>
      <c r="K4" s="92"/>
      <c r="L4" s="111" t="s">
        <v>76</v>
      </c>
      <c r="M4" s="111"/>
      <c r="N4" s="91" t="s">
        <v>55</v>
      </c>
      <c r="O4" s="92"/>
      <c r="P4" s="93" t="s">
        <v>111</v>
      </c>
      <c r="Q4" s="108" t="s">
        <v>123</v>
      </c>
      <c r="R4" s="108"/>
    </row>
    <row r="5" spans="1:18" s="36" customFormat="1" ht="49.15" customHeight="1" x14ac:dyDescent="0.25">
      <c r="A5" s="97"/>
      <c r="B5" s="97"/>
      <c r="C5" s="97"/>
      <c r="D5" s="99"/>
      <c r="E5" s="101"/>
      <c r="F5" s="37" t="s">
        <v>56</v>
      </c>
      <c r="G5" s="38" t="s">
        <v>57</v>
      </c>
      <c r="H5" s="37" t="s">
        <v>56</v>
      </c>
      <c r="I5" s="38" t="s">
        <v>57</v>
      </c>
      <c r="J5" s="37" t="s">
        <v>56</v>
      </c>
      <c r="K5" s="38" t="s">
        <v>57</v>
      </c>
      <c r="L5" s="37" t="s">
        <v>56</v>
      </c>
      <c r="M5" s="38" t="s">
        <v>57</v>
      </c>
      <c r="N5" s="39" t="s">
        <v>56</v>
      </c>
      <c r="O5" s="38" t="s">
        <v>57</v>
      </c>
      <c r="P5" s="94"/>
      <c r="Q5" s="108"/>
      <c r="R5" s="108"/>
    </row>
    <row r="6" spans="1:18" s="36" customFormat="1" ht="49.15" customHeight="1" x14ac:dyDescent="0.25">
      <c r="A6" s="105" t="s">
        <v>84</v>
      </c>
      <c r="B6" s="106"/>
      <c r="C6" s="106"/>
      <c r="D6" s="106"/>
      <c r="E6" s="106"/>
      <c r="F6" s="106"/>
      <c r="G6" s="106"/>
      <c r="H6" s="106"/>
      <c r="I6" s="106"/>
      <c r="J6" s="106"/>
      <c r="K6" s="106"/>
      <c r="L6" s="106"/>
      <c r="M6" s="106"/>
      <c r="N6" s="106"/>
      <c r="O6" s="107"/>
      <c r="P6" s="72"/>
      <c r="Q6" s="40"/>
      <c r="R6" s="40"/>
    </row>
    <row r="7" spans="1:18" ht="84.6" customHeight="1" x14ac:dyDescent="0.25">
      <c r="A7" s="41" t="s">
        <v>2</v>
      </c>
      <c r="B7" s="42" t="s">
        <v>78</v>
      </c>
      <c r="C7" s="43" t="s">
        <v>38</v>
      </c>
      <c r="D7" s="41">
        <v>64</v>
      </c>
      <c r="E7" s="44">
        <v>15</v>
      </c>
      <c r="F7" s="45"/>
      <c r="G7" s="46">
        <v>512</v>
      </c>
      <c r="H7" s="47"/>
      <c r="I7" s="44"/>
      <c r="J7" s="45"/>
      <c r="K7" s="46"/>
      <c r="L7" s="47"/>
      <c r="M7" s="44"/>
      <c r="N7" s="48"/>
      <c r="O7" s="49">
        <f>E7*D7</f>
        <v>960</v>
      </c>
      <c r="P7" s="73" t="s">
        <v>110</v>
      </c>
      <c r="Q7" s="75">
        <f>(O7+N8+N9+N10+N11+N12+N13+N14+N15+N16+N17+N18)*1.21</f>
        <v>6258.785499999999</v>
      </c>
    </row>
    <row r="8" spans="1:18" ht="30" x14ac:dyDescent="0.25">
      <c r="A8" s="50" t="s">
        <v>3</v>
      </c>
      <c r="B8" s="51" t="s">
        <v>21</v>
      </c>
      <c r="C8" s="52" t="s">
        <v>4</v>
      </c>
      <c r="D8" s="50">
        <v>100</v>
      </c>
      <c r="E8" s="53">
        <v>27.27</v>
      </c>
      <c r="F8" s="54">
        <f>E8*D8</f>
        <v>2727</v>
      </c>
      <c r="G8" s="55"/>
      <c r="H8" s="56"/>
      <c r="I8" s="53"/>
      <c r="J8" s="54"/>
      <c r="K8" s="55"/>
      <c r="L8" s="56"/>
      <c r="M8" s="53"/>
      <c r="N8" s="48">
        <f t="shared" ref="N8:N36" si="0">L8+J8+H8+F8</f>
        <v>2727</v>
      </c>
      <c r="O8" s="57"/>
      <c r="P8" s="88" t="s">
        <v>112</v>
      </c>
    </row>
    <row r="9" spans="1:18" ht="30" x14ac:dyDescent="0.25">
      <c r="A9" s="50" t="s">
        <v>5</v>
      </c>
      <c r="B9" s="51" t="s">
        <v>22</v>
      </c>
      <c r="C9" s="52" t="s">
        <v>4</v>
      </c>
      <c r="D9" s="50">
        <v>50</v>
      </c>
      <c r="E9" s="53">
        <v>14.74</v>
      </c>
      <c r="F9" s="54">
        <f t="shared" ref="F9:F18" si="1">E9*D9</f>
        <v>737</v>
      </c>
      <c r="G9" s="55"/>
      <c r="H9" s="56"/>
      <c r="I9" s="53"/>
      <c r="J9" s="54"/>
      <c r="K9" s="55"/>
      <c r="L9" s="56"/>
      <c r="M9" s="53"/>
      <c r="N9" s="48">
        <f t="shared" si="0"/>
        <v>737</v>
      </c>
      <c r="O9" s="57"/>
      <c r="P9" s="89"/>
    </row>
    <row r="10" spans="1:18" ht="30" x14ac:dyDescent="0.25">
      <c r="A10" s="50" t="s">
        <v>7</v>
      </c>
      <c r="B10" s="51" t="s">
        <v>25</v>
      </c>
      <c r="C10" s="52" t="s">
        <v>4</v>
      </c>
      <c r="D10" s="50">
        <v>70</v>
      </c>
      <c r="E10" s="53">
        <v>0.54</v>
      </c>
      <c r="F10" s="54">
        <f t="shared" si="1"/>
        <v>37.800000000000004</v>
      </c>
      <c r="G10" s="55"/>
      <c r="H10" s="56"/>
      <c r="I10" s="53"/>
      <c r="J10" s="54"/>
      <c r="K10" s="55"/>
      <c r="L10" s="56"/>
      <c r="M10" s="53"/>
      <c r="N10" s="48">
        <f t="shared" si="0"/>
        <v>37.800000000000004</v>
      </c>
      <c r="O10" s="57"/>
      <c r="P10" s="89"/>
    </row>
    <row r="11" spans="1:18" ht="30" x14ac:dyDescent="0.25">
      <c r="A11" s="50" t="s">
        <v>8</v>
      </c>
      <c r="B11" s="51" t="s">
        <v>23</v>
      </c>
      <c r="C11" s="52" t="s">
        <v>24</v>
      </c>
      <c r="D11" s="50">
        <v>2</v>
      </c>
      <c r="E11" s="53">
        <v>27.23</v>
      </c>
      <c r="F11" s="54">
        <f t="shared" si="1"/>
        <v>54.46</v>
      </c>
      <c r="G11" s="55"/>
      <c r="H11" s="56"/>
      <c r="I11" s="53"/>
      <c r="J11" s="54"/>
      <c r="K11" s="55"/>
      <c r="L11" s="56"/>
      <c r="M11" s="53"/>
      <c r="N11" s="48">
        <f t="shared" si="0"/>
        <v>54.46</v>
      </c>
      <c r="O11" s="57"/>
      <c r="P11" s="89"/>
    </row>
    <row r="12" spans="1:18" x14ac:dyDescent="0.25">
      <c r="A12" s="50" t="s">
        <v>9</v>
      </c>
      <c r="B12" s="51" t="s">
        <v>26</v>
      </c>
      <c r="C12" s="52" t="s">
        <v>24</v>
      </c>
      <c r="D12" s="50">
        <v>1</v>
      </c>
      <c r="E12" s="53">
        <v>9.99</v>
      </c>
      <c r="F12" s="54">
        <f t="shared" si="1"/>
        <v>9.99</v>
      </c>
      <c r="G12" s="55"/>
      <c r="H12" s="56"/>
      <c r="I12" s="53"/>
      <c r="J12" s="54"/>
      <c r="K12" s="55"/>
      <c r="L12" s="56"/>
      <c r="M12" s="53"/>
      <c r="N12" s="48">
        <f t="shared" si="0"/>
        <v>9.99</v>
      </c>
      <c r="O12" s="57"/>
      <c r="P12" s="89"/>
    </row>
    <row r="13" spans="1:18" ht="15" customHeight="1" x14ac:dyDescent="0.25">
      <c r="A13" s="50" t="s">
        <v>11</v>
      </c>
      <c r="B13" s="51" t="s">
        <v>27</v>
      </c>
      <c r="C13" s="52" t="s">
        <v>4</v>
      </c>
      <c r="D13" s="50">
        <v>10</v>
      </c>
      <c r="E13" s="53">
        <v>9.19</v>
      </c>
      <c r="F13" s="54">
        <f t="shared" si="1"/>
        <v>91.899999999999991</v>
      </c>
      <c r="G13" s="55"/>
      <c r="H13" s="56"/>
      <c r="I13" s="53"/>
      <c r="J13" s="54"/>
      <c r="K13" s="55"/>
      <c r="L13" s="56"/>
      <c r="M13" s="53"/>
      <c r="N13" s="48">
        <f t="shared" si="0"/>
        <v>91.899999999999991</v>
      </c>
      <c r="O13" s="57"/>
      <c r="P13" s="89"/>
    </row>
    <row r="14" spans="1:18" x14ac:dyDescent="0.25">
      <c r="A14" s="50" t="s">
        <v>12</v>
      </c>
      <c r="B14" s="51" t="s">
        <v>28</v>
      </c>
      <c r="C14" s="52" t="s">
        <v>4</v>
      </c>
      <c r="D14" s="50">
        <v>4</v>
      </c>
      <c r="E14" s="53">
        <v>16.3</v>
      </c>
      <c r="F14" s="54">
        <f t="shared" si="1"/>
        <v>65.2</v>
      </c>
      <c r="G14" s="55"/>
      <c r="H14" s="56"/>
      <c r="I14" s="53"/>
      <c r="J14" s="54"/>
      <c r="K14" s="55"/>
      <c r="L14" s="56"/>
      <c r="M14" s="53"/>
      <c r="N14" s="48">
        <f t="shared" si="0"/>
        <v>65.2</v>
      </c>
      <c r="O14" s="57"/>
      <c r="P14" s="89"/>
    </row>
    <row r="15" spans="1:18" x14ac:dyDescent="0.25">
      <c r="A15" s="50" t="s">
        <v>13</v>
      </c>
      <c r="B15" s="51" t="s">
        <v>30</v>
      </c>
      <c r="C15" s="52" t="s">
        <v>4</v>
      </c>
      <c r="D15" s="50">
        <v>4</v>
      </c>
      <c r="E15" s="53">
        <v>29.19</v>
      </c>
      <c r="F15" s="54">
        <f t="shared" si="1"/>
        <v>116.76</v>
      </c>
      <c r="G15" s="55"/>
      <c r="H15" s="56"/>
      <c r="I15" s="53"/>
      <c r="J15" s="54"/>
      <c r="K15" s="55"/>
      <c r="L15" s="56"/>
      <c r="M15" s="53"/>
      <c r="N15" s="48">
        <f t="shared" si="0"/>
        <v>116.76</v>
      </c>
      <c r="O15" s="57"/>
      <c r="P15" s="89"/>
    </row>
    <row r="16" spans="1:18" x14ac:dyDescent="0.25">
      <c r="A16" s="50" t="s">
        <v>14</v>
      </c>
      <c r="B16" s="51" t="s">
        <v>29</v>
      </c>
      <c r="C16" s="52" t="s">
        <v>4</v>
      </c>
      <c r="D16" s="50">
        <v>4</v>
      </c>
      <c r="E16" s="53">
        <v>57.09</v>
      </c>
      <c r="F16" s="54">
        <f t="shared" si="1"/>
        <v>228.36</v>
      </c>
      <c r="G16" s="55"/>
      <c r="H16" s="56"/>
      <c r="I16" s="53"/>
      <c r="J16" s="54"/>
      <c r="K16" s="55"/>
      <c r="L16" s="56"/>
      <c r="M16" s="53"/>
      <c r="N16" s="48">
        <f t="shared" si="0"/>
        <v>228.36</v>
      </c>
      <c r="O16" s="57"/>
      <c r="P16" s="89"/>
    </row>
    <row r="17" spans="1:17" x14ac:dyDescent="0.25">
      <c r="A17" s="50" t="s">
        <v>15</v>
      </c>
      <c r="B17" s="51" t="s">
        <v>31</v>
      </c>
      <c r="C17" s="52" t="s">
        <v>6</v>
      </c>
      <c r="D17" s="50">
        <v>1</v>
      </c>
      <c r="E17" s="53">
        <v>114.08</v>
      </c>
      <c r="F17" s="54">
        <f t="shared" si="1"/>
        <v>114.08</v>
      </c>
      <c r="G17" s="55"/>
      <c r="H17" s="56"/>
      <c r="I17" s="53"/>
      <c r="J17" s="54"/>
      <c r="K17" s="55"/>
      <c r="L17" s="56"/>
      <c r="M17" s="53"/>
      <c r="N17" s="48">
        <f t="shared" si="0"/>
        <v>114.08</v>
      </c>
      <c r="O17" s="57"/>
      <c r="P17" s="89"/>
    </row>
    <row r="18" spans="1:17" x14ac:dyDescent="0.25">
      <c r="A18" s="58" t="s">
        <v>32</v>
      </c>
      <c r="B18" s="59" t="s">
        <v>33</v>
      </c>
      <c r="C18" s="60" t="s">
        <v>34</v>
      </c>
      <c r="D18" s="58">
        <v>1</v>
      </c>
      <c r="E18" s="61">
        <v>30</v>
      </c>
      <c r="F18" s="54">
        <f t="shared" si="1"/>
        <v>30</v>
      </c>
      <c r="G18" s="62"/>
      <c r="H18" s="63"/>
      <c r="I18" s="61"/>
      <c r="J18" s="64"/>
      <c r="K18" s="65"/>
      <c r="L18" s="63"/>
      <c r="M18" s="61"/>
      <c r="N18" s="48">
        <f t="shared" si="0"/>
        <v>30</v>
      </c>
      <c r="O18" s="57"/>
      <c r="P18" s="90"/>
    </row>
    <row r="19" spans="1:17" ht="30" customHeight="1" x14ac:dyDescent="0.25">
      <c r="A19" s="50" t="s">
        <v>10</v>
      </c>
      <c r="B19" s="66" t="s">
        <v>49</v>
      </c>
      <c r="C19" s="52"/>
      <c r="D19" s="50"/>
      <c r="E19" s="53"/>
      <c r="F19" s="45"/>
      <c r="G19" s="46"/>
      <c r="H19" s="56"/>
      <c r="I19" s="53"/>
      <c r="J19" s="54"/>
      <c r="K19" s="55"/>
      <c r="L19" s="56"/>
      <c r="M19" s="53"/>
      <c r="N19" s="48"/>
      <c r="O19" s="57"/>
      <c r="P19" s="88" t="s">
        <v>113</v>
      </c>
      <c r="Q19" s="78">
        <f>((N26+N25+N23+N221+N22+N21+N20)*1.21+Q7)</f>
        <v>13322.402499999998</v>
      </c>
    </row>
    <row r="20" spans="1:17" ht="30" x14ac:dyDescent="0.25">
      <c r="A20" s="50" t="s">
        <v>16</v>
      </c>
      <c r="B20" s="51" t="s">
        <v>39</v>
      </c>
      <c r="C20" s="52" t="s">
        <v>40</v>
      </c>
      <c r="D20" s="50">
        <v>146</v>
      </c>
      <c r="E20" s="53">
        <v>0.95</v>
      </c>
      <c r="F20" s="45">
        <f t="shared" ref="F20:F26" si="2">D20*E20</f>
        <v>138.69999999999999</v>
      </c>
      <c r="G20" s="46"/>
      <c r="H20" s="56"/>
      <c r="I20" s="53"/>
      <c r="J20" s="54"/>
      <c r="K20" s="55"/>
      <c r="L20" s="56"/>
      <c r="M20" s="53"/>
      <c r="N20" s="48">
        <f t="shared" si="0"/>
        <v>138.69999999999999</v>
      </c>
      <c r="O20" s="57"/>
      <c r="P20" s="89"/>
    </row>
    <row r="21" spans="1:17" x14ac:dyDescent="0.25">
      <c r="A21" s="50" t="s">
        <v>17</v>
      </c>
      <c r="B21" s="51" t="s">
        <v>42</v>
      </c>
      <c r="C21" s="52" t="s">
        <v>43</v>
      </c>
      <c r="D21" s="50">
        <v>8</v>
      </c>
      <c r="E21" s="53">
        <v>28</v>
      </c>
      <c r="F21" s="45">
        <f t="shared" si="2"/>
        <v>224</v>
      </c>
      <c r="G21" s="46"/>
      <c r="H21" s="56"/>
      <c r="I21" s="53"/>
      <c r="J21" s="54"/>
      <c r="K21" s="55"/>
      <c r="L21" s="56"/>
      <c r="M21" s="53"/>
      <c r="N21" s="48">
        <f t="shared" si="0"/>
        <v>224</v>
      </c>
      <c r="O21" s="57"/>
      <c r="P21" s="89"/>
    </row>
    <row r="22" spans="1:17" ht="29.25" customHeight="1" x14ac:dyDescent="0.25">
      <c r="A22" s="50" t="s">
        <v>18</v>
      </c>
      <c r="B22" s="51" t="s">
        <v>86</v>
      </c>
      <c r="C22" s="52" t="s">
        <v>45</v>
      </c>
      <c r="D22" s="50">
        <v>19</v>
      </c>
      <c r="E22" s="53">
        <v>75</v>
      </c>
      <c r="F22" s="62">
        <v>750</v>
      </c>
      <c r="G22" s="67"/>
      <c r="H22" s="54">
        <v>375</v>
      </c>
      <c r="I22" s="53"/>
      <c r="J22" s="54">
        <v>150</v>
      </c>
      <c r="K22" s="55"/>
      <c r="L22" s="56">
        <v>150</v>
      </c>
      <c r="M22" s="53"/>
      <c r="N22" s="48">
        <f t="shared" si="0"/>
        <v>1425</v>
      </c>
      <c r="O22" s="57"/>
      <c r="P22" s="89"/>
    </row>
    <row r="23" spans="1:17" x14ac:dyDescent="0.25">
      <c r="A23" s="50" t="s">
        <v>19</v>
      </c>
      <c r="B23" s="51" t="s">
        <v>50</v>
      </c>
      <c r="C23" s="52" t="s">
        <v>47</v>
      </c>
      <c r="D23" s="50">
        <v>10</v>
      </c>
      <c r="E23" s="53">
        <v>35</v>
      </c>
      <c r="F23" s="45">
        <v>175</v>
      </c>
      <c r="G23" s="46"/>
      <c r="H23" s="56">
        <v>175</v>
      </c>
      <c r="I23" s="53"/>
      <c r="J23" s="54"/>
      <c r="K23" s="55"/>
      <c r="L23" s="56"/>
      <c r="M23" s="53"/>
      <c r="N23" s="48">
        <f t="shared" si="0"/>
        <v>350</v>
      </c>
      <c r="O23" s="57"/>
      <c r="P23" s="90"/>
    </row>
    <row r="24" spans="1:17" x14ac:dyDescent="0.25">
      <c r="A24" s="50" t="s">
        <v>80</v>
      </c>
      <c r="B24" s="66" t="s">
        <v>52</v>
      </c>
      <c r="C24" s="52"/>
      <c r="D24" s="50"/>
      <c r="E24" s="53"/>
      <c r="F24" s="45"/>
      <c r="G24" s="46"/>
      <c r="H24" s="56"/>
      <c r="I24" s="53"/>
      <c r="J24" s="54"/>
      <c r="K24" s="55"/>
      <c r="L24" s="56"/>
      <c r="M24" s="53"/>
      <c r="N24" s="48"/>
      <c r="O24" s="57"/>
      <c r="P24" s="74"/>
    </row>
    <row r="25" spans="1:17" ht="30" x14ac:dyDescent="0.25">
      <c r="A25" s="50" t="s">
        <v>81</v>
      </c>
      <c r="B25" s="51" t="s">
        <v>53</v>
      </c>
      <c r="C25" s="68" t="s">
        <v>54</v>
      </c>
      <c r="D25" s="50">
        <v>1</v>
      </c>
      <c r="E25" s="53">
        <v>200</v>
      </c>
      <c r="F25" s="45">
        <f t="shared" si="2"/>
        <v>200</v>
      </c>
      <c r="G25" s="46"/>
      <c r="H25" s="56"/>
      <c r="I25" s="53"/>
      <c r="J25" s="54"/>
      <c r="K25" s="55"/>
      <c r="L25" s="56"/>
      <c r="M25" s="53"/>
      <c r="N25" s="48">
        <f t="shared" si="0"/>
        <v>200</v>
      </c>
      <c r="O25" s="57"/>
      <c r="P25" s="74"/>
    </row>
    <row r="26" spans="1:17" ht="45" x14ac:dyDescent="0.25">
      <c r="A26" s="50" t="s">
        <v>82</v>
      </c>
      <c r="B26" s="51" t="s">
        <v>58</v>
      </c>
      <c r="C26" s="68" t="s">
        <v>54</v>
      </c>
      <c r="D26" s="50">
        <v>1</v>
      </c>
      <c r="E26" s="53">
        <v>3500</v>
      </c>
      <c r="F26" s="45">
        <f t="shared" si="2"/>
        <v>3500</v>
      </c>
      <c r="G26" s="46"/>
      <c r="H26" s="56"/>
      <c r="I26" s="53"/>
      <c r="J26" s="54"/>
      <c r="K26" s="55"/>
      <c r="L26" s="56"/>
      <c r="M26" s="53"/>
      <c r="N26" s="48">
        <f t="shared" si="0"/>
        <v>3500</v>
      </c>
      <c r="O26" s="57"/>
      <c r="P26" s="73" t="s">
        <v>114</v>
      </c>
    </row>
    <row r="27" spans="1:17" ht="32.450000000000003" customHeight="1" x14ac:dyDescent="0.25">
      <c r="A27" s="50" t="s">
        <v>59</v>
      </c>
      <c r="B27" s="66" t="s">
        <v>64</v>
      </c>
      <c r="C27" s="52"/>
      <c r="D27" s="50"/>
      <c r="E27" s="53"/>
      <c r="F27" s="45"/>
      <c r="G27" s="46"/>
      <c r="H27" s="56"/>
      <c r="I27" s="53"/>
      <c r="J27" s="54"/>
      <c r="K27" s="55"/>
      <c r="L27" s="56"/>
      <c r="M27" s="53"/>
      <c r="N27" s="48"/>
      <c r="O27" s="57"/>
      <c r="P27" s="74"/>
    </row>
    <row r="28" spans="1:17" x14ac:dyDescent="0.25">
      <c r="A28" s="58" t="s">
        <v>20</v>
      </c>
      <c r="B28" s="59" t="s">
        <v>83</v>
      </c>
      <c r="C28" s="60" t="s">
        <v>67</v>
      </c>
      <c r="D28" s="58">
        <v>4</v>
      </c>
      <c r="E28" s="61">
        <v>450</v>
      </c>
      <c r="F28" s="45">
        <v>450</v>
      </c>
      <c r="G28" s="69"/>
      <c r="H28" s="63">
        <v>450</v>
      </c>
      <c r="I28" s="61"/>
      <c r="J28" s="64">
        <v>450</v>
      </c>
      <c r="K28" s="65"/>
      <c r="L28" s="63">
        <v>450</v>
      </c>
      <c r="M28" s="61"/>
      <c r="N28" s="48">
        <f t="shared" si="0"/>
        <v>1800</v>
      </c>
      <c r="O28" s="57"/>
      <c r="P28" s="102" t="s">
        <v>115</v>
      </c>
      <c r="Q28" s="79">
        <f>(N28+N29+N30+N31+N32+N33+N34+N35+N36+O35+O36)*1.21</f>
        <v>6358.55</v>
      </c>
    </row>
    <row r="29" spans="1:17" ht="14.45" customHeight="1" x14ac:dyDescent="0.25">
      <c r="A29" s="50" t="s">
        <v>41</v>
      </c>
      <c r="B29" s="51" t="s">
        <v>60</v>
      </c>
      <c r="C29" s="52"/>
      <c r="D29" s="50"/>
      <c r="E29" s="53">
        <v>120</v>
      </c>
      <c r="F29" s="45">
        <v>120</v>
      </c>
      <c r="G29" s="62"/>
      <c r="H29" s="56">
        <v>100</v>
      </c>
      <c r="I29" s="53"/>
      <c r="J29" s="54">
        <v>100</v>
      </c>
      <c r="K29" s="55"/>
      <c r="L29" s="56">
        <v>100</v>
      </c>
      <c r="M29" s="53"/>
      <c r="N29" s="48">
        <f t="shared" si="0"/>
        <v>420</v>
      </c>
      <c r="O29" s="57"/>
      <c r="P29" s="103"/>
    </row>
    <row r="30" spans="1:17" x14ac:dyDescent="0.25">
      <c r="A30" s="41" t="s">
        <v>44</v>
      </c>
      <c r="B30" s="70" t="s">
        <v>61</v>
      </c>
      <c r="C30" s="43"/>
      <c r="D30" s="41"/>
      <c r="E30" s="44"/>
      <c r="F30" s="45">
        <v>25</v>
      </c>
      <c r="G30" s="46"/>
      <c r="H30" s="47"/>
      <c r="I30" s="44"/>
      <c r="J30" s="45"/>
      <c r="K30" s="46"/>
      <c r="L30" s="47"/>
      <c r="M30" s="44"/>
      <c r="N30" s="48">
        <f t="shared" si="0"/>
        <v>25</v>
      </c>
      <c r="O30" s="57"/>
      <c r="P30" s="104"/>
    </row>
    <row r="31" spans="1:17" x14ac:dyDescent="0.25">
      <c r="A31" s="50" t="s">
        <v>46</v>
      </c>
      <c r="B31" s="51" t="s">
        <v>79</v>
      </c>
      <c r="C31" s="52" t="s">
        <v>45</v>
      </c>
      <c r="D31" s="50"/>
      <c r="E31" s="53">
        <v>350</v>
      </c>
      <c r="F31" s="54">
        <v>350</v>
      </c>
      <c r="G31" s="55"/>
      <c r="H31" s="56"/>
      <c r="I31" s="53"/>
      <c r="J31" s="54"/>
      <c r="K31" s="55"/>
      <c r="L31" s="56"/>
      <c r="M31" s="53"/>
      <c r="N31" s="48">
        <f t="shared" si="0"/>
        <v>350</v>
      </c>
      <c r="O31" s="57"/>
      <c r="P31" s="74" t="s">
        <v>116</v>
      </c>
    </row>
    <row r="32" spans="1:17" ht="30" x14ac:dyDescent="0.25">
      <c r="A32" s="50" t="s">
        <v>48</v>
      </c>
      <c r="B32" s="51" t="s">
        <v>66</v>
      </c>
      <c r="C32" s="52"/>
      <c r="D32" s="50"/>
      <c r="E32" s="53">
        <v>100</v>
      </c>
      <c r="F32" s="54">
        <v>100</v>
      </c>
      <c r="G32" s="55"/>
      <c r="H32" s="56">
        <v>30</v>
      </c>
      <c r="I32" s="53"/>
      <c r="J32" s="54">
        <v>30</v>
      </c>
      <c r="K32" s="55"/>
      <c r="L32" s="56">
        <v>50</v>
      </c>
      <c r="M32" s="53"/>
      <c r="N32" s="48">
        <f t="shared" si="0"/>
        <v>210</v>
      </c>
      <c r="O32" s="57"/>
      <c r="P32" s="74" t="s">
        <v>117</v>
      </c>
    </row>
    <row r="33" spans="1:27" x14ac:dyDescent="0.25">
      <c r="A33" s="50" t="s">
        <v>51</v>
      </c>
      <c r="B33" s="51" t="s">
        <v>62</v>
      </c>
      <c r="C33" s="52"/>
      <c r="D33" s="50"/>
      <c r="E33" s="53"/>
      <c r="F33" s="54">
        <v>500</v>
      </c>
      <c r="G33" s="55"/>
      <c r="H33" s="56">
        <v>300</v>
      </c>
      <c r="I33" s="53"/>
      <c r="J33" s="54">
        <v>300</v>
      </c>
      <c r="K33" s="55"/>
      <c r="L33" s="56">
        <v>100</v>
      </c>
      <c r="M33" s="53"/>
      <c r="N33" s="48">
        <f t="shared" si="0"/>
        <v>1200</v>
      </c>
      <c r="O33" s="57"/>
      <c r="P33" s="88" t="s">
        <v>118</v>
      </c>
    </row>
    <row r="34" spans="1:27" ht="33" customHeight="1" x14ac:dyDescent="0.25">
      <c r="A34" s="50" t="s">
        <v>63</v>
      </c>
      <c r="B34" s="51" t="s">
        <v>68</v>
      </c>
      <c r="C34" s="52" t="s">
        <v>34</v>
      </c>
      <c r="D34" s="50">
        <v>1</v>
      </c>
      <c r="E34" s="53">
        <v>200</v>
      </c>
      <c r="F34" s="54"/>
      <c r="G34" s="55"/>
      <c r="H34" s="56"/>
      <c r="I34" s="53"/>
      <c r="J34" s="54"/>
      <c r="K34" s="55"/>
      <c r="L34" s="56"/>
      <c r="M34" s="53"/>
      <c r="N34" s="48">
        <v>200</v>
      </c>
      <c r="O34" s="57"/>
      <c r="P34" s="90"/>
      <c r="Q34" s="32"/>
    </row>
    <row r="35" spans="1:27" ht="30" customHeight="1" x14ac:dyDescent="0.25">
      <c r="A35" s="50" t="s">
        <v>65</v>
      </c>
      <c r="B35" s="51" t="s">
        <v>71</v>
      </c>
      <c r="C35" s="52" t="s">
        <v>70</v>
      </c>
      <c r="D35" s="50">
        <v>100</v>
      </c>
      <c r="E35" s="53">
        <v>1</v>
      </c>
      <c r="F35" s="54">
        <v>100</v>
      </c>
      <c r="G35" s="71">
        <v>100</v>
      </c>
      <c r="H35" s="56">
        <v>100</v>
      </c>
      <c r="I35" s="53"/>
      <c r="J35" s="54">
        <v>100</v>
      </c>
      <c r="K35" s="55"/>
      <c r="L35" s="56">
        <v>100</v>
      </c>
      <c r="M35" s="53"/>
      <c r="N35" s="48">
        <f t="shared" si="0"/>
        <v>400</v>
      </c>
      <c r="O35" s="49">
        <v>100</v>
      </c>
      <c r="P35" s="73" t="s">
        <v>119</v>
      </c>
      <c r="Q35" s="32"/>
    </row>
    <row r="36" spans="1:27" ht="30" x14ac:dyDescent="0.25">
      <c r="A36" s="50" t="s">
        <v>69</v>
      </c>
      <c r="B36" s="51" t="s">
        <v>72</v>
      </c>
      <c r="C36" s="52" t="s">
        <v>34</v>
      </c>
      <c r="D36" s="50">
        <v>1</v>
      </c>
      <c r="E36" s="53"/>
      <c r="F36" s="54">
        <v>300</v>
      </c>
      <c r="G36" s="71">
        <v>100</v>
      </c>
      <c r="H36" s="56">
        <v>50</v>
      </c>
      <c r="I36" s="53"/>
      <c r="J36" s="54">
        <v>50</v>
      </c>
      <c r="K36" s="55"/>
      <c r="L36" s="56">
        <v>50</v>
      </c>
      <c r="M36" s="53"/>
      <c r="N36" s="48">
        <f t="shared" si="0"/>
        <v>450</v>
      </c>
      <c r="O36" s="49">
        <f>G36+I36+K36+M36</f>
        <v>100</v>
      </c>
      <c r="P36" s="73" t="s">
        <v>120</v>
      </c>
      <c r="Q36" s="32"/>
    </row>
    <row r="37" spans="1:27" ht="29.25" customHeight="1" x14ac:dyDescent="0.25">
      <c r="A37" s="105"/>
      <c r="B37" s="106"/>
      <c r="C37" s="106"/>
      <c r="D37" s="106"/>
      <c r="E37" s="106"/>
      <c r="F37" s="106"/>
      <c r="G37" s="106"/>
      <c r="H37" s="106"/>
      <c r="I37" s="106"/>
      <c r="J37" s="106"/>
      <c r="K37" s="106"/>
      <c r="L37" s="106"/>
      <c r="M37" s="106"/>
      <c r="N37" s="106"/>
      <c r="O37" s="107"/>
      <c r="Q37" s="76"/>
      <c r="S37"/>
      <c r="T37"/>
      <c r="U37"/>
      <c r="V37"/>
      <c r="W37"/>
      <c r="X37"/>
      <c r="Y37"/>
      <c r="Z37"/>
      <c r="AA37"/>
    </row>
    <row r="38" spans="1:27" hidden="1" x14ac:dyDescent="0.25">
      <c r="A38"/>
      <c r="B38"/>
      <c r="C38"/>
      <c r="D38"/>
      <c r="E38"/>
      <c r="F38"/>
      <c r="G38"/>
      <c r="H38"/>
      <c r="N38" s="77">
        <f>SUM(N7:N36)</f>
        <v>15105.25</v>
      </c>
      <c r="O38" s="77">
        <f>SUM(O7:O36)</f>
        <v>1160</v>
      </c>
      <c r="Q38" s="76">
        <f>Q19+Q28+N42+N45</f>
        <v>33329.332499999997</v>
      </c>
      <c r="S38"/>
      <c r="T38"/>
      <c r="U38"/>
      <c r="V38"/>
      <c r="W38"/>
      <c r="X38"/>
      <c r="Y38"/>
      <c r="Z38"/>
      <c r="AA38"/>
    </row>
    <row r="39" spans="1:27" hidden="1" x14ac:dyDescent="0.25">
      <c r="A39"/>
      <c r="B39"/>
      <c r="C39"/>
      <c r="D39" s="4"/>
      <c r="E39" s="4"/>
      <c r="F39"/>
      <c r="G39"/>
      <c r="H39"/>
      <c r="I39"/>
      <c r="N39" s="77">
        <f>N38+O38</f>
        <v>16265.25</v>
      </c>
      <c r="S39"/>
      <c r="T39"/>
      <c r="U39"/>
      <c r="V39"/>
      <c r="W39"/>
      <c r="X39"/>
      <c r="Y39"/>
      <c r="Z39"/>
      <c r="AA39"/>
    </row>
    <row r="40" spans="1:27" hidden="1" x14ac:dyDescent="0.25">
      <c r="A40"/>
      <c r="B40"/>
      <c r="C40"/>
      <c r="D40"/>
      <c r="E40"/>
      <c r="F40"/>
      <c r="G40"/>
      <c r="H40"/>
      <c r="I40"/>
      <c r="N40" s="32">
        <f>N39*1.21</f>
        <v>19680.952499999999</v>
      </c>
      <c r="S40"/>
      <c r="T40"/>
      <c r="U40"/>
      <c r="V40"/>
      <c r="W40"/>
      <c r="X40"/>
      <c r="Y40"/>
      <c r="Z40"/>
      <c r="AA40"/>
    </row>
    <row r="41" spans="1:27" hidden="1" x14ac:dyDescent="0.25">
      <c r="A41"/>
      <c r="B41"/>
      <c r="C41"/>
      <c r="D41"/>
      <c r="E41"/>
      <c r="F41"/>
      <c r="G41"/>
      <c r="H41"/>
      <c r="I41"/>
      <c r="S41"/>
      <c r="T41"/>
      <c r="U41"/>
      <c r="V41"/>
      <c r="W41"/>
      <c r="X41"/>
      <c r="Y41"/>
      <c r="Z41"/>
      <c r="AA41"/>
    </row>
    <row r="42" spans="1:27" hidden="1" x14ac:dyDescent="0.25">
      <c r="A42"/>
      <c r="B42"/>
      <c r="C42"/>
      <c r="D42"/>
      <c r="E42"/>
      <c r="F42"/>
      <c r="G42"/>
      <c r="H42"/>
      <c r="I42"/>
      <c r="N42" s="77">
        <f>'papildus info_biroja izmaksas'!F12</f>
        <v>1028.5</v>
      </c>
      <c r="S42"/>
      <c r="T42"/>
      <c r="U42"/>
      <c r="V42"/>
      <c r="W42"/>
      <c r="X42"/>
      <c r="Y42"/>
      <c r="Z42"/>
      <c r="AA42"/>
    </row>
    <row r="43" spans="1:27" hidden="1" x14ac:dyDescent="0.25">
      <c r="A43"/>
      <c r="B43"/>
      <c r="C43"/>
      <c r="D43"/>
      <c r="E43"/>
      <c r="F43"/>
      <c r="G43"/>
      <c r="H43"/>
      <c r="I43"/>
      <c r="S43"/>
      <c r="T43"/>
      <c r="U43"/>
      <c r="V43"/>
      <c r="W43"/>
      <c r="X43"/>
      <c r="Y43"/>
      <c r="Z43" s="5"/>
      <c r="AA43"/>
    </row>
    <row r="44" spans="1:27" hidden="1" x14ac:dyDescent="0.25">
      <c r="A44"/>
      <c r="B44"/>
      <c r="C44"/>
      <c r="D44"/>
      <c r="E44"/>
      <c r="F44"/>
      <c r="G44"/>
      <c r="H44"/>
      <c r="I44"/>
      <c r="S44"/>
      <c r="T44"/>
      <c r="U44"/>
      <c r="V44"/>
      <c r="W44"/>
      <c r="X44"/>
      <c r="Y44"/>
      <c r="Z44"/>
      <c r="AA44"/>
    </row>
    <row r="45" spans="1:27" hidden="1" x14ac:dyDescent="0.25">
      <c r="A45"/>
      <c r="B45"/>
      <c r="C45"/>
      <c r="D45"/>
      <c r="E45"/>
      <c r="F45"/>
      <c r="G45"/>
      <c r="H45"/>
      <c r="I45"/>
      <c r="N45" s="32">
        <v>12619.88</v>
      </c>
      <c r="S45"/>
      <c r="T45"/>
      <c r="U45"/>
      <c r="V45"/>
      <c r="W45"/>
      <c r="X45"/>
      <c r="Y45"/>
      <c r="Z45"/>
      <c r="AA45"/>
    </row>
    <row r="46" spans="1:27" hidden="1" x14ac:dyDescent="0.25">
      <c r="A46"/>
      <c r="B46"/>
      <c r="C46"/>
      <c r="D46"/>
      <c r="E46"/>
      <c r="F46"/>
      <c r="G46"/>
      <c r="H46"/>
      <c r="I46"/>
      <c r="S46"/>
      <c r="T46"/>
      <c r="U46"/>
      <c r="V46"/>
      <c r="W46"/>
      <c r="X46"/>
      <c r="Y46"/>
      <c r="Z46"/>
      <c r="AA46"/>
    </row>
    <row r="47" spans="1:27" hidden="1" x14ac:dyDescent="0.25">
      <c r="A47"/>
      <c r="B47"/>
      <c r="C47"/>
      <c r="D47"/>
      <c r="E47"/>
      <c r="F47"/>
      <c r="G47"/>
      <c r="H47"/>
      <c r="I47"/>
      <c r="N47" s="77">
        <f>N40+N42+N45</f>
        <v>33329.332499999997</v>
      </c>
      <c r="S47"/>
      <c r="T47"/>
      <c r="U47"/>
      <c r="V47"/>
      <c r="W47"/>
      <c r="X47"/>
      <c r="Y47"/>
      <c r="Z47"/>
      <c r="AA47" s="5"/>
    </row>
    <row r="48" spans="1:27" x14ac:dyDescent="0.25">
      <c r="A48"/>
      <c r="B48"/>
      <c r="C48"/>
      <c r="D48"/>
      <c r="E48"/>
      <c r="F48"/>
      <c r="G48"/>
      <c r="H48"/>
      <c r="I48" s="5"/>
      <c r="S48"/>
      <c r="T48"/>
      <c r="U48"/>
      <c r="V48"/>
      <c r="W48"/>
      <c r="X48" s="5"/>
      <c r="Y48"/>
      <c r="Z48"/>
      <c r="AA48" s="5"/>
    </row>
    <row r="49" spans="1:27" x14ac:dyDescent="0.25">
      <c r="A49"/>
      <c r="B49"/>
      <c r="C49"/>
      <c r="D49"/>
      <c r="E49"/>
      <c r="F49"/>
      <c r="G49"/>
      <c r="H49"/>
      <c r="I49"/>
      <c r="S49"/>
      <c r="T49"/>
      <c r="U49"/>
      <c r="V49"/>
      <c r="W49"/>
      <c r="X49"/>
      <c r="Y49"/>
      <c r="Z49"/>
      <c r="AA49" s="5"/>
    </row>
    <row r="50" spans="1:27" x14ac:dyDescent="0.25">
      <c r="A50"/>
      <c r="B50"/>
      <c r="C50"/>
      <c r="D50"/>
      <c r="E50"/>
      <c r="F50"/>
      <c r="G50"/>
      <c r="H50"/>
      <c r="I50"/>
    </row>
    <row r="51" spans="1:27" x14ac:dyDescent="0.25">
      <c r="A51"/>
      <c r="B51"/>
      <c r="C51"/>
      <c r="D51"/>
      <c r="E51"/>
      <c r="F51"/>
      <c r="G51"/>
      <c r="H51"/>
      <c r="I51"/>
    </row>
    <row r="52" spans="1:27" x14ac:dyDescent="0.25">
      <c r="A52"/>
      <c r="B52"/>
      <c r="C52"/>
      <c r="D52"/>
      <c r="E52"/>
      <c r="F52"/>
      <c r="G52"/>
      <c r="H52"/>
      <c r="I52" s="5"/>
    </row>
    <row r="53" spans="1:27" x14ac:dyDescent="0.25">
      <c r="A53"/>
      <c r="B53"/>
      <c r="C53"/>
      <c r="D53"/>
      <c r="E53"/>
      <c r="F53" s="5">
        <f>SUM(F50:F52)</f>
        <v>0</v>
      </c>
      <c r="G53"/>
      <c r="H53"/>
      <c r="I53" s="5">
        <v>5086.4399999999996</v>
      </c>
    </row>
    <row r="54" spans="1:27" x14ac:dyDescent="0.25">
      <c r="A54"/>
      <c r="B54"/>
      <c r="C54"/>
      <c r="D54"/>
      <c r="E54"/>
      <c r="F54"/>
      <c r="G54"/>
      <c r="H54"/>
      <c r="I54" s="5">
        <f>SUM(I52:I53)</f>
        <v>5086.4399999999996</v>
      </c>
    </row>
  </sheetData>
  <mergeCells count="19">
    <mergeCell ref="P19:P23"/>
    <mergeCell ref="P28:P30"/>
    <mergeCell ref="P33:P34"/>
    <mergeCell ref="A6:O6"/>
    <mergeCell ref="A37:O37"/>
    <mergeCell ref="Q4:R5"/>
    <mergeCell ref="F4:G4"/>
    <mergeCell ref="H4:I4"/>
    <mergeCell ref="J4:K4"/>
    <mergeCell ref="L4:M4"/>
    <mergeCell ref="P8:P18"/>
    <mergeCell ref="N4:O4"/>
    <mergeCell ref="P4:P5"/>
    <mergeCell ref="A3:O3"/>
    <mergeCell ref="A4:A5"/>
    <mergeCell ref="B4:B5"/>
    <mergeCell ref="C4:C5"/>
    <mergeCell ref="D4:D5"/>
    <mergeCell ref="E4:E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G24"/>
  <sheetViews>
    <sheetView workbookViewId="0">
      <selection activeCell="E16" sqref="E16:F16"/>
    </sheetView>
  </sheetViews>
  <sheetFormatPr defaultRowHeight="15" x14ac:dyDescent="0.25"/>
  <cols>
    <col min="1" max="1" width="24.28515625" customWidth="1"/>
    <col min="2" max="2" width="15.140625" customWidth="1"/>
    <col min="3" max="3" width="15.5703125" customWidth="1"/>
    <col min="4" max="4" width="17" customWidth="1"/>
    <col min="7" max="7" width="14.5703125" customWidth="1"/>
  </cols>
  <sheetData>
    <row r="6" spans="1:7" ht="75" x14ac:dyDescent="0.25">
      <c r="A6" s="80" t="s">
        <v>124</v>
      </c>
      <c r="B6" s="80" t="s">
        <v>125</v>
      </c>
      <c r="C6" s="80" t="s">
        <v>126</v>
      </c>
      <c r="D6" s="81" t="s">
        <v>127</v>
      </c>
      <c r="E6" s="81" t="s">
        <v>128</v>
      </c>
      <c r="F6" s="81" t="s">
        <v>129</v>
      </c>
      <c r="G6" s="81" t="s">
        <v>130</v>
      </c>
    </row>
    <row r="7" spans="1:7" x14ac:dyDescent="0.25">
      <c r="A7" s="82">
        <v>40</v>
      </c>
      <c r="B7" s="82">
        <v>40</v>
      </c>
      <c r="C7" s="82">
        <v>64</v>
      </c>
      <c r="D7" s="82">
        <v>144</v>
      </c>
      <c r="E7" s="82">
        <v>1660.32</v>
      </c>
      <c r="F7" s="82">
        <v>391.67</v>
      </c>
      <c r="G7" s="82">
        <v>2051.9899999999998</v>
      </c>
    </row>
    <row r="8" spans="1:7" x14ac:dyDescent="0.25">
      <c r="A8" s="82">
        <v>40</v>
      </c>
      <c r="B8" s="82">
        <v>40</v>
      </c>
      <c r="C8" s="82"/>
      <c r="D8" s="82">
        <v>80</v>
      </c>
      <c r="E8" s="82">
        <v>577.6</v>
      </c>
      <c r="F8" s="82">
        <v>136.26</v>
      </c>
      <c r="G8" s="82">
        <v>713.86</v>
      </c>
    </row>
    <row r="9" spans="1:7" x14ac:dyDescent="0.25">
      <c r="A9" s="82">
        <v>40</v>
      </c>
      <c r="B9" s="82"/>
      <c r="C9" s="82"/>
      <c r="D9" s="82">
        <v>40</v>
      </c>
      <c r="E9" s="82">
        <v>385.6</v>
      </c>
      <c r="F9" s="82">
        <v>90.96</v>
      </c>
      <c r="G9" s="82">
        <v>476.56</v>
      </c>
    </row>
    <row r="10" spans="1:7" x14ac:dyDescent="0.25">
      <c r="A10" s="82">
        <v>40</v>
      </c>
      <c r="B10" s="82"/>
      <c r="C10" s="82"/>
      <c r="D10" s="82">
        <v>40</v>
      </c>
      <c r="E10" s="82">
        <v>269.60000000000002</v>
      </c>
      <c r="F10" s="82">
        <v>63.59</v>
      </c>
      <c r="G10" s="82">
        <v>333.19</v>
      </c>
    </row>
    <row r="11" spans="1:7" x14ac:dyDescent="0.25">
      <c r="A11" s="82">
        <v>40</v>
      </c>
      <c r="B11" s="82">
        <v>40</v>
      </c>
      <c r="C11" s="82"/>
      <c r="D11" s="82">
        <v>80</v>
      </c>
      <c r="E11" s="82">
        <v>558.4</v>
      </c>
      <c r="F11" s="82">
        <v>131.72999999999999</v>
      </c>
      <c r="G11" s="82">
        <v>690.13</v>
      </c>
    </row>
    <row r="12" spans="1:7" x14ac:dyDescent="0.25">
      <c r="A12" s="82">
        <v>40</v>
      </c>
      <c r="B12" s="82">
        <v>40</v>
      </c>
      <c r="C12" s="82"/>
      <c r="D12" s="82">
        <v>80</v>
      </c>
      <c r="E12" s="82">
        <v>551.20000000000005</v>
      </c>
      <c r="F12" s="82">
        <v>130.03</v>
      </c>
      <c r="G12" s="82">
        <v>681.23</v>
      </c>
    </row>
    <row r="13" spans="1:7" x14ac:dyDescent="0.25">
      <c r="A13" s="82">
        <v>40</v>
      </c>
      <c r="B13" s="82"/>
      <c r="C13" s="82"/>
      <c r="D13" s="82">
        <v>40</v>
      </c>
      <c r="E13" s="82">
        <v>344.4</v>
      </c>
      <c r="F13" s="82">
        <v>81.239999999999995</v>
      </c>
      <c r="G13" s="82">
        <v>425.64</v>
      </c>
    </row>
    <row r="14" spans="1:7" x14ac:dyDescent="0.25">
      <c r="A14" s="82">
        <v>40</v>
      </c>
      <c r="B14" s="82"/>
      <c r="C14" s="82"/>
      <c r="D14" s="82">
        <v>40</v>
      </c>
      <c r="E14" s="82">
        <v>344.4</v>
      </c>
      <c r="F14" s="82">
        <v>81.239999999999995</v>
      </c>
      <c r="G14" s="82">
        <v>425.64</v>
      </c>
    </row>
    <row r="15" spans="1:7" x14ac:dyDescent="0.25">
      <c r="A15" s="82">
        <v>40</v>
      </c>
      <c r="B15" s="82"/>
      <c r="C15" s="82">
        <v>64</v>
      </c>
      <c r="D15" s="82">
        <v>104</v>
      </c>
      <c r="E15" s="82">
        <v>1404</v>
      </c>
      <c r="F15" s="82">
        <v>331.2</v>
      </c>
      <c r="G15" s="82">
        <v>1735.2</v>
      </c>
    </row>
    <row r="16" spans="1:7" ht="15.75" x14ac:dyDescent="0.25">
      <c r="E16" s="112" t="s">
        <v>131</v>
      </c>
      <c r="F16" s="112"/>
      <c r="G16" s="5">
        <f>SUM(G7:G15)</f>
        <v>7533.44</v>
      </c>
    </row>
    <row r="17" spans="1:7" ht="15.75" x14ac:dyDescent="0.25">
      <c r="E17" s="83"/>
      <c r="F17" s="83"/>
      <c r="G17" s="5"/>
    </row>
    <row r="18" spans="1:7" x14ac:dyDescent="0.25">
      <c r="A18" s="84" t="s">
        <v>132</v>
      </c>
      <c r="B18" s="84" t="s">
        <v>133</v>
      </c>
      <c r="C18" s="84" t="s">
        <v>134</v>
      </c>
      <c r="D18" s="84" t="s">
        <v>130</v>
      </c>
      <c r="E18" s="84" t="s">
        <v>135</v>
      </c>
    </row>
    <row r="19" spans="1:7" x14ac:dyDescent="0.25">
      <c r="A19" s="82"/>
      <c r="B19" s="82">
        <v>550.36</v>
      </c>
      <c r="C19" s="82">
        <v>129.83000000000001</v>
      </c>
      <c r="D19" s="82">
        <v>680.19</v>
      </c>
      <c r="E19" s="82">
        <v>2720.76</v>
      </c>
    </row>
    <row r="20" spans="1:7" x14ac:dyDescent="0.25">
      <c r="A20" s="82" t="s">
        <v>136</v>
      </c>
      <c r="B20" s="82">
        <v>136.47999999999999</v>
      </c>
      <c r="C20" s="82">
        <v>32.200000000000003</v>
      </c>
      <c r="D20" s="82">
        <v>168.68</v>
      </c>
      <c r="E20" s="82">
        <v>674.72</v>
      </c>
    </row>
    <row r="21" spans="1:7" x14ac:dyDescent="0.25">
      <c r="A21" s="82" t="s">
        <v>137</v>
      </c>
      <c r="B21" s="82">
        <v>348.48</v>
      </c>
      <c r="C21" s="82">
        <v>74.260000000000005</v>
      </c>
      <c r="D21" s="82">
        <v>422.74</v>
      </c>
      <c r="E21" s="82">
        <v>1690.96</v>
      </c>
    </row>
    <row r="22" spans="1:7" ht="15.75" x14ac:dyDescent="0.25">
      <c r="C22" s="112" t="s">
        <v>131</v>
      </c>
      <c r="D22" s="112"/>
      <c r="E22" s="5">
        <f>SUM(E19:E21)</f>
        <v>5086.4400000000005</v>
      </c>
    </row>
    <row r="24" spans="1:7" ht="17.25" x14ac:dyDescent="0.3">
      <c r="E24" s="113" t="s">
        <v>138</v>
      </c>
      <c r="F24" s="113"/>
      <c r="G24" s="85">
        <f>E22+G16</f>
        <v>12619.880000000001</v>
      </c>
    </row>
  </sheetData>
  <mergeCells count="3">
    <mergeCell ref="E16:F16"/>
    <mergeCell ref="C22:D22"/>
    <mergeCell ref="E24:F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3</vt:i4>
      </vt:variant>
    </vt:vector>
  </HeadingPairs>
  <TitlesOfParts>
    <vt:vector size="3" baseType="lpstr">
      <vt:lpstr>papildus info_biroja izmaksas</vt:lpstr>
      <vt:lpstr>papildus info_citi darbi</vt:lpstr>
      <vt:lpstr>Atlidziba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Robis</dc:creator>
  <cp:lastModifiedBy>Alma Kaurāte</cp:lastModifiedBy>
  <cp:lastPrinted>2022-10-07T09:56:22Z</cp:lastPrinted>
  <dcterms:created xsi:type="dcterms:W3CDTF">2011-02-14T08:42:50Z</dcterms:created>
  <dcterms:modified xsi:type="dcterms:W3CDTF">2022-10-24T12:04:25Z</dcterms:modified>
</cp:coreProperties>
</file>