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Svētku dienas\2022\Uz FM\"/>
    </mc:Choice>
  </mc:AlternateContent>
  <bookViews>
    <workbookView xWindow="0" yWindow="0" windowWidth="23040" windowHeight="9192"/>
  </bookViews>
  <sheets>
    <sheet name="6.pielikums" sheetId="10" r:id="rId1"/>
  </sheets>
  <definedNames>
    <definedName name="_xlnm._FilterDatabase" localSheetId="0" hidden="1">'6.pielikums'!$A$10:$I$48</definedName>
    <definedName name="_xlnm.Print_Area" localSheetId="0">'6.pielikums'!$A$1:$I$48</definedName>
    <definedName name="_xlnm.Print_Titles" localSheetId="0">'6.pielikums'!$10:$10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0" l="1"/>
  <c r="G11" i="10"/>
  <c r="I11" i="10"/>
  <c r="E12" i="10" l="1"/>
  <c r="G12" i="10" s="1"/>
  <c r="E13" i="10"/>
  <c r="G13" i="10" s="1"/>
  <c r="E48" i="10"/>
  <c r="G48" i="10" s="1"/>
  <c r="E47" i="10"/>
  <c r="G47" i="10" s="1"/>
  <c r="E46" i="10"/>
  <c r="G46" i="10" s="1"/>
  <c r="E45" i="10"/>
  <c r="G45" i="10" s="1"/>
  <c r="E44" i="10"/>
  <c r="G44" i="10" s="1"/>
  <c r="E43" i="10"/>
  <c r="G43" i="10" s="1"/>
  <c r="E42" i="10"/>
  <c r="G42" i="10" s="1"/>
  <c r="E41" i="10"/>
  <c r="G41" i="10" s="1"/>
  <c r="E40" i="10"/>
  <c r="G40" i="10" s="1"/>
  <c r="E39" i="10"/>
  <c r="G39" i="10" s="1"/>
  <c r="E38" i="10"/>
  <c r="G38" i="10" s="1"/>
  <c r="E37" i="10"/>
  <c r="G37" i="10" s="1"/>
  <c r="E36" i="10"/>
  <c r="G36" i="10" s="1"/>
  <c r="E35" i="10"/>
  <c r="G35" i="10" s="1"/>
  <c r="E34" i="10"/>
  <c r="G34" i="10" s="1"/>
  <c r="E33" i="10"/>
  <c r="G33" i="10" s="1"/>
  <c r="E32" i="10"/>
  <c r="G32" i="10" s="1"/>
  <c r="E31" i="10"/>
  <c r="G31" i="10" s="1"/>
  <c r="E30" i="10"/>
  <c r="G30" i="10" s="1"/>
  <c r="E29" i="10"/>
  <c r="G29" i="10" s="1"/>
  <c r="E28" i="10"/>
  <c r="G28" i="10" s="1"/>
  <c r="E27" i="10"/>
  <c r="G27" i="10" s="1"/>
  <c r="E26" i="10"/>
  <c r="G26" i="10" s="1"/>
  <c r="E25" i="10"/>
  <c r="G25" i="10" s="1"/>
  <c r="E24" i="10"/>
  <c r="G24" i="10" s="1"/>
  <c r="E23" i="10"/>
  <c r="G23" i="10" s="1"/>
  <c r="E22" i="10"/>
  <c r="G22" i="10" s="1"/>
  <c r="E21" i="10"/>
  <c r="G21" i="10" s="1"/>
  <c r="E20" i="10"/>
  <c r="G20" i="10" s="1"/>
  <c r="E19" i="10"/>
  <c r="G19" i="10" s="1"/>
  <c r="E18" i="10"/>
  <c r="G18" i="10" s="1"/>
  <c r="E17" i="10"/>
  <c r="G17" i="10" s="1"/>
  <c r="E16" i="10"/>
  <c r="G16" i="10" s="1"/>
  <c r="E15" i="10"/>
  <c r="G15" i="10" s="1"/>
  <c r="E14" i="10"/>
  <c r="G14" i="10" s="1"/>
  <c r="H36" i="10" l="1"/>
  <c r="I36" i="10" s="1"/>
  <c r="H44" i="10"/>
  <c r="I44" i="10" s="1"/>
  <c r="H28" i="10"/>
  <c r="I28" i="10" s="1"/>
  <c r="H16" i="10"/>
  <c r="I16" i="10" s="1"/>
  <c r="H20" i="10"/>
  <c r="I20" i="10" s="1"/>
  <c r="H25" i="10"/>
  <c r="I25" i="10" s="1"/>
  <c r="H26" i="10"/>
  <c r="I26" i="10" s="1"/>
  <c r="H19" i="10"/>
  <c r="I19" i="10" s="1"/>
  <c r="H37" i="10"/>
  <c r="I37" i="10" s="1"/>
  <c r="H33" i="10"/>
  <c r="I33" i="10" s="1"/>
  <c r="H34" i="10"/>
  <c r="I34" i="10" s="1"/>
  <c r="H43" i="10"/>
  <c r="I43" i="10" s="1"/>
  <c r="H21" i="10"/>
  <c r="I21" i="10" s="1"/>
  <c r="H14" i="10"/>
  <c r="I14" i="10" s="1"/>
  <c r="H22" i="10"/>
  <c r="I22" i="10" s="1"/>
  <c r="H30" i="10"/>
  <c r="I30" i="10" s="1"/>
  <c r="H38" i="10"/>
  <c r="I38" i="10" s="1"/>
  <c r="H46" i="10"/>
  <c r="I46" i="10" s="1"/>
  <c r="H17" i="10"/>
  <c r="I17" i="10" s="1"/>
  <c r="H18" i="10"/>
  <c r="I18" i="10" s="1"/>
  <c r="H27" i="10"/>
  <c r="I27" i="10" s="1"/>
  <c r="H45" i="10"/>
  <c r="I45" i="10" s="1"/>
  <c r="H15" i="10"/>
  <c r="I15" i="10" s="1"/>
  <c r="H31" i="10"/>
  <c r="I31" i="10" s="1"/>
  <c r="H47" i="10"/>
  <c r="I47" i="10" s="1"/>
  <c r="H41" i="10"/>
  <c r="I41" i="10" s="1"/>
  <c r="H42" i="10"/>
  <c r="I42" i="10" s="1"/>
  <c r="H35" i="10"/>
  <c r="I35" i="10" s="1"/>
  <c r="H29" i="10"/>
  <c r="I29" i="10" s="1"/>
  <c r="H23" i="10"/>
  <c r="I23" i="10" s="1"/>
  <c r="H39" i="10"/>
  <c r="I39" i="10" s="1"/>
  <c r="H40" i="10"/>
  <c r="I40" i="10" s="1"/>
  <c r="H32" i="10"/>
  <c r="I32" i="10" s="1"/>
  <c r="H24" i="10"/>
  <c r="I24" i="10" s="1"/>
  <c r="H48" i="10"/>
  <c r="I48" i="10" s="1"/>
  <c r="H13" i="10"/>
  <c r="I13" i="10" s="1"/>
  <c r="H12" i="10"/>
  <c r="H11" i="10" l="1"/>
  <c r="I12" i="10"/>
</calcChain>
</file>

<file path=xl/sharedStrings.xml><?xml version="1.0" encoding="utf-8"?>
<sst xmlns="http://schemas.openxmlformats.org/spreadsheetml/2006/main" count="90" uniqueCount="26">
  <si>
    <t>Nr. p.k.</t>
  </si>
  <si>
    <t>Struktūrvienība</t>
  </si>
  <si>
    <t>Amats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</si>
  <si>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</si>
  <si>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</si>
  <si>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</si>
  <si>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Stundas likme</t>
  </si>
  <si>
    <t>Stundu skaits</t>
  </si>
  <si>
    <t>kopā</t>
  </si>
  <si>
    <t xml:space="preserve">Mēnešalga </t>
  </si>
  <si>
    <t xml:space="preserve"> DD VSAOI (23,59%)</t>
  </si>
  <si>
    <t>Atlīdzība (EKK1000)</t>
  </si>
  <si>
    <t>Piemaksa par  dienesta pienākumu pildīšanu svētku dienā</t>
  </si>
  <si>
    <t xml:space="preserve">Detalizēts aprēķins par papildu nepieciešamo finansējumu, lai nodrošinātu amatpersonām ar speciālajām dienesta pakāpēm piemaksas par dienesta pienākumu pildīšanu svētku dienā - 2022. gada 18. novembrī </t>
  </si>
  <si>
    <t>UCAK IZGLĪTĪBAS KOORDINĀCIJAS NODAĻA (IKN)</t>
  </si>
  <si>
    <t>kadets</t>
  </si>
  <si>
    <t>UCAK UGUNSDZĒSĪBAS UN GLĀBŠANAS DARBU KATEDRA</t>
  </si>
  <si>
    <t>lektors</t>
  </si>
  <si>
    <t>katedras vadītājs</t>
  </si>
  <si>
    <t>docents</t>
  </si>
  <si>
    <t>UCAK PRAKTISKO MĀCĪBU NODAĻA</t>
  </si>
  <si>
    <t>vada komandiera vietnieks</t>
  </si>
  <si>
    <t>ugunsdzēsējs glābējs (autovadītājs)</t>
  </si>
  <si>
    <t>vada komandieris</t>
  </si>
  <si>
    <t>6.pielikums</t>
  </si>
  <si>
    <t>Ugunsdrošības un civilās aizsardzības koledža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</si>
</sst>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#0.00##"/>
  </numFmts>
  <fonts count="14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12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5" fillId="0" borderId="0"/>
    <xf numFmtId="0" fontId="7" fillId="0" borderId="0"/>
    <xf numFmtId="9" fontId="5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0" fontId="5" fillId="0" borderId="0"/>
    <xf numFmtId="0" fontId="13" fillId="0" borderId="0"/>
  </cellStyleXfs>
  <cellXfs count="43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2" fillId="0" borderId="0" xfId="6" applyFont="1"/>
    <xf numFmtId="0" fontId="2" fillId="0" borderId="0" xfId="1" applyFont="1" applyAlignment="1">
      <alignment horizontal="left" vertical="center" wrapText="1"/>
    </xf>
    <xf numFmtId="0" fontId="2" fillId="0" borderId="0" xfId="8" applyFont="1" applyAlignment="1">
      <alignment horizontal="center" vertical="center"/>
    </xf>
    <xf numFmtId="0" fontId="2" fillId="0" borderId="0" xfId="8" applyFont="1" applyAlignment="1">
      <alignment vertical="center" wrapText="1"/>
    </xf>
    <xf numFmtId="0" fontId="2" fillId="0" borderId="0" xfId="8" applyFont="1" applyAlignment="1">
      <alignment horizontal="center" vertical="center" wrapText="1"/>
    </xf>
    <xf numFmtId="0" fontId="2" fillId="0" borderId="0" xfId="8" applyFont="1"/>
    <xf numFmtId="0" fontId="2" fillId="0" borderId="0" xfId="8" applyFont="1" applyFill="1"/>
    <xf numFmtId="0" fontId="2" fillId="0" borderId="0" xfId="8" applyFont="1" applyAlignment="1">
      <alignment horizontal="center"/>
    </xf>
    <xf numFmtId="0" fontId="3" fillId="0" borderId="0" xfId="8" applyFont="1"/>
    <xf numFmtId="0" fontId="2" fillId="0" borderId="0" xfId="8" applyFont="1" applyAlignment="1">
      <alignment vertical="center"/>
    </xf>
    <xf numFmtId="2" fontId="3" fillId="0" borderId="0" xfId="8" applyNumberFormat="1" applyFont="1"/>
    <xf numFmtId="164" fontId="3" fillId="0" borderId="0" xfId="8" applyNumberFormat="1" applyFont="1"/>
    <xf numFmtId="0" fontId="10" fillId="0" borderId="0" xfId="8" applyFont="1" applyFill="1" applyBorder="1" applyAlignment="1">
      <alignment horizontal="center" vertical="center" wrapText="1"/>
    </xf>
    <xf numFmtId="0" fontId="11" fillId="0" borderId="0" xfId="8" applyFont="1" applyFill="1" applyBorder="1" applyAlignment="1">
      <alignment horizontal="center" vertical="center" wrapText="1"/>
    </xf>
    <xf numFmtId="0" fontId="2" fillId="2" borderId="1" xfId="8" applyFont="1" applyFill="1" applyBorder="1" applyAlignment="1">
      <alignment horizontal="center" vertical="center" wrapText="1"/>
    </xf>
    <xf numFmtId="0" fontId="2" fillId="0" borderId="1" xfId="8" applyFont="1" applyFill="1" applyBorder="1" applyAlignment="1">
      <alignment horizontal="center" vertical="center" wrapText="1"/>
    </xf>
    <xf numFmtId="0" fontId="2" fillId="0" borderId="1" xfId="7" applyFont="1" applyFill="1" applyBorder="1" applyAlignment="1">
      <alignment horizontal="center" vertical="center" wrapText="1"/>
    </xf>
    <xf numFmtId="2" fontId="2" fillId="0" borderId="0" xfId="1" applyNumberFormat="1" applyFont="1" applyAlignment="1">
      <alignment horizontal="center" vertical="center"/>
    </xf>
    <xf numFmtId="2" fontId="2" fillId="0" borderId="0" xfId="8" applyNumberFormat="1" applyFont="1"/>
    <xf numFmtId="2" fontId="10" fillId="0" borderId="0" xfId="8" applyNumberFormat="1" applyFont="1" applyFill="1" applyAlignment="1">
      <alignment vertical="center" wrapText="1"/>
    </xf>
    <xf numFmtId="2" fontId="2" fillId="0" borderId="1" xfId="8" applyNumberFormat="1" applyFont="1" applyFill="1" applyBorder="1" applyAlignment="1">
      <alignment horizontal="center" vertical="center" wrapText="1"/>
    </xf>
    <xf numFmtId="2" fontId="3" fillId="3" borderId="1" xfId="8" applyNumberFormat="1" applyFont="1" applyFill="1" applyBorder="1" applyAlignment="1">
      <alignment horizontal="center" vertical="center"/>
    </xf>
    <xf numFmtId="2" fontId="2" fillId="0" borderId="0" xfId="8" applyNumberFormat="1" applyFont="1" applyAlignment="1">
      <alignment horizontal="center" vertical="center"/>
    </xf>
    <xf numFmtId="2" fontId="4" fillId="2" borderId="0" xfId="0" applyNumberFormat="1" applyFont="1" applyFill="1" applyAlignment="1">
      <alignment horizontal="right"/>
    </xf>
    <xf numFmtId="2" fontId="12" fillId="2" borderId="1" xfId="8" applyNumberFormat="1" applyFont="1" applyFill="1" applyBorder="1" applyAlignment="1">
      <alignment horizontal="center" vertical="center" wrapText="1"/>
    </xf>
    <xf numFmtId="2" fontId="12" fillId="0" borderId="1" xfId="8" applyNumberFormat="1" applyFont="1" applyFill="1" applyBorder="1" applyAlignment="1">
      <alignment horizontal="center" vertical="center" wrapText="1"/>
    </xf>
    <xf numFmtId="2" fontId="10" fillId="0" borderId="0" xfId="8" applyNumberFormat="1" applyFont="1" applyFill="1" applyBorder="1" applyAlignment="1">
      <alignment horizontal="center" vertical="center" wrapText="1"/>
    </xf>
    <xf numFmtId="2" fontId="2" fillId="0" borderId="1" xfId="7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1" fontId="3" fillId="3" borderId="1" xfId="8" applyNumberFormat="1" applyFont="1" applyFill="1" applyBorder="1" applyAlignment="1">
      <alignment horizontal="center" vertical="center"/>
    </xf>
    <xf numFmtId="0" fontId="2" fillId="0" borderId="1" xfId="8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wrapText="1"/>
    </xf>
    <xf numFmtId="2" fontId="2" fillId="0" borderId="1" xfId="0" applyNumberFormat="1" applyFont="1" applyBorder="1" applyAlignment="1">
      <alignment horizontal="right" wrapText="1"/>
    </xf>
    <xf numFmtId="165" fontId="2" fillId="0" borderId="1" xfId="0" applyNumberFormat="1" applyFont="1" applyBorder="1" applyAlignment="1">
      <alignment horizontal="right" wrapText="1"/>
    </xf>
    <xf numFmtId="2" fontId="2" fillId="0" borderId="1" xfId="0" applyNumberFormat="1" applyFont="1" applyBorder="1" applyAlignment="1">
      <alignment wrapText="1"/>
    </xf>
    <xf numFmtId="2" fontId="2" fillId="2" borderId="1" xfId="8" applyNumberFormat="1" applyFont="1" applyFill="1" applyBorder="1" applyAlignment="1">
      <alignment horizontal="center" vertical="center" wrapText="1"/>
    </xf>
    <xf numFmtId="2" fontId="2" fillId="2" borderId="1" xfId="8" applyNumberFormat="1" applyFont="1" applyFill="1" applyBorder="1" applyAlignment="1">
      <alignment horizontal="center" wrapText="1"/>
    </xf>
    <xf numFmtId="2" fontId="2" fillId="0" borderId="1" xfId="8" applyNumberFormat="1" applyFont="1" applyFill="1" applyBorder="1" applyAlignment="1">
      <alignment horizontal="center" wrapText="1"/>
    </xf>
    <xf numFmtId="0" fontId="9" fillId="0" borderId="0" xfId="8" applyFont="1" applyFill="1" applyBorder="1" applyAlignment="1">
      <alignment horizontal="center" vertical="center" wrapText="1"/>
    </xf>
    <xf numFmtId="0" fontId="3" fillId="3" borderId="1" xfId="8" applyFont="1" applyFill="1" applyBorder="1" applyAlignment="1">
      <alignment horizontal="right" vertical="center"/>
    </xf>
  </cellXfs>
  <cellStyles count="9">
    <cellStyle name="Normal" xfId="0" builtinId="0"/>
    <cellStyle name="Normal 2" xfId="6"/>
    <cellStyle name="Normal 3" xfId="8"/>
    <cellStyle name="Normal 6" xfId="1"/>
    <cellStyle name="Parasts 2" xfId="4"/>
    <cellStyle name="Parasts 2 2" xfId="7"/>
    <cellStyle name="Parasts 4" xfId="2"/>
    <cellStyle name="Parasts 4 2" xf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9"/>
  <sheetViews>
    <sheetView tabSelected="1" zoomScaleNormal="100" zoomScaleSheetLayoutView="90" workbookViewId="0">
      <selection activeCell="H7" sqref="H7"/>
    </sheetView>
  </sheetViews>
  <sheetFormatPr defaultColWidth="9.109375" defaultRowHeight="13.2" x14ac:dyDescent="0.25"/>
  <cols>
    <col min="1" max="1" width="5.6640625" style="5" customWidth="1"/>
    <col min="2" max="2" width="45.88671875" style="6" customWidth="1"/>
    <col min="3" max="3" width="15.77734375" style="7" customWidth="1"/>
    <col min="4" max="4" width="11.33203125" style="25" customWidth="1"/>
    <col min="5" max="5" width="9.33203125" style="5" customWidth="1"/>
    <col min="6" max="6" width="9.77734375" style="25" customWidth="1"/>
    <col min="7" max="7" width="13.33203125" style="25" customWidth="1"/>
    <col min="8" max="8" width="10.44140625" style="25" customWidth="1"/>
    <col min="9" max="9" width="10.88671875" style="25" customWidth="1"/>
    <col min="10" max="10" width="9.109375" style="8"/>
    <col min="11" max="11" width="10.44140625" style="8" bestFit="1" customWidth="1"/>
    <col min="12" max="12" width="9.109375" style="8"/>
    <col min="13" max="13" width="9.44140625" style="8" bestFit="1" customWidth="1"/>
    <col min="14" max="16384" width="9.109375" style="8"/>
  </cols>
  <sheetData>
    <row r="1" spans="1:13" ht="13.8" x14ac:dyDescent="0.25">
      <c r="A1" s="1"/>
      <c r="B1" s="2"/>
      <c r="C1" s="4"/>
      <c r="D1" s="20"/>
      <c r="E1" s="1"/>
      <c r="F1" s="20"/>
      <c r="G1" s="20"/>
      <c r="H1" s="20"/>
      <c r="I1" s="26" t="s">
        <v>24</v>
      </c>
    </row>
    <row r="2" spans="1:13" ht="13.8" x14ac:dyDescent="0.25">
      <c r="A2" s="1"/>
      <c r="B2" s="2"/>
      <c r="C2" s="4"/>
      <c r="D2" s="20"/>
      <c r="E2" s="1"/>
      <c r="F2" s="20"/>
      <c r="G2" s="20"/>
      <c r="H2" s="20"/>
      <c r="I2" s="26" t="s">
        <v>3</v>
      </c>
    </row>
    <row r="3" spans="1:13" ht="13.8" x14ac:dyDescent="0.25">
      <c r="A3" s="1"/>
      <c r="B3" s="2"/>
      <c r="C3" s="4"/>
      <c r="D3" s="20"/>
      <c r="E3" s="1"/>
      <c r="F3" s="20"/>
      <c r="G3" s="20"/>
      <c r="H3" s="20"/>
      <c r="I3" s="26" t="s">
        <v>4</v>
      </c>
    </row>
    <row r="4" spans="1:13" ht="13.8" x14ac:dyDescent="0.25">
      <c r="A4" s="1"/>
      <c r="B4" s="2"/>
      <c r="C4" s="4"/>
      <c r="D4" s="20"/>
      <c r="E4" s="1"/>
      <c r="F4" s="20"/>
      <c r="G4" s="20"/>
      <c r="H4" s="20"/>
      <c r="I4" s="26" t="s">
        <v>5</v>
      </c>
    </row>
    <row r="5" spans="1:13" x14ac:dyDescent="0.25">
      <c r="A5" s="1"/>
      <c r="B5" s="2"/>
      <c r="C5" s="4"/>
      <c r="D5" s="20"/>
      <c r="E5" s="1"/>
      <c r="F5" s="20"/>
      <c r="G5" s="20"/>
      <c r="H5" s="20"/>
      <c r="I5" s="20"/>
      <c r="J5" s="3"/>
    </row>
    <row r="6" spans="1:13" ht="17.399999999999999" x14ac:dyDescent="0.25">
      <c r="A6" s="1"/>
      <c r="B6" s="31" t="s">
        <v>25</v>
      </c>
      <c r="C6" s="4"/>
      <c r="D6" s="20"/>
      <c r="E6" s="1"/>
      <c r="F6" s="20"/>
      <c r="G6" s="20"/>
      <c r="H6" s="20"/>
      <c r="I6" s="20"/>
      <c r="J6" s="3"/>
    </row>
    <row r="7" spans="1:13" x14ac:dyDescent="0.25">
      <c r="F7" s="21"/>
      <c r="G7" s="21"/>
      <c r="H7" s="21"/>
      <c r="I7" s="21"/>
    </row>
    <row r="8" spans="1:13" s="9" customFormat="1" ht="33" customHeight="1" x14ac:dyDescent="0.25">
      <c r="A8" s="41" t="s">
        <v>13</v>
      </c>
      <c r="B8" s="41"/>
      <c r="C8" s="41"/>
      <c r="D8" s="41"/>
      <c r="E8" s="41"/>
      <c r="F8" s="41"/>
      <c r="G8" s="41"/>
      <c r="H8" s="41"/>
      <c r="I8" s="41"/>
    </row>
    <row r="9" spans="1:13" s="9" customFormat="1" ht="14.25" customHeight="1" x14ac:dyDescent="0.25">
      <c r="A9" s="15"/>
      <c r="B9" s="15"/>
      <c r="C9" s="15"/>
      <c r="D9" s="29"/>
      <c r="E9" s="16">
        <v>168.17</v>
      </c>
      <c r="F9" s="22"/>
      <c r="G9" s="22"/>
      <c r="H9" s="22"/>
      <c r="I9" s="22"/>
    </row>
    <row r="10" spans="1:13" s="10" customFormat="1" ht="69.599999999999994" customHeight="1" x14ac:dyDescent="0.25">
      <c r="A10" s="17" t="s">
        <v>0</v>
      </c>
      <c r="B10" s="18" t="s">
        <v>1</v>
      </c>
      <c r="C10" s="18" t="s">
        <v>2</v>
      </c>
      <c r="D10" s="30" t="s">
        <v>9</v>
      </c>
      <c r="E10" s="19" t="s">
        <v>6</v>
      </c>
      <c r="F10" s="23" t="s">
        <v>7</v>
      </c>
      <c r="G10" s="27" t="s">
        <v>12</v>
      </c>
      <c r="H10" s="27" t="s">
        <v>10</v>
      </c>
      <c r="I10" s="28" t="s">
        <v>11</v>
      </c>
    </row>
    <row r="11" spans="1:13" s="11" customFormat="1" ht="18.75" customHeight="1" x14ac:dyDescent="0.25">
      <c r="A11" s="42" t="s">
        <v>8</v>
      </c>
      <c r="B11" s="42"/>
      <c r="C11" s="42"/>
      <c r="D11" s="42"/>
      <c r="E11" s="42"/>
      <c r="F11" s="24">
        <f>SUM(F12:F48)</f>
        <v>238</v>
      </c>
      <c r="G11" s="24">
        <f>SUM(G12:G48)</f>
        <v>1371.19</v>
      </c>
      <c r="H11" s="24">
        <f>SUM(H12:H48)</f>
        <v>323.46372099999996</v>
      </c>
      <c r="I11" s="32">
        <f>ROUNDUP(SUM(I12:I48),0)</f>
        <v>1695</v>
      </c>
      <c r="K11" s="14"/>
      <c r="M11" s="13"/>
    </row>
    <row r="12" spans="1:13" s="12" customFormat="1" x14ac:dyDescent="0.25">
      <c r="A12" s="33">
        <v>1</v>
      </c>
      <c r="B12" s="34" t="s">
        <v>14</v>
      </c>
      <c r="C12" s="34" t="s">
        <v>15</v>
      </c>
      <c r="D12" s="35">
        <v>588</v>
      </c>
      <c r="E12" s="36">
        <f>ROUND(D12/168.17,3)</f>
        <v>3.496</v>
      </c>
      <c r="F12" s="35">
        <v>4</v>
      </c>
      <c r="G12" s="37">
        <f>ROUND(E12*F12,2)</f>
        <v>13.98</v>
      </c>
      <c r="H12" s="38">
        <f>G12*0.2359</f>
        <v>3.297882</v>
      </c>
      <c r="I12" s="23">
        <f>G12+H12</f>
        <v>17.277882000000002</v>
      </c>
    </row>
    <row r="13" spans="1:13" s="12" customFormat="1" x14ac:dyDescent="0.25">
      <c r="A13" s="33">
        <v>2</v>
      </c>
      <c r="B13" s="34" t="s">
        <v>14</v>
      </c>
      <c r="C13" s="34" t="s">
        <v>15</v>
      </c>
      <c r="D13" s="35">
        <v>588</v>
      </c>
      <c r="E13" s="36">
        <f>ROUND(D13/168.17,3)</f>
        <v>3.496</v>
      </c>
      <c r="F13" s="35">
        <v>4</v>
      </c>
      <c r="G13" s="37">
        <f t="shared" ref="G13:G37" si="0">ROUND(E13*F13,2)</f>
        <v>13.98</v>
      </c>
      <c r="H13" s="38">
        <f t="shared" ref="H13:H48" si="1">G13*0.2359</f>
        <v>3.297882</v>
      </c>
      <c r="I13" s="23">
        <f t="shared" ref="I13:I48" si="2">G13+H13</f>
        <v>17.277882000000002</v>
      </c>
    </row>
    <row r="14" spans="1:13" s="12" customFormat="1" x14ac:dyDescent="0.25">
      <c r="A14" s="33">
        <v>3</v>
      </c>
      <c r="B14" s="34" t="s">
        <v>14</v>
      </c>
      <c r="C14" s="34" t="s">
        <v>15</v>
      </c>
      <c r="D14" s="35">
        <v>588</v>
      </c>
      <c r="E14" s="36">
        <f t="shared" ref="E14:E37" si="3">ROUND(D14/168.17,3)</f>
        <v>3.496</v>
      </c>
      <c r="F14" s="35">
        <v>4</v>
      </c>
      <c r="G14" s="37">
        <f t="shared" si="0"/>
        <v>13.98</v>
      </c>
      <c r="H14" s="38">
        <f t="shared" si="1"/>
        <v>3.297882</v>
      </c>
      <c r="I14" s="23">
        <f t="shared" si="2"/>
        <v>17.277882000000002</v>
      </c>
    </row>
    <row r="15" spans="1:13" x14ac:dyDescent="0.25">
      <c r="A15" s="33">
        <v>4</v>
      </c>
      <c r="B15" s="34" t="s">
        <v>14</v>
      </c>
      <c r="C15" s="34" t="s">
        <v>15</v>
      </c>
      <c r="D15" s="35">
        <v>588</v>
      </c>
      <c r="E15" s="36">
        <f t="shared" si="3"/>
        <v>3.496</v>
      </c>
      <c r="F15" s="35">
        <v>4</v>
      </c>
      <c r="G15" s="37">
        <f t="shared" si="0"/>
        <v>13.98</v>
      </c>
      <c r="H15" s="38">
        <f t="shared" si="1"/>
        <v>3.297882</v>
      </c>
      <c r="I15" s="23">
        <f t="shared" si="2"/>
        <v>17.277882000000002</v>
      </c>
      <c r="J15" s="12"/>
    </row>
    <row r="16" spans="1:13" x14ac:dyDescent="0.25">
      <c r="A16" s="33">
        <v>5</v>
      </c>
      <c r="B16" s="34" t="s">
        <v>14</v>
      </c>
      <c r="C16" s="34" t="s">
        <v>15</v>
      </c>
      <c r="D16" s="35">
        <v>588</v>
      </c>
      <c r="E16" s="36">
        <f t="shared" si="3"/>
        <v>3.496</v>
      </c>
      <c r="F16" s="35">
        <v>4</v>
      </c>
      <c r="G16" s="37">
        <f t="shared" si="0"/>
        <v>13.98</v>
      </c>
      <c r="H16" s="38">
        <f t="shared" si="1"/>
        <v>3.297882</v>
      </c>
      <c r="I16" s="23">
        <f t="shared" si="2"/>
        <v>17.277882000000002</v>
      </c>
      <c r="J16" s="12"/>
    </row>
    <row r="17" spans="1:10" x14ac:dyDescent="0.25">
      <c r="A17" s="33">
        <v>6</v>
      </c>
      <c r="B17" s="34" t="s">
        <v>14</v>
      </c>
      <c r="C17" s="34" t="s">
        <v>15</v>
      </c>
      <c r="D17" s="35">
        <v>588</v>
      </c>
      <c r="E17" s="36">
        <f t="shared" si="3"/>
        <v>3.496</v>
      </c>
      <c r="F17" s="35">
        <v>4</v>
      </c>
      <c r="G17" s="37">
        <f t="shared" si="0"/>
        <v>13.98</v>
      </c>
      <c r="H17" s="38">
        <f t="shared" si="1"/>
        <v>3.297882</v>
      </c>
      <c r="I17" s="23">
        <f t="shared" si="2"/>
        <v>17.277882000000002</v>
      </c>
      <c r="J17" s="12"/>
    </row>
    <row r="18" spans="1:10" x14ac:dyDescent="0.25">
      <c r="A18" s="33">
        <v>7</v>
      </c>
      <c r="B18" s="34" t="s">
        <v>14</v>
      </c>
      <c r="C18" s="34" t="s">
        <v>15</v>
      </c>
      <c r="D18" s="35">
        <v>588</v>
      </c>
      <c r="E18" s="36">
        <f t="shared" si="3"/>
        <v>3.496</v>
      </c>
      <c r="F18" s="35">
        <v>4</v>
      </c>
      <c r="G18" s="37">
        <f t="shared" si="0"/>
        <v>13.98</v>
      </c>
      <c r="H18" s="38">
        <f t="shared" si="1"/>
        <v>3.297882</v>
      </c>
      <c r="I18" s="23">
        <f t="shared" si="2"/>
        <v>17.277882000000002</v>
      </c>
      <c r="J18" s="12"/>
    </row>
    <row r="19" spans="1:10" x14ac:dyDescent="0.25">
      <c r="A19" s="33">
        <v>8</v>
      </c>
      <c r="B19" s="34" t="s">
        <v>14</v>
      </c>
      <c r="C19" s="34" t="s">
        <v>15</v>
      </c>
      <c r="D19" s="35">
        <v>588</v>
      </c>
      <c r="E19" s="36">
        <f t="shared" si="3"/>
        <v>3.496</v>
      </c>
      <c r="F19" s="35">
        <v>4</v>
      </c>
      <c r="G19" s="37">
        <f t="shared" si="0"/>
        <v>13.98</v>
      </c>
      <c r="H19" s="38">
        <f t="shared" si="1"/>
        <v>3.297882</v>
      </c>
      <c r="I19" s="23">
        <f t="shared" si="2"/>
        <v>17.277882000000002</v>
      </c>
      <c r="J19" s="12"/>
    </row>
    <row r="20" spans="1:10" x14ac:dyDescent="0.25">
      <c r="A20" s="33">
        <v>9</v>
      </c>
      <c r="B20" s="34" t="s">
        <v>14</v>
      </c>
      <c r="C20" s="34" t="s">
        <v>15</v>
      </c>
      <c r="D20" s="35">
        <v>588</v>
      </c>
      <c r="E20" s="36">
        <f t="shared" si="3"/>
        <v>3.496</v>
      </c>
      <c r="F20" s="35">
        <v>4</v>
      </c>
      <c r="G20" s="37">
        <f t="shared" si="0"/>
        <v>13.98</v>
      </c>
      <c r="H20" s="38">
        <f t="shared" si="1"/>
        <v>3.297882</v>
      </c>
      <c r="I20" s="23">
        <f t="shared" si="2"/>
        <v>17.277882000000002</v>
      </c>
      <c r="J20" s="12"/>
    </row>
    <row r="21" spans="1:10" x14ac:dyDescent="0.25">
      <c r="A21" s="33">
        <v>10</v>
      </c>
      <c r="B21" s="34" t="s">
        <v>14</v>
      </c>
      <c r="C21" s="34" t="s">
        <v>15</v>
      </c>
      <c r="D21" s="35">
        <v>588</v>
      </c>
      <c r="E21" s="36">
        <f t="shared" si="3"/>
        <v>3.496</v>
      </c>
      <c r="F21" s="35">
        <v>4</v>
      </c>
      <c r="G21" s="37">
        <f t="shared" si="0"/>
        <v>13.98</v>
      </c>
      <c r="H21" s="38">
        <f t="shared" si="1"/>
        <v>3.297882</v>
      </c>
      <c r="I21" s="23">
        <f t="shared" si="2"/>
        <v>17.277882000000002</v>
      </c>
      <c r="J21" s="12"/>
    </row>
    <row r="22" spans="1:10" x14ac:dyDescent="0.25">
      <c r="A22" s="33">
        <v>11</v>
      </c>
      <c r="B22" s="34" t="s">
        <v>14</v>
      </c>
      <c r="C22" s="34" t="s">
        <v>15</v>
      </c>
      <c r="D22" s="35">
        <v>588</v>
      </c>
      <c r="E22" s="36">
        <f t="shared" si="3"/>
        <v>3.496</v>
      </c>
      <c r="F22" s="35">
        <v>4</v>
      </c>
      <c r="G22" s="37">
        <f t="shared" si="0"/>
        <v>13.98</v>
      </c>
      <c r="H22" s="38">
        <f t="shared" si="1"/>
        <v>3.297882</v>
      </c>
      <c r="I22" s="23">
        <f t="shared" si="2"/>
        <v>17.277882000000002</v>
      </c>
      <c r="J22" s="12"/>
    </row>
    <row r="23" spans="1:10" x14ac:dyDescent="0.25">
      <c r="A23" s="33">
        <v>12</v>
      </c>
      <c r="B23" s="34" t="s">
        <v>14</v>
      </c>
      <c r="C23" s="34" t="s">
        <v>15</v>
      </c>
      <c r="D23" s="35">
        <v>588</v>
      </c>
      <c r="E23" s="36">
        <f t="shared" si="3"/>
        <v>3.496</v>
      </c>
      <c r="F23" s="35">
        <v>4</v>
      </c>
      <c r="G23" s="37">
        <f t="shared" si="0"/>
        <v>13.98</v>
      </c>
      <c r="H23" s="38">
        <f t="shared" si="1"/>
        <v>3.297882</v>
      </c>
      <c r="I23" s="23">
        <f t="shared" si="2"/>
        <v>17.277882000000002</v>
      </c>
      <c r="J23" s="12"/>
    </row>
    <row r="24" spans="1:10" x14ac:dyDescent="0.25">
      <c r="A24" s="33">
        <v>13</v>
      </c>
      <c r="B24" s="34" t="s">
        <v>14</v>
      </c>
      <c r="C24" s="34" t="s">
        <v>15</v>
      </c>
      <c r="D24" s="35">
        <v>588</v>
      </c>
      <c r="E24" s="36">
        <f t="shared" si="3"/>
        <v>3.496</v>
      </c>
      <c r="F24" s="35">
        <v>4</v>
      </c>
      <c r="G24" s="37">
        <f t="shared" si="0"/>
        <v>13.98</v>
      </c>
      <c r="H24" s="38">
        <f t="shared" si="1"/>
        <v>3.297882</v>
      </c>
      <c r="I24" s="23">
        <f t="shared" si="2"/>
        <v>17.277882000000002</v>
      </c>
      <c r="J24" s="12"/>
    </row>
    <row r="25" spans="1:10" x14ac:dyDescent="0.25">
      <c r="A25" s="33">
        <v>14</v>
      </c>
      <c r="B25" s="34" t="s">
        <v>14</v>
      </c>
      <c r="C25" s="34" t="s">
        <v>15</v>
      </c>
      <c r="D25" s="35">
        <v>588</v>
      </c>
      <c r="E25" s="36">
        <f t="shared" si="3"/>
        <v>3.496</v>
      </c>
      <c r="F25" s="35">
        <v>4</v>
      </c>
      <c r="G25" s="37">
        <f t="shared" si="0"/>
        <v>13.98</v>
      </c>
      <c r="H25" s="38">
        <f t="shared" si="1"/>
        <v>3.297882</v>
      </c>
      <c r="I25" s="23">
        <f t="shared" si="2"/>
        <v>17.277882000000002</v>
      </c>
      <c r="J25" s="12"/>
    </row>
    <row r="26" spans="1:10" x14ac:dyDescent="0.25">
      <c r="A26" s="33">
        <v>15</v>
      </c>
      <c r="B26" s="34" t="s">
        <v>14</v>
      </c>
      <c r="C26" s="34" t="s">
        <v>15</v>
      </c>
      <c r="D26" s="35">
        <v>588</v>
      </c>
      <c r="E26" s="36">
        <f t="shared" si="3"/>
        <v>3.496</v>
      </c>
      <c r="F26" s="35">
        <v>4</v>
      </c>
      <c r="G26" s="37">
        <f t="shared" si="0"/>
        <v>13.98</v>
      </c>
      <c r="H26" s="38">
        <f t="shared" si="1"/>
        <v>3.297882</v>
      </c>
      <c r="I26" s="23">
        <f t="shared" si="2"/>
        <v>17.277882000000002</v>
      </c>
      <c r="J26" s="12"/>
    </row>
    <row r="27" spans="1:10" x14ac:dyDescent="0.25">
      <c r="A27" s="33">
        <v>16</v>
      </c>
      <c r="B27" s="34" t="s">
        <v>14</v>
      </c>
      <c r="C27" s="34" t="s">
        <v>15</v>
      </c>
      <c r="D27" s="35">
        <v>900</v>
      </c>
      <c r="E27" s="36">
        <f t="shared" si="3"/>
        <v>5.3520000000000003</v>
      </c>
      <c r="F27" s="35">
        <v>4</v>
      </c>
      <c r="G27" s="37">
        <f t="shared" si="0"/>
        <v>21.41</v>
      </c>
      <c r="H27" s="38">
        <f t="shared" si="1"/>
        <v>5.0506190000000002</v>
      </c>
      <c r="I27" s="23">
        <f t="shared" si="2"/>
        <v>26.460619000000001</v>
      </c>
      <c r="J27" s="12"/>
    </row>
    <row r="28" spans="1:10" x14ac:dyDescent="0.25">
      <c r="A28" s="33">
        <v>17</v>
      </c>
      <c r="B28" s="34" t="s">
        <v>14</v>
      </c>
      <c r="C28" s="34" t="s">
        <v>15</v>
      </c>
      <c r="D28" s="35">
        <v>588</v>
      </c>
      <c r="E28" s="36">
        <f t="shared" si="3"/>
        <v>3.496</v>
      </c>
      <c r="F28" s="35">
        <v>4</v>
      </c>
      <c r="G28" s="37">
        <f t="shared" si="0"/>
        <v>13.98</v>
      </c>
      <c r="H28" s="38">
        <f t="shared" si="1"/>
        <v>3.297882</v>
      </c>
      <c r="I28" s="23">
        <f t="shared" si="2"/>
        <v>17.277882000000002</v>
      </c>
      <c r="J28" s="12"/>
    </row>
    <row r="29" spans="1:10" x14ac:dyDescent="0.25">
      <c r="A29" s="33">
        <v>18</v>
      </c>
      <c r="B29" s="34" t="s">
        <v>14</v>
      </c>
      <c r="C29" s="34" t="s">
        <v>15</v>
      </c>
      <c r="D29" s="35">
        <v>588</v>
      </c>
      <c r="E29" s="36">
        <f t="shared" si="3"/>
        <v>3.496</v>
      </c>
      <c r="F29" s="35">
        <v>4</v>
      </c>
      <c r="G29" s="37">
        <f t="shared" si="0"/>
        <v>13.98</v>
      </c>
      <c r="H29" s="38">
        <f t="shared" si="1"/>
        <v>3.297882</v>
      </c>
      <c r="I29" s="23">
        <f t="shared" si="2"/>
        <v>17.277882000000002</v>
      </c>
      <c r="J29" s="12"/>
    </row>
    <row r="30" spans="1:10" x14ac:dyDescent="0.25">
      <c r="A30" s="33">
        <v>19</v>
      </c>
      <c r="B30" s="34" t="s">
        <v>14</v>
      </c>
      <c r="C30" s="34" t="s">
        <v>15</v>
      </c>
      <c r="D30" s="35">
        <v>588</v>
      </c>
      <c r="E30" s="36">
        <f t="shared" si="3"/>
        <v>3.496</v>
      </c>
      <c r="F30" s="35">
        <v>4</v>
      </c>
      <c r="G30" s="37">
        <f t="shared" si="0"/>
        <v>13.98</v>
      </c>
      <c r="H30" s="38">
        <f t="shared" si="1"/>
        <v>3.297882</v>
      </c>
      <c r="I30" s="23">
        <f t="shared" si="2"/>
        <v>17.277882000000002</v>
      </c>
      <c r="J30" s="12"/>
    </row>
    <row r="31" spans="1:10" x14ac:dyDescent="0.25">
      <c r="A31" s="33">
        <v>20</v>
      </c>
      <c r="B31" s="34" t="s">
        <v>14</v>
      </c>
      <c r="C31" s="34" t="s">
        <v>15</v>
      </c>
      <c r="D31" s="35">
        <v>588</v>
      </c>
      <c r="E31" s="36">
        <f t="shared" si="3"/>
        <v>3.496</v>
      </c>
      <c r="F31" s="35">
        <v>4</v>
      </c>
      <c r="G31" s="37">
        <f t="shared" si="0"/>
        <v>13.98</v>
      </c>
      <c r="H31" s="38">
        <f t="shared" si="1"/>
        <v>3.297882</v>
      </c>
      <c r="I31" s="23">
        <f t="shared" si="2"/>
        <v>17.277882000000002</v>
      </c>
      <c r="J31" s="12"/>
    </row>
    <row r="32" spans="1:10" x14ac:dyDescent="0.25">
      <c r="A32" s="33">
        <v>21</v>
      </c>
      <c r="B32" s="34" t="s">
        <v>14</v>
      </c>
      <c r="C32" s="34" t="s">
        <v>15</v>
      </c>
      <c r="D32" s="35">
        <v>588</v>
      </c>
      <c r="E32" s="36">
        <f t="shared" si="3"/>
        <v>3.496</v>
      </c>
      <c r="F32" s="35">
        <v>4</v>
      </c>
      <c r="G32" s="37">
        <f t="shared" si="0"/>
        <v>13.98</v>
      </c>
      <c r="H32" s="38">
        <f t="shared" si="1"/>
        <v>3.297882</v>
      </c>
      <c r="I32" s="23">
        <f t="shared" si="2"/>
        <v>17.277882000000002</v>
      </c>
      <c r="J32" s="12"/>
    </row>
    <row r="33" spans="1:10" x14ac:dyDescent="0.25">
      <c r="A33" s="33">
        <v>22</v>
      </c>
      <c r="B33" s="34" t="s">
        <v>14</v>
      </c>
      <c r="C33" s="34" t="s">
        <v>15</v>
      </c>
      <c r="D33" s="35">
        <v>588</v>
      </c>
      <c r="E33" s="36">
        <f t="shared" si="3"/>
        <v>3.496</v>
      </c>
      <c r="F33" s="35">
        <v>4</v>
      </c>
      <c r="G33" s="37">
        <f t="shared" si="0"/>
        <v>13.98</v>
      </c>
      <c r="H33" s="38">
        <f t="shared" si="1"/>
        <v>3.297882</v>
      </c>
      <c r="I33" s="23">
        <f t="shared" si="2"/>
        <v>17.277882000000002</v>
      </c>
      <c r="J33" s="12"/>
    </row>
    <row r="34" spans="1:10" x14ac:dyDescent="0.25">
      <c r="A34" s="33">
        <v>23</v>
      </c>
      <c r="B34" s="34" t="s">
        <v>14</v>
      </c>
      <c r="C34" s="34" t="s">
        <v>15</v>
      </c>
      <c r="D34" s="35">
        <v>588</v>
      </c>
      <c r="E34" s="36">
        <f t="shared" si="3"/>
        <v>3.496</v>
      </c>
      <c r="F34" s="35">
        <v>5</v>
      </c>
      <c r="G34" s="37">
        <f t="shared" si="0"/>
        <v>17.48</v>
      </c>
      <c r="H34" s="38">
        <f t="shared" si="1"/>
        <v>4.123532</v>
      </c>
      <c r="I34" s="23">
        <f t="shared" si="2"/>
        <v>21.603532000000001</v>
      </c>
      <c r="J34" s="12"/>
    </row>
    <row r="35" spans="1:10" x14ac:dyDescent="0.25">
      <c r="A35" s="33">
        <v>24</v>
      </c>
      <c r="B35" s="34" t="s">
        <v>14</v>
      </c>
      <c r="C35" s="34" t="s">
        <v>15</v>
      </c>
      <c r="D35" s="35">
        <v>588</v>
      </c>
      <c r="E35" s="36">
        <f t="shared" si="3"/>
        <v>3.496</v>
      </c>
      <c r="F35" s="35">
        <v>5</v>
      </c>
      <c r="G35" s="37">
        <f t="shared" si="0"/>
        <v>17.48</v>
      </c>
      <c r="H35" s="39">
        <f t="shared" si="1"/>
        <v>4.123532</v>
      </c>
      <c r="I35" s="40">
        <f t="shared" si="2"/>
        <v>21.603532000000001</v>
      </c>
      <c r="J35" s="12"/>
    </row>
    <row r="36" spans="1:10" ht="26.4" x14ac:dyDescent="0.25">
      <c r="A36" s="33">
        <v>25</v>
      </c>
      <c r="B36" s="34" t="s">
        <v>16</v>
      </c>
      <c r="C36" s="34" t="s">
        <v>17</v>
      </c>
      <c r="D36" s="35">
        <v>1880</v>
      </c>
      <c r="E36" s="36">
        <f t="shared" si="3"/>
        <v>11.179</v>
      </c>
      <c r="F36" s="35">
        <v>5</v>
      </c>
      <c r="G36" s="37">
        <f t="shared" si="0"/>
        <v>55.9</v>
      </c>
      <c r="H36" s="39">
        <f t="shared" si="1"/>
        <v>13.186809999999999</v>
      </c>
      <c r="I36" s="40">
        <f t="shared" si="2"/>
        <v>69.08681</v>
      </c>
      <c r="J36" s="12"/>
    </row>
    <row r="37" spans="1:10" ht="26.4" x14ac:dyDescent="0.25">
      <c r="A37" s="33">
        <v>26</v>
      </c>
      <c r="B37" s="34" t="s">
        <v>16</v>
      </c>
      <c r="C37" s="34" t="s">
        <v>17</v>
      </c>
      <c r="D37" s="35">
        <v>1880</v>
      </c>
      <c r="E37" s="36">
        <f t="shared" si="3"/>
        <v>11.179</v>
      </c>
      <c r="F37" s="35">
        <v>5</v>
      </c>
      <c r="G37" s="37">
        <f t="shared" si="0"/>
        <v>55.9</v>
      </c>
      <c r="H37" s="39">
        <f t="shared" si="1"/>
        <v>13.186809999999999</v>
      </c>
      <c r="I37" s="40">
        <f t="shared" si="2"/>
        <v>69.08681</v>
      </c>
      <c r="J37" s="12"/>
    </row>
    <row r="38" spans="1:10" ht="26.4" x14ac:dyDescent="0.25">
      <c r="A38" s="33">
        <v>27</v>
      </c>
      <c r="B38" s="34" t="s">
        <v>16</v>
      </c>
      <c r="C38" s="34" t="s">
        <v>18</v>
      </c>
      <c r="D38" s="35">
        <v>2300</v>
      </c>
      <c r="E38" s="36">
        <f>ROUND(D38/168.17,3)</f>
        <v>13.677</v>
      </c>
      <c r="F38" s="35">
        <v>5</v>
      </c>
      <c r="G38" s="37">
        <f>ROUND(E38*F38,2)</f>
        <v>68.39</v>
      </c>
      <c r="H38" s="39">
        <f t="shared" si="1"/>
        <v>16.133201</v>
      </c>
      <c r="I38" s="40">
        <f t="shared" si="2"/>
        <v>84.523201</v>
      </c>
      <c r="J38" s="12"/>
    </row>
    <row r="39" spans="1:10" ht="26.4" x14ac:dyDescent="0.25">
      <c r="A39" s="33">
        <v>28</v>
      </c>
      <c r="B39" s="34" t="s">
        <v>16</v>
      </c>
      <c r="C39" s="34" t="s">
        <v>19</v>
      </c>
      <c r="D39" s="35">
        <v>2000</v>
      </c>
      <c r="E39" s="36">
        <f t="shared" ref="E39:E48" si="4">ROUND(D39/168.17,3)</f>
        <v>11.893000000000001</v>
      </c>
      <c r="F39" s="35">
        <v>5</v>
      </c>
      <c r="G39" s="37">
        <f t="shared" ref="G39:G48" si="5">ROUND(E39*F39,2)</f>
        <v>59.47</v>
      </c>
      <c r="H39" s="39">
        <f t="shared" si="1"/>
        <v>14.028972999999999</v>
      </c>
      <c r="I39" s="40">
        <f t="shared" si="2"/>
        <v>73.498972999999992</v>
      </c>
      <c r="J39" s="12"/>
    </row>
    <row r="40" spans="1:10" ht="26.4" x14ac:dyDescent="0.25">
      <c r="A40" s="33">
        <v>29</v>
      </c>
      <c r="B40" s="34" t="s">
        <v>20</v>
      </c>
      <c r="C40" s="34" t="s">
        <v>21</v>
      </c>
      <c r="D40" s="35">
        <v>1080</v>
      </c>
      <c r="E40" s="36">
        <f t="shared" si="4"/>
        <v>6.4219999999999997</v>
      </c>
      <c r="F40" s="35">
        <v>8</v>
      </c>
      <c r="G40" s="37">
        <f t="shared" si="5"/>
        <v>51.38</v>
      </c>
      <c r="H40" s="39">
        <f t="shared" si="1"/>
        <v>12.120542</v>
      </c>
      <c r="I40" s="40">
        <f t="shared" si="2"/>
        <v>63.500542000000003</v>
      </c>
      <c r="J40" s="12"/>
    </row>
    <row r="41" spans="1:10" ht="39.6" x14ac:dyDescent="0.25">
      <c r="A41" s="33">
        <v>30</v>
      </c>
      <c r="B41" s="34" t="s">
        <v>20</v>
      </c>
      <c r="C41" s="34" t="s">
        <v>22</v>
      </c>
      <c r="D41" s="35">
        <v>1040</v>
      </c>
      <c r="E41" s="36">
        <f t="shared" si="4"/>
        <v>6.1840000000000002</v>
      </c>
      <c r="F41" s="35">
        <v>8</v>
      </c>
      <c r="G41" s="37">
        <f t="shared" si="5"/>
        <v>49.47</v>
      </c>
      <c r="H41" s="39">
        <f t="shared" si="1"/>
        <v>11.669972999999999</v>
      </c>
      <c r="I41" s="40">
        <f t="shared" si="2"/>
        <v>61.139972999999998</v>
      </c>
      <c r="J41" s="12"/>
    </row>
    <row r="42" spans="1:10" x14ac:dyDescent="0.25">
      <c r="A42" s="33">
        <v>31</v>
      </c>
      <c r="B42" s="34" t="s">
        <v>20</v>
      </c>
      <c r="C42" s="34" t="s">
        <v>23</v>
      </c>
      <c r="D42" s="35">
        <v>1250</v>
      </c>
      <c r="E42" s="36">
        <f t="shared" si="4"/>
        <v>7.4329999999999998</v>
      </c>
      <c r="F42" s="35">
        <v>8</v>
      </c>
      <c r="G42" s="37">
        <f t="shared" si="5"/>
        <v>59.46</v>
      </c>
      <c r="H42" s="39">
        <f t="shared" si="1"/>
        <v>14.026614</v>
      </c>
      <c r="I42" s="40">
        <f t="shared" si="2"/>
        <v>73.486614000000003</v>
      </c>
      <c r="J42" s="12"/>
    </row>
    <row r="43" spans="1:10" ht="39.6" x14ac:dyDescent="0.25">
      <c r="A43" s="33">
        <v>32</v>
      </c>
      <c r="B43" s="34" t="s">
        <v>20</v>
      </c>
      <c r="C43" s="34" t="s">
        <v>22</v>
      </c>
      <c r="D43" s="35">
        <v>1060</v>
      </c>
      <c r="E43" s="36">
        <f t="shared" si="4"/>
        <v>6.3029999999999999</v>
      </c>
      <c r="F43" s="35">
        <v>16</v>
      </c>
      <c r="G43" s="37">
        <f t="shared" si="5"/>
        <v>100.85</v>
      </c>
      <c r="H43" s="39">
        <f t="shared" si="1"/>
        <v>23.790514999999999</v>
      </c>
      <c r="I43" s="40">
        <f t="shared" si="2"/>
        <v>124.64051499999999</v>
      </c>
      <c r="J43" s="12"/>
    </row>
    <row r="44" spans="1:10" ht="39.6" x14ac:dyDescent="0.25">
      <c r="A44" s="33">
        <v>33</v>
      </c>
      <c r="B44" s="34" t="s">
        <v>20</v>
      </c>
      <c r="C44" s="34" t="s">
        <v>22</v>
      </c>
      <c r="D44" s="35">
        <v>1060</v>
      </c>
      <c r="E44" s="36">
        <f t="shared" si="4"/>
        <v>6.3029999999999999</v>
      </c>
      <c r="F44" s="35">
        <v>16</v>
      </c>
      <c r="G44" s="37">
        <f t="shared" si="5"/>
        <v>100.85</v>
      </c>
      <c r="H44" s="39">
        <f t="shared" si="1"/>
        <v>23.790514999999999</v>
      </c>
      <c r="I44" s="40">
        <f t="shared" si="2"/>
        <v>124.64051499999999</v>
      </c>
      <c r="J44" s="12"/>
    </row>
    <row r="45" spans="1:10" ht="26.4" x14ac:dyDescent="0.25">
      <c r="A45" s="33">
        <v>34</v>
      </c>
      <c r="B45" s="34" t="s">
        <v>20</v>
      </c>
      <c r="C45" s="34" t="s">
        <v>21</v>
      </c>
      <c r="D45" s="35">
        <v>1080</v>
      </c>
      <c r="E45" s="36">
        <f t="shared" si="4"/>
        <v>6.4219999999999997</v>
      </c>
      <c r="F45" s="35">
        <v>16</v>
      </c>
      <c r="G45" s="37">
        <f t="shared" si="5"/>
        <v>102.75</v>
      </c>
      <c r="H45" s="39">
        <f t="shared" si="1"/>
        <v>24.238724999999999</v>
      </c>
      <c r="I45" s="40">
        <f t="shared" si="2"/>
        <v>126.988725</v>
      </c>
      <c r="J45" s="12"/>
    </row>
    <row r="46" spans="1:10" ht="26.4" x14ac:dyDescent="0.25">
      <c r="A46" s="33">
        <v>35</v>
      </c>
      <c r="B46" s="34" t="s">
        <v>20</v>
      </c>
      <c r="C46" s="34" t="s">
        <v>21</v>
      </c>
      <c r="D46" s="35">
        <v>1100</v>
      </c>
      <c r="E46" s="36">
        <f t="shared" si="4"/>
        <v>6.5410000000000004</v>
      </c>
      <c r="F46" s="35">
        <v>16</v>
      </c>
      <c r="G46" s="37">
        <f t="shared" si="5"/>
        <v>104.66</v>
      </c>
      <c r="H46" s="39">
        <f t="shared" si="1"/>
        <v>24.689294</v>
      </c>
      <c r="I46" s="40">
        <f t="shared" si="2"/>
        <v>129.34929399999999</v>
      </c>
      <c r="J46" s="12"/>
    </row>
    <row r="47" spans="1:10" ht="39.6" x14ac:dyDescent="0.25">
      <c r="A47" s="33">
        <v>36</v>
      </c>
      <c r="B47" s="34" t="s">
        <v>20</v>
      </c>
      <c r="C47" s="34" t="s">
        <v>22</v>
      </c>
      <c r="D47" s="35">
        <v>1020</v>
      </c>
      <c r="E47" s="36">
        <f t="shared" si="4"/>
        <v>6.0650000000000004</v>
      </c>
      <c r="F47" s="35">
        <v>16</v>
      </c>
      <c r="G47" s="37">
        <f t="shared" si="5"/>
        <v>97.04</v>
      </c>
      <c r="H47" s="39">
        <f t="shared" si="1"/>
        <v>22.891736000000002</v>
      </c>
      <c r="I47" s="40">
        <f t="shared" si="2"/>
        <v>119.931736</v>
      </c>
      <c r="J47" s="12"/>
    </row>
    <row r="48" spans="1:10" x14ac:dyDescent="0.25">
      <c r="A48" s="33">
        <v>37</v>
      </c>
      <c r="B48" s="34" t="s">
        <v>20</v>
      </c>
      <c r="C48" s="34" t="s">
        <v>23</v>
      </c>
      <c r="D48" s="35">
        <v>1210</v>
      </c>
      <c r="E48" s="36">
        <f t="shared" si="4"/>
        <v>7.1950000000000003</v>
      </c>
      <c r="F48" s="35">
        <v>16</v>
      </c>
      <c r="G48" s="37">
        <f t="shared" si="5"/>
        <v>115.12</v>
      </c>
      <c r="H48" s="39">
        <f t="shared" si="1"/>
        <v>27.156808000000002</v>
      </c>
      <c r="I48" s="40">
        <f t="shared" si="2"/>
        <v>142.27680800000002</v>
      </c>
      <c r="J48" s="12"/>
    </row>
    <row r="49" spans="10:10" x14ac:dyDescent="0.25">
      <c r="J49" s="12"/>
    </row>
  </sheetData>
  <mergeCells count="2">
    <mergeCell ref="A8:I8"/>
    <mergeCell ref="A11:E11"/>
  </mergeCells>
  <pageMargins left="0.7" right="0.7" top="0.75" bottom="0.75" header="0.3" footer="0.3"/>
  <pageSetup paperSize="9" scale="67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6.pielikums</vt:lpstr>
      <vt:lpstr>'6.pielikums'!Print_Area</vt:lpstr>
      <vt:lpstr>'6.pielikums'!Print_Titles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6.pielikums anotācijai</dc:title>
  <dc:creator>Inga Ošiņa</dc:creator>
  <cp:lastModifiedBy>Inga Ošiņa</cp:lastModifiedBy>
  <cp:lastPrinted>2022-11-25T10:05:35Z</cp:lastPrinted>
  <dcterms:created xsi:type="dcterms:W3CDTF">2021-10-12T08:04:30Z</dcterms:created>
  <dcterms:modified xsi:type="dcterms:W3CDTF">2022-11-25T14:36:00Z</dcterms:modified>
</cp:coreProperties>
</file>