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Lidzekli_neparedzetajiem_gadijumiem\2021\par_finansejumu_NVD_KZS_laboratorijam_starpvalstu_norekiniem\TAPaa_uz_skanosanu_3.versija!\"/>
    </mc:Choice>
  </mc:AlternateContent>
  <xr:revisionPtr revIDLastSave="0" documentId="13_ncr:1_{D0F2211C-BA2B-4DEA-B55D-E9F9A821B2BD}" xr6:coauthVersionLast="47" xr6:coauthVersionMax="47" xr10:uidLastSave="{00000000-0000-0000-0000-000000000000}"/>
  <bookViews>
    <workbookView xWindow="780" yWindow="780" windowWidth="20445" windowHeight="15255" activeTab="1" xr2:uid="{85100E35-3D41-415F-A4E6-D64C91DC9197}"/>
  </bookViews>
  <sheets>
    <sheet name="1" sheetId="2" r:id="rId1"/>
    <sheet name="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3" l="1"/>
  <c r="B11" i="3"/>
  <c r="H11" i="3" s="1"/>
  <c r="G10" i="3"/>
  <c r="H10" i="3" s="1"/>
  <c r="C10" i="3"/>
  <c r="F10" i="3" s="1"/>
  <c r="G9" i="3"/>
  <c r="H9" i="3" s="1"/>
  <c r="F9" i="3"/>
  <c r="G8" i="3"/>
  <c r="F8" i="3"/>
  <c r="B8" i="3"/>
  <c r="B6" i="3" s="1"/>
  <c r="B5" i="3" s="1"/>
  <c r="G7" i="3"/>
  <c r="G6" i="3" s="1"/>
  <c r="F7" i="3"/>
  <c r="B7" i="3"/>
  <c r="E6" i="3"/>
  <c r="D6" i="3"/>
  <c r="C6" i="3"/>
  <c r="E5" i="3"/>
  <c r="D5" i="3"/>
  <c r="B25" i="2"/>
  <c r="B24" i="2"/>
  <c r="B13" i="2"/>
  <c r="B12" i="2" s="1"/>
  <c r="I8" i="2"/>
  <c r="J8" i="2" s="1"/>
  <c r="L8" i="2" s="1"/>
  <c r="E8" i="2"/>
  <c r="D8" i="2"/>
  <c r="C8" i="2" s="1"/>
  <c r="C11" i="3" l="1"/>
  <c r="C5" i="3"/>
  <c r="H8" i="3"/>
  <c r="F6" i="3"/>
  <c r="F5" i="3" s="1"/>
  <c r="H6" i="3"/>
  <c r="G5" i="3"/>
  <c r="H5" i="3" s="1"/>
  <c r="H7" i="3"/>
  <c r="B27" i="2"/>
  <c r="B28" i="2" s="1"/>
  <c r="B32" i="2" s="1"/>
  <c r="B31" i="2" s="1"/>
</calcChain>
</file>

<file path=xl/sharedStrings.xml><?xml version="1.0" encoding="utf-8"?>
<sst xmlns="http://schemas.openxmlformats.org/spreadsheetml/2006/main" count="62" uniqueCount="62">
  <si>
    <t>Pielikums Nr.1</t>
  </si>
  <si>
    <t>KOPĀ</t>
  </si>
  <si>
    <t>Pielikums Nr.2</t>
  </si>
  <si>
    <r>
      <t>Papildus nepieciešamā finansējuma aprēķins kompensējamo medikamentu un materiālu apmaksāšanai,</t>
    </r>
    <r>
      <rPr>
        <i/>
        <sz val="12"/>
        <rFont val="Times New Roman"/>
        <family val="1"/>
      </rPr>
      <t xml:space="preserve"> euro</t>
    </r>
  </si>
  <si>
    <t>Nosaukums</t>
  </si>
  <si>
    <t>2021.gada plāns, EUR, atbilstoši  likumam "Par valsts budžetu 2021.gadam'' un Finanšu ministrijas rīkojumiem</t>
  </si>
  <si>
    <t>Faktiskā izpilde  
janvāris - oktobris (rēķinu summa)</t>
  </si>
  <si>
    <r>
      <t>Prognozētā naudas plūsma 2021.gadam,</t>
    </r>
    <r>
      <rPr>
        <i/>
        <sz val="12"/>
        <rFont val="Times New Roman"/>
        <family val="1"/>
        <charset val="186"/>
      </rPr>
      <t xml:space="preserve"> euro</t>
    </r>
  </si>
  <si>
    <t>Kopā</t>
  </si>
  <si>
    <t>līdzekļi  no apakš- programmas  33.03.00 Kompensējamo medikamentu un materiālu apmaksāšana"</t>
  </si>
  <si>
    <t>t.sk.</t>
  </si>
  <si>
    <t>līdzekļi no programmas  33.19.00 "Krievijas Federācijas militāro pensionāru veselības aprūpe"</t>
  </si>
  <si>
    <t xml:space="preserve">Prognozējamā rēķinu summa par 2021.gada 11mēn., ņemot vērā perioda faktisko izpildi </t>
  </si>
  <si>
    <t>NVD saistības par 2020.gadu, kas tiek apmaksātas no 2021.gada līdzekļiem</t>
  </si>
  <si>
    <t>dotācija no vispārējiem ieņēmumiem</t>
  </si>
  <si>
    <t>2020.gada pašu ieņēmumu atlikums</t>
  </si>
  <si>
    <t xml:space="preserve">Ieņēmumi no maksas pakalpojumiem un citi pašu ieņēmumi </t>
  </si>
  <si>
    <t>2=3+6</t>
  </si>
  <si>
    <t>3=4+5</t>
  </si>
  <si>
    <t>4.1.</t>
  </si>
  <si>
    <t>4.2.</t>
  </si>
  <si>
    <t>8.=7./10*11mēn</t>
  </si>
  <si>
    <t>10=8+9</t>
  </si>
  <si>
    <t xml:space="preserve">Kompensējamie medikamenti un materiāli </t>
  </si>
  <si>
    <t>Saistības par 2020.g</t>
  </si>
  <si>
    <t>Faktiskā izpilde pa mēnešiem</t>
  </si>
  <si>
    <t>Izpildes prognoze 2021. gada 12 mēn.</t>
  </si>
  <si>
    <t>KOPĀ 10 mēn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</si>
  <si>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</si>
  <si>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</si>
  <si>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</si>
  <si>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</si>
  <si>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</si>
  <si>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</si>
  <si>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</si>
  <si>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</si>
  <si>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</si>
  <si>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okobris</t>
  </si>
  <si>
    <t>novembris</t>
  </si>
  <si>
    <t>decembris</t>
  </si>
  <si>
    <t>Resursi pietiek  10 mēn</t>
  </si>
  <si>
    <t>novembris (daļēji)</t>
  </si>
  <si>
    <t xml:space="preserve">deficīts </t>
  </si>
  <si>
    <t>par novembri</t>
  </si>
  <si>
    <t xml:space="preserve"> priekšapmaksa par decembri</t>
  </si>
  <si>
    <r>
      <t xml:space="preserve">Papildus nepieciešamā finansējuma aprēķins laboratoriskajiem izmeklējumiem ambulatorajā aprūpē 2021.gadā, </t>
    </r>
    <r>
      <rPr>
        <i/>
        <sz val="12"/>
        <rFont val="Times New Roman"/>
        <family val="1"/>
      </rPr>
      <t>euro</t>
    </r>
  </si>
  <si>
    <t>plāns 2021.gadam</t>
  </si>
  <si>
    <t xml:space="preserve">Plānotā līguma summa uz periodu 2021.gada 10 men, </t>
  </si>
  <si>
    <t>Izpilde 2021.gada 10 mēn.</t>
  </si>
  <si>
    <t>t. sk. izpilde oktobrī</t>
  </si>
  <si>
    <t>Novirze no plānotā 2021.gada 10 mēn. + pārpilde/ - neizpilde</t>
  </si>
  <si>
    <t>Izpilde 2021.gada 12 mēn. (prognoze)*</t>
  </si>
  <si>
    <t>Novirze no plānotā 2021.gadam (prognoze) + pārpilde/ - neizpilde</t>
  </si>
  <si>
    <t xml:space="preserve">KOPĀ </t>
  </si>
  <si>
    <t>1.Līgumu summas- kopā</t>
  </si>
  <si>
    <t>1.1.Līdzekļu sadalījums laboratorisko izmeklējumu apmaksai*</t>
  </si>
  <si>
    <t>1.2.Līdzekļu sadalījums histoloģisko izmeklējumu apmaksai</t>
  </si>
  <si>
    <t>1.3.Mutāciju noteikšana audzēju šūnās</t>
  </si>
  <si>
    <t>2.Reto slimību diagnostikas pieejamībai</t>
  </si>
  <si>
    <r>
      <t>3.References laboratorija (</t>
    </r>
    <r>
      <rPr>
        <sz val="10"/>
        <rFont val="Times New Roman"/>
        <family val="1"/>
      </rPr>
      <t>fiksēts maksājums</t>
    </r>
    <r>
      <rPr>
        <b/>
        <sz val="10"/>
        <rFont val="Times New Roman"/>
        <family val="1"/>
      </rPr>
      <t>)</t>
    </r>
  </si>
  <si>
    <t>*Laboratorisko izmeklējumu apmaksai izpilde tiek prorgnoz'ta 2021.gada 11,75 mēn</t>
  </si>
  <si>
    <t>Papildus nepieciešamais finansējums 2021.gadā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</si>
</sst>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00"/>
    <numFmt numFmtId="166" formatCode="#,##0.0000"/>
  </numFmts>
  <fonts count="17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2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  <charset val="186"/>
    </font>
    <font>
      <i/>
      <sz val="12"/>
      <name val="Times New Roman"/>
      <family val="1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91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3" fontId="7" fillId="0" borderId="1" xfId="0" applyNumberFormat="1" applyFont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5" borderId="1" xfId="0" applyNumberFormat="1" applyFont="1" applyFill="1" applyBorder="1" applyAlignment="1">
      <alignment horizontal="right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wrapText="1"/>
    </xf>
    <xf numFmtId="0" fontId="7" fillId="6" borderId="0" xfId="0" applyFont="1" applyFill="1"/>
    <xf numFmtId="3" fontId="1" fillId="6" borderId="0" xfId="0" applyNumberFormat="1" applyFont="1" applyFill="1"/>
    <xf numFmtId="164" fontId="1" fillId="0" borderId="0" xfId="0" applyNumberFormat="1" applyFont="1"/>
    <xf numFmtId="0" fontId="5" fillId="0" borderId="0" xfId="0" applyFont="1"/>
    <xf numFmtId="3" fontId="1" fillId="0" borderId="0" xfId="0" applyNumberFormat="1" applyFont="1"/>
    <xf numFmtId="0" fontId="7" fillId="0" borderId="1" xfId="1" applyFont="1" applyBorder="1"/>
    <xf numFmtId="0" fontId="7" fillId="0" borderId="1" xfId="1" applyFont="1" applyBorder="1" applyAlignment="1">
      <alignment horizontal="center" vertical="center" wrapText="1"/>
    </xf>
    <xf numFmtId="3" fontId="5" fillId="0" borderId="0" xfId="0" applyNumberFormat="1" applyFont="1"/>
    <xf numFmtId="0" fontId="12" fillId="0" borderId="1" xfId="1" applyFont="1" applyBorder="1" applyAlignment="1">
      <alignment wrapText="1"/>
    </xf>
    <xf numFmtId="3" fontId="12" fillId="0" borderId="1" xfId="1" applyNumberFormat="1" applyFont="1" applyBorder="1" applyAlignment="1">
      <alignment horizontal="center" vertical="center"/>
    </xf>
    <xf numFmtId="14" fontId="1" fillId="0" borderId="0" xfId="0" applyNumberFormat="1" applyFont="1"/>
    <xf numFmtId="3" fontId="7" fillId="0" borderId="0" xfId="0" applyNumberFormat="1" applyFont="1"/>
    <xf numFmtId="0" fontId="12" fillId="6" borderId="1" xfId="1" applyFont="1" applyFill="1" applyBorder="1" applyAlignment="1">
      <alignment horizontal="right"/>
    </xf>
    <xf numFmtId="3" fontId="12" fillId="6" borderId="1" xfId="1" applyNumberFormat="1" applyFont="1" applyFill="1" applyBorder="1"/>
    <xf numFmtId="3" fontId="12" fillId="0" borderId="11" xfId="1" applyNumberFormat="1" applyFont="1" applyBorder="1"/>
    <xf numFmtId="0" fontId="7" fillId="0" borderId="1" xfId="1" applyFont="1" applyBorder="1" applyAlignment="1">
      <alignment horizontal="right"/>
    </xf>
    <xf numFmtId="3" fontId="7" fillId="0" borderId="1" xfId="1" applyNumberFormat="1" applyFont="1" applyBorder="1"/>
    <xf numFmtId="0" fontId="1" fillId="0" borderId="11" xfId="0" applyFont="1" applyBorder="1"/>
    <xf numFmtId="4" fontId="1" fillId="0" borderId="11" xfId="0" applyNumberFormat="1" applyFont="1" applyBorder="1"/>
    <xf numFmtId="0" fontId="1" fillId="0" borderId="0" xfId="0" applyFont="1" applyAlignment="1">
      <alignment wrapText="1"/>
    </xf>
    <xf numFmtId="3" fontId="7" fillId="5" borderId="1" xfId="1" applyNumberFormat="1" applyFont="1" applyFill="1" applyBorder="1"/>
    <xf numFmtId="1" fontId="1" fillId="0" borderId="11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left"/>
    </xf>
    <xf numFmtId="1" fontId="1" fillId="0" borderId="11" xfId="0" applyNumberFormat="1" applyFont="1" applyBorder="1"/>
    <xf numFmtId="0" fontId="9" fillId="0" borderId="11" xfId="0" applyFont="1" applyBorder="1" applyAlignment="1">
      <alignment horizontal="right"/>
    </xf>
    <xf numFmtId="0" fontId="9" fillId="0" borderId="0" xfId="0" applyFont="1" applyAlignment="1">
      <alignment horizontal="right"/>
    </xf>
    <xf numFmtId="0" fontId="7" fillId="7" borderId="1" xfId="1" applyFont="1" applyFill="1" applyBorder="1" applyAlignment="1">
      <alignment horizontal="right"/>
    </xf>
    <xf numFmtId="3" fontId="7" fillId="7" borderId="1" xfId="1" applyNumberFormat="1" applyFont="1" applyFill="1" applyBorder="1"/>
    <xf numFmtId="0" fontId="7" fillId="6" borderId="1" xfId="1" applyFont="1" applyFill="1" applyBorder="1" applyAlignment="1">
      <alignment horizontal="right"/>
    </xf>
    <xf numFmtId="3" fontId="7" fillId="6" borderId="1" xfId="1" applyNumberFormat="1" applyFont="1" applyFill="1" applyBorder="1"/>
    <xf numFmtId="0" fontId="12" fillId="8" borderId="0" xfId="0" applyFont="1" applyFill="1"/>
    <xf numFmtId="3" fontId="12" fillId="8" borderId="0" xfId="0" applyNumberFormat="1" applyFont="1" applyFill="1"/>
    <xf numFmtId="0" fontId="12" fillId="0" borderId="1" xfId="1" applyFont="1" applyBorder="1" applyAlignment="1">
      <alignment horizontal="right"/>
    </xf>
    <xf numFmtId="3" fontId="12" fillId="0" borderId="1" xfId="1" applyNumberFormat="1" applyFont="1" applyBorder="1"/>
    <xf numFmtId="0" fontId="12" fillId="0" borderId="1" xfId="1" applyFont="1" applyBorder="1" applyAlignment="1">
      <alignment horizontal="right" wrapText="1"/>
    </xf>
    <xf numFmtId="4" fontId="3" fillId="0" borderId="0" xfId="2" applyNumberFormat="1" applyFont="1" applyAlignment="1">
      <alignment vertical="center" wrapText="1"/>
    </xf>
    <xf numFmtId="4" fontId="13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center" vertical="center" wrapText="1"/>
    </xf>
    <xf numFmtId="4" fontId="3" fillId="5" borderId="1" xfId="2" applyNumberFormat="1" applyFont="1" applyFill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 vertical="center" wrapText="1"/>
    </xf>
    <xf numFmtId="4" fontId="13" fillId="8" borderId="1" xfId="2" applyNumberFormat="1" applyFont="1" applyFill="1" applyBorder="1" applyAlignment="1">
      <alignment wrapText="1"/>
    </xf>
    <xf numFmtId="3" fontId="13" fillId="8" borderId="1" xfId="2" applyNumberFormat="1" applyFont="1" applyFill="1" applyBorder="1" applyAlignment="1">
      <alignment horizontal="right" wrapText="1"/>
    </xf>
    <xf numFmtId="4" fontId="13" fillId="0" borderId="0" xfId="2" applyNumberFormat="1" applyFont="1" applyAlignment="1">
      <alignment vertical="center" wrapText="1"/>
    </xf>
    <xf numFmtId="4" fontId="13" fillId="9" borderId="1" xfId="2" applyNumberFormat="1" applyFont="1" applyFill="1" applyBorder="1" applyAlignment="1">
      <alignment wrapText="1"/>
    </xf>
    <xf numFmtId="3" fontId="13" fillId="9" borderId="1" xfId="2" applyNumberFormat="1" applyFont="1" applyFill="1" applyBorder="1" applyAlignment="1">
      <alignment horizontal="right" wrapText="1"/>
    </xf>
    <xf numFmtId="4" fontId="3" fillId="0" borderId="1" xfId="2" applyNumberFormat="1" applyFont="1" applyBorder="1" applyAlignment="1">
      <alignment wrapText="1"/>
    </xf>
    <xf numFmtId="3" fontId="3" fillId="0" borderId="1" xfId="2" applyNumberFormat="1" applyFont="1" applyBorder="1" applyAlignment="1">
      <alignment wrapText="1"/>
    </xf>
    <xf numFmtId="4" fontId="14" fillId="0" borderId="0" xfId="2" applyNumberFormat="1" applyFont="1" applyAlignment="1">
      <alignment vertical="center" wrapText="1"/>
    </xf>
    <xf numFmtId="4" fontId="13" fillId="0" borderId="1" xfId="2" applyNumberFormat="1" applyFont="1" applyBorder="1" applyAlignment="1">
      <alignment wrapText="1"/>
    </xf>
    <xf numFmtId="3" fontId="13" fillId="0" borderId="1" xfId="2" applyNumberFormat="1" applyFont="1" applyBorder="1" applyAlignment="1">
      <alignment wrapText="1"/>
    </xf>
    <xf numFmtId="4" fontId="4" fillId="0" borderId="0" xfId="2" applyNumberFormat="1" applyFont="1" applyAlignment="1">
      <alignment vertical="center" wrapText="1"/>
    </xf>
    <xf numFmtId="0" fontId="7" fillId="0" borderId="1" xfId="0" applyFont="1" applyBorder="1" applyAlignment="1">
      <alignment wrapText="1"/>
    </xf>
    <xf numFmtId="3" fontId="15" fillId="0" borderId="0" xfId="0" applyNumberFormat="1" applyFont="1"/>
    <xf numFmtId="4" fontId="16" fillId="0" borderId="0" xfId="2" applyNumberFormat="1" applyFont="1" applyAlignment="1">
      <alignment vertical="center" wrapText="1"/>
    </xf>
    <xf numFmtId="3" fontId="7" fillId="0" borderId="1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4" fontId="2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left" wrapText="1"/>
    </xf>
    <xf numFmtId="3" fontId="12" fillId="0" borderId="1" xfId="1" applyNumberFormat="1" applyFont="1" applyFill="1" applyBorder="1"/>
    <xf numFmtId="166" fontId="3" fillId="0" borderId="0" xfId="2" applyNumberFormat="1" applyFont="1" applyAlignment="1">
      <alignment vertical="center" wrapText="1"/>
    </xf>
  </cellXfs>
  <cellStyles count="3">
    <cellStyle name="Normal" xfId="0" builtinId="0"/>
    <cellStyle name="Normal 10" xfId="2" xr:uid="{3F3149B7-662A-4600-A9B5-5B4F2CE3C2F1}"/>
    <cellStyle name="Normal 2" xfId="1" xr:uid="{B417985F-281D-4390-A6AD-8218D230FD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13158-C231-465C-AA61-ACEE71271428}">
  <dimension ref="A1:L44"/>
  <sheetViews>
    <sheetView topLeftCell="A7" zoomScale="80" zoomScaleNormal="80" workbookViewId="0">
      <selection activeCell="A36" sqref="A36:XFD37"/>
    </sheetView>
  </sheetViews>
  <sheetFormatPr defaultRowHeight="12.75" x14ac:dyDescent="0.2"/>
  <cols>
    <col min="1" max="1" width="42.5703125" style="1" customWidth="1"/>
    <col min="2" max="2" width="17.85546875" style="1" customWidth="1"/>
    <col min="3" max="3" width="15.85546875" style="1" customWidth="1"/>
    <col min="4" max="4" width="20" style="1" customWidth="1"/>
    <col min="5" max="5" width="14.7109375" style="1" customWidth="1"/>
    <col min="6" max="6" width="14.42578125" style="1" customWidth="1"/>
    <col min="7" max="7" width="21.140625" style="1" customWidth="1"/>
    <col min="8" max="8" width="14.85546875" style="1" customWidth="1"/>
    <col min="9" max="12" width="17" style="1" customWidth="1"/>
    <col min="13" max="256" width="9.140625" style="1"/>
    <col min="257" max="257" width="32.5703125" style="1" customWidth="1"/>
    <col min="258" max="258" width="17.85546875" style="1" customWidth="1"/>
    <col min="259" max="259" width="15.85546875" style="1" customWidth="1"/>
    <col min="260" max="260" width="18.5703125" style="1" customWidth="1"/>
    <col min="261" max="261" width="14.7109375" style="1" customWidth="1"/>
    <col min="262" max="262" width="14.42578125" style="1" customWidth="1"/>
    <col min="263" max="263" width="21.140625" style="1" customWidth="1"/>
    <col min="264" max="264" width="14.85546875" style="1" customWidth="1"/>
    <col min="265" max="268" width="17" style="1" customWidth="1"/>
    <col min="269" max="512" width="9.140625" style="1"/>
    <col min="513" max="513" width="32.5703125" style="1" customWidth="1"/>
    <col min="514" max="514" width="17.85546875" style="1" customWidth="1"/>
    <col min="515" max="515" width="15.85546875" style="1" customWidth="1"/>
    <col min="516" max="516" width="18.5703125" style="1" customWidth="1"/>
    <col min="517" max="517" width="14.7109375" style="1" customWidth="1"/>
    <col min="518" max="518" width="14.42578125" style="1" customWidth="1"/>
    <col min="519" max="519" width="21.140625" style="1" customWidth="1"/>
    <col min="520" max="520" width="14.85546875" style="1" customWidth="1"/>
    <col min="521" max="524" width="17" style="1" customWidth="1"/>
    <col min="525" max="768" width="9.140625" style="1"/>
    <col min="769" max="769" width="32.5703125" style="1" customWidth="1"/>
    <col min="770" max="770" width="17.85546875" style="1" customWidth="1"/>
    <col min="771" max="771" width="15.85546875" style="1" customWidth="1"/>
    <col min="772" max="772" width="18.5703125" style="1" customWidth="1"/>
    <col min="773" max="773" width="14.7109375" style="1" customWidth="1"/>
    <col min="774" max="774" width="14.42578125" style="1" customWidth="1"/>
    <col min="775" max="775" width="21.140625" style="1" customWidth="1"/>
    <col min="776" max="776" width="14.85546875" style="1" customWidth="1"/>
    <col min="777" max="780" width="17" style="1" customWidth="1"/>
    <col min="781" max="1024" width="9.140625" style="1"/>
    <col min="1025" max="1025" width="32.5703125" style="1" customWidth="1"/>
    <col min="1026" max="1026" width="17.85546875" style="1" customWidth="1"/>
    <col min="1027" max="1027" width="15.85546875" style="1" customWidth="1"/>
    <col min="1028" max="1028" width="18.5703125" style="1" customWidth="1"/>
    <col min="1029" max="1029" width="14.7109375" style="1" customWidth="1"/>
    <col min="1030" max="1030" width="14.42578125" style="1" customWidth="1"/>
    <col min="1031" max="1031" width="21.140625" style="1" customWidth="1"/>
    <col min="1032" max="1032" width="14.85546875" style="1" customWidth="1"/>
    <col min="1033" max="1036" width="17" style="1" customWidth="1"/>
    <col min="1037" max="1280" width="9.140625" style="1"/>
    <col min="1281" max="1281" width="32.5703125" style="1" customWidth="1"/>
    <col min="1282" max="1282" width="17.85546875" style="1" customWidth="1"/>
    <col min="1283" max="1283" width="15.85546875" style="1" customWidth="1"/>
    <col min="1284" max="1284" width="18.5703125" style="1" customWidth="1"/>
    <col min="1285" max="1285" width="14.7109375" style="1" customWidth="1"/>
    <col min="1286" max="1286" width="14.42578125" style="1" customWidth="1"/>
    <col min="1287" max="1287" width="21.140625" style="1" customWidth="1"/>
    <col min="1288" max="1288" width="14.85546875" style="1" customWidth="1"/>
    <col min="1289" max="1292" width="17" style="1" customWidth="1"/>
    <col min="1293" max="1536" width="9.140625" style="1"/>
    <col min="1537" max="1537" width="32.5703125" style="1" customWidth="1"/>
    <col min="1538" max="1538" width="17.85546875" style="1" customWidth="1"/>
    <col min="1539" max="1539" width="15.85546875" style="1" customWidth="1"/>
    <col min="1540" max="1540" width="18.5703125" style="1" customWidth="1"/>
    <col min="1541" max="1541" width="14.7109375" style="1" customWidth="1"/>
    <col min="1542" max="1542" width="14.42578125" style="1" customWidth="1"/>
    <col min="1543" max="1543" width="21.140625" style="1" customWidth="1"/>
    <col min="1544" max="1544" width="14.85546875" style="1" customWidth="1"/>
    <col min="1545" max="1548" width="17" style="1" customWidth="1"/>
    <col min="1549" max="1792" width="9.140625" style="1"/>
    <col min="1793" max="1793" width="32.5703125" style="1" customWidth="1"/>
    <col min="1794" max="1794" width="17.85546875" style="1" customWidth="1"/>
    <col min="1795" max="1795" width="15.85546875" style="1" customWidth="1"/>
    <col min="1796" max="1796" width="18.5703125" style="1" customWidth="1"/>
    <col min="1797" max="1797" width="14.7109375" style="1" customWidth="1"/>
    <col min="1798" max="1798" width="14.42578125" style="1" customWidth="1"/>
    <col min="1799" max="1799" width="21.140625" style="1" customWidth="1"/>
    <col min="1800" max="1800" width="14.85546875" style="1" customWidth="1"/>
    <col min="1801" max="1804" width="17" style="1" customWidth="1"/>
    <col min="1805" max="2048" width="9.140625" style="1"/>
    <col min="2049" max="2049" width="32.5703125" style="1" customWidth="1"/>
    <col min="2050" max="2050" width="17.85546875" style="1" customWidth="1"/>
    <col min="2051" max="2051" width="15.85546875" style="1" customWidth="1"/>
    <col min="2052" max="2052" width="18.5703125" style="1" customWidth="1"/>
    <col min="2053" max="2053" width="14.7109375" style="1" customWidth="1"/>
    <col min="2054" max="2054" width="14.42578125" style="1" customWidth="1"/>
    <col min="2055" max="2055" width="21.140625" style="1" customWidth="1"/>
    <col min="2056" max="2056" width="14.85546875" style="1" customWidth="1"/>
    <col min="2057" max="2060" width="17" style="1" customWidth="1"/>
    <col min="2061" max="2304" width="9.140625" style="1"/>
    <col min="2305" max="2305" width="32.5703125" style="1" customWidth="1"/>
    <col min="2306" max="2306" width="17.85546875" style="1" customWidth="1"/>
    <col min="2307" max="2307" width="15.85546875" style="1" customWidth="1"/>
    <col min="2308" max="2308" width="18.5703125" style="1" customWidth="1"/>
    <col min="2309" max="2309" width="14.7109375" style="1" customWidth="1"/>
    <col min="2310" max="2310" width="14.42578125" style="1" customWidth="1"/>
    <col min="2311" max="2311" width="21.140625" style="1" customWidth="1"/>
    <col min="2312" max="2312" width="14.85546875" style="1" customWidth="1"/>
    <col min="2313" max="2316" width="17" style="1" customWidth="1"/>
    <col min="2317" max="2560" width="9.140625" style="1"/>
    <col min="2561" max="2561" width="32.5703125" style="1" customWidth="1"/>
    <col min="2562" max="2562" width="17.85546875" style="1" customWidth="1"/>
    <col min="2563" max="2563" width="15.85546875" style="1" customWidth="1"/>
    <col min="2564" max="2564" width="18.5703125" style="1" customWidth="1"/>
    <col min="2565" max="2565" width="14.7109375" style="1" customWidth="1"/>
    <col min="2566" max="2566" width="14.42578125" style="1" customWidth="1"/>
    <col min="2567" max="2567" width="21.140625" style="1" customWidth="1"/>
    <col min="2568" max="2568" width="14.85546875" style="1" customWidth="1"/>
    <col min="2569" max="2572" width="17" style="1" customWidth="1"/>
    <col min="2573" max="2816" width="9.140625" style="1"/>
    <col min="2817" max="2817" width="32.5703125" style="1" customWidth="1"/>
    <col min="2818" max="2818" width="17.85546875" style="1" customWidth="1"/>
    <col min="2819" max="2819" width="15.85546875" style="1" customWidth="1"/>
    <col min="2820" max="2820" width="18.5703125" style="1" customWidth="1"/>
    <col min="2821" max="2821" width="14.7109375" style="1" customWidth="1"/>
    <col min="2822" max="2822" width="14.42578125" style="1" customWidth="1"/>
    <col min="2823" max="2823" width="21.140625" style="1" customWidth="1"/>
    <col min="2824" max="2824" width="14.85546875" style="1" customWidth="1"/>
    <col min="2825" max="2828" width="17" style="1" customWidth="1"/>
    <col min="2829" max="3072" width="9.140625" style="1"/>
    <col min="3073" max="3073" width="32.5703125" style="1" customWidth="1"/>
    <col min="3074" max="3074" width="17.85546875" style="1" customWidth="1"/>
    <col min="3075" max="3075" width="15.85546875" style="1" customWidth="1"/>
    <col min="3076" max="3076" width="18.5703125" style="1" customWidth="1"/>
    <col min="3077" max="3077" width="14.7109375" style="1" customWidth="1"/>
    <col min="3078" max="3078" width="14.42578125" style="1" customWidth="1"/>
    <col min="3079" max="3079" width="21.140625" style="1" customWidth="1"/>
    <col min="3080" max="3080" width="14.85546875" style="1" customWidth="1"/>
    <col min="3081" max="3084" width="17" style="1" customWidth="1"/>
    <col min="3085" max="3328" width="9.140625" style="1"/>
    <col min="3329" max="3329" width="32.5703125" style="1" customWidth="1"/>
    <col min="3330" max="3330" width="17.85546875" style="1" customWidth="1"/>
    <col min="3331" max="3331" width="15.85546875" style="1" customWidth="1"/>
    <col min="3332" max="3332" width="18.5703125" style="1" customWidth="1"/>
    <col min="3333" max="3333" width="14.7109375" style="1" customWidth="1"/>
    <col min="3334" max="3334" width="14.42578125" style="1" customWidth="1"/>
    <col min="3335" max="3335" width="21.140625" style="1" customWidth="1"/>
    <col min="3336" max="3336" width="14.85546875" style="1" customWidth="1"/>
    <col min="3337" max="3340" width="17" style="1" customWidth="1"/>
    <col min="3341" max="3584" width="9.140625" style="1"/>
    <col min="3585" max="3585" width="32.5703125" style="1" customWidth="1"/>
    <col min="3586" max="3586" width="17.85546875" style="1" customWidth="1"/>
    <col min="3587" max="3587" width="15.85546875" style="1" customWidth="1"/>
    <col min="3588" max="3588" width="18.5703125" style="1" customWidth="1"/>
    <col min="3589" max="3589" width="14.7109375" style="1" customWidth="1"/>
    <col min="3590" max="3590" width="14.42578125" style="1" customWidth="1"/>
    <col min="3591" max="3591" width="21.140625" style="1" customWidth="1"/>
    <col min="3592" max="3592" width="14.85546875" style="1" customWidth="1"/>
    <col min="3593" max="3596" width="17" style="1" customWidth="1"/>
    <col min="3597" max="3840" width="9.140625" style="1"/>
    <col min="3841" max="3841" width="32.5703125" style="1" customWidth="1"/>
    <col min="3842" max="3842" width="17.85546875" style="1" customWidth="1"/>
    <col min="3843" max="3843" width="15.85546875" style="1" customWidth="1"/>
    <col min="3844" max="3844" width="18.5703125" style="1" customWidth="1"/>
    <col min="3845" max="3845" width="14.7109375" style="1" customWidth="1"/>
    <col min="3846" max="3846" width="14.42578125" style="1" customWidth="1"/>
    <col min="3847" max="3847" width="21.140625" style="1" customWidth="1"/>
    <col min="3848" max="3848" width="14.85546875" style="1" customWidth="1"/>
    <col min="3849" max="3852" width="17" style="1" customWidth="1"/>
    <col min="3853" max="4096" width="9.140625" style="1"/>
    <col min="4097" max="4097" width="32.5703125" style="1" customWidth="1"/>
    <col min="4098" max="4098" width="17.85546875" style="1" customWidth="1"/>
    <col min="4099" max="4099" width="15.85546875" style="1" customWidth="1"/>
    <col min="4100" max="4100" width="18.5703125" style="1" customWidth="1"/>
    <col min="4101" max="4101" width="14.7109375" style="1" customWidth="1"/>
    <col min="4102" max="4102" width="14.42578125" style="1" customWidth="1"/>
    <col min="4103" max="4103" width="21.140625" style="1" customWidth="1"/>
    <col min="4104" max="4104" width="14.85546875" style="1" customWidth="1"/>
    <col min="4105" max="4108" width="17" style="1" customWidth="1"/>
    <col min="4109" max="4352" width="9.140625" style="1"/>
    <col min="4353" max="4353" width="32.5703125" style="1" customWidth="1"/>
    <col min="4354" max="4354" width="17.85546875" style="1" customWidth="1"/>
    <col min="4355" max="4355" width="15.85546875" style="1" customWidth="1"/>
    <col min="4356" max="4356" width="18.5703125" style="1" customWidth="1"/>
    <col min="4357" max="4357" width="14.7109375" style="1" customWidth="1"/>
    <col min="4358" max="4358" width="14.42578125" style="1" customWidth="1"/>
    <col min="4359" max="4359" width="21.140625" style="1" customWidth="1"/>
    <col min="4360" max="4360" width="14.85546875" style="1" customWidth="1"/>
    <col min="4361" max="4364" width="17" style="1" customWidth="1"/>
    <col min="4365" max="4608" width="9.140625" style="1"/>
    <col min="4609" max="4609" width="32.5703125" style="1" customWidth="1"/>
    <col min="4610" max="4610" width="17.85546875" style="1" customWidth="1"/>
    <col min="4611" max="4611" width="15.85546875" style="1" customWidth="1"/>
    <col min="4612" max="4612" width="18.5703125" style="1" customWidth="1"/>
    <col min="4613" max="4613" width="14.7109375" style="1" customWidth="1"/>
    <col min="4614" max="4614" width="14.42578125" style="1" customWidth="1"/>
    <col min="4615" max="4615" width="21.140625" style="1" customWidth="1"/>
    <col min="4616" max="4616" width="14.85546875" style="1" customWidth="1"/>
    <col min="4617" max="4620" width="17" style="1" customWidth="1"/>
    <col min="4621" max="4864" width="9.140625" style="1"/>
    <col min="4865" max="4865" width="32.5703125" style="1" customWidth="1"/>
    <col min="4866" max="4866" width="17.85546875" style="1" customWidth="1"/>
    <col min="4867" max="4867" width="15.85546875" style="1" customWidth="1"/>
    <col min="4868" max="4868" width="18.5703125" style="1" customWidth="1"/>
    <col min="4869" max="4869" width="14.7109375" style="1" customWidth="1"/>
    <col min="4870" max="4870" width="14.42578125" style="1" customWidth="1"/>
    <col min="4871" max="4871" width="21.140625" style="1" customWidth="1"/>
    <col min="4872" max="4872" width="14.85546875" style="1" customWidth="1"/>
    <col min="4873" max="4876" width="17" style="1" customWidth="1"/>
    <col min="4877" max="5120" width="9.140625" style="1"/>
    <col min="5121" max="5121" width="32.5703125" style="1" customWidth="1"/>
    <col min="5122" max="5122" width="17.85546875" style="1" customWidth="1"/>
    <col min="5123" max="5123" width="15.85546875" style="1" customWidth="1"/>
    <col min="5124" max="5124" width="18.5703125" style="1" customWidth="1"/>
    <col min="5125" max="5125" width="14.7109375" style="1" customWidth="1"/>
    <col min="5126" max="5126" width="14.42578125" style="1" customWidth="1"/>
    <col min="5127" max="5127" width="21.140625" style="1" customWidth="1"/>
    <col min="5128" max="5128" width="14.85546875" style="1" customWidth="1"/>
    <col min="5129" max="5132" width="17" style="1" customWidth="1"/>
    <col min="5133" max="5376" width="9.140625" style="1"/>
    <col min="5377" max="5377" width="32.5703125" style="1" customWidth="1"/>
    <col min="5378" max="5378" width="17.85546875" style="1" customWidth="1"/>
    <col min="5379" max="5379" width="15.85546875" style="1" customWidth="1"/>
    <col min="5380" max="5380" width="18.5703125" style="1" customWidth="1"/>
    <col min="5381" max="5381" width="14.7109375" style="1" customWidth="1"/>
    <col min="5382" max="5382" width="14.42578125" style="1" customWidth="1"/>
    <col min="5383" max="5383" width="21.140625" style="1" customWidth="1"/>
    <col min="5384" max="5384" width="14.85546875" style="1" customWidth="1"/>
    <col min="5385" max="5388" width="17" style="1" customWidth="1"/>
    <col min="5389" max="5632" width="9.140625" style="1"/>
    <col min="5633" max="5633" width="32.5703125" style="1" customWidth="1"/>
    <col min="5634" max="5634" width="17.85546875" style="1" customWidth="1"/>
    <col min="5635" max="5635" width="15.85546875" style="1" customWidth="1"/>
    <col min="5636" max="5636" width="18.5703125" style="1" customWidth="1"/>
    <col min="5637" max="5637" width="14.7109375" style="1" customWidth="1"/>
    <col min="5638" max="5638" width="14.42578125" style="1" customWidth="1"/>
    <col min="5639" max="5639" width="21.140625" style="1" customWidth="1"/>
    <col min="5640" max="5640" width="14.85546875" style="1" customWidth="1"/>
    <col min="5641" max="5644" width="17" style="1" customWidth="1"/>
    <col min="5645" max="5888" width="9.140625" style="1"/>
    <col min="5889" max="5889" width="32.5703125" style="1" customWidth="1"/>
    <col min="5890" max="5890" width="17.85546875" style="1" customWidth="1"/>
    <col min="5891" max="5891" width="15.85546875" style="1" customWidth="1"/>
    <col min="5892" max="5892" width="18.5703125" style="1" customWidth="1"/>
    <col min="5893" max="5893" width="14.7109375" style="1" customWidth="1"/>
    <col min="5894" max="5894" width="14.42578125" style="1" customWidth="1"/>
    <col min="5895" max="5895" width="21.140625" style="1" customWidth="1"/>
    <col min="5896" max="5896" width="14.85546875" style="1" customWidth="1"/>
    <col min="5897" max="5900" width="17" style="1" customWidth="1"/>
    <col min="5901" max="6144" width="9.140625" style="1"/>
    <col min="6145" max="6145" width="32.5703125" style="1" customWidth="1"/>
    <col min="6146" max="6146" width="17.85546875" style="1" customWidth="1"/>
    <col min="6147" max="6147" width="15.85546875" style="1" customWidth="1"/>
    <col min="6148" max="6148" width="18.5703125" style="1" customWidth="1"/>
    <col min="6149" max="6149" width="14.7109375" style="1" customWidth="1"/>
    <col min="6150" max="6150" width="14.42578125" style="1" customWidth="1"/>
    <col min="6151" max="6151" width="21.140625" style="1" customWidth="1"/>
    <col min="6152" max="6152" width="14.85546875" style="1" customWidth="1"/>
    <col min="6153" max="6156" width="17" style="1" customWidth="1"/>
    <col min="6157" max="6400" width="9.140625" style="1"/>
    <col min="6401" max="6401" width="32.5703125" style="1" customWidth="1"/>
    <col min="6402" max="6402" width="17.85546875" style="1" customWidth="1"/>
    <col min="6403" max="6403" width="15.85546875" style="1" customWidth="1"/>
    <col min="6404" max="6404" width="18.5703125" style="1" customWidth="1"/>
    <col min="6405" max="6405" width="14.7109375" style="1" customWidth="1"/>
    <col min="6406" max="6406" width="14.42578125" style="1" customWidth="1"/>
    <col min="6407" max="6407" width="21.140625" style="1" customWidth="1"/>
    <col min="6408" max="6408" width="14.85546875" style="1" customWidth="1"/>
    <col min="6409" max="6412" width="17" style="1" customWidth="1"/>
    <col min="6413" max="6656" width="9.140625" style="1"/>
    <col min="6657" max="6657" width="32.5703125" style="1" customWidth="1"/>
    <col min="6658" max="6658" width="17.85546875" style="1" customWidth="1"/>
    <col min="6659" max="6659" width="15.85546875" style="1" customWidth="1"/>
    <col min="6660" max="6660" width="18.5703125" style="1" customWidth="1"/>
    <col min="6661" max="6661" width="14.7109375" style="1" customWidth="1"/>
    <col min="6662" max="6662" width="14.42578125" style="1" customWidth="1"/>
    <col min="6663" max="6663" width="21.140625" style="1" customWidth="1"/>
    <col min="6664" max="6664" width="14.85546875" style="1" customWidth="1"/>
    <col min="6665" max="6668" width="17" style="1" customWidth="1"/>
    <col min="6669" max="6912" width="9.140625" style="1"/>
    <col min="6913" max="6913" width="32.5703125" style="1" customWidth="1"/>
    <col min="6914" max="6914" width="17.85546875" style="1" customWidth="1"/>
    <col min="6915" max="6915" width="15.85546875" style="1" customWidth="1"/>
    <col min="6916" max="6916" width="18.5703125" style="1" customWidth="1"/>
    <col min="6917" max="6917" width="14.7109375" style="1" customWidth="1"/>
    <col min="6918" max="6918" width="14.42578125" style="1" customWidth="1"/>
    <col min="6919" max="6919" width="21.140625" style="1" customWidth="1"/>
    <col min="6920" max="6920" width="14.85546875" style="1" customWidth="1"/>
    <col min="6921" max="6924" width="17" style="1" customWidth="1"/>
    <col min="6925" max="7168" width="9.140625" style="1"/>
    <col min="7169" max="7169" width="32.5703125" style="1" customWidth="1"/>
    <col min="7170" max="7170" width="17.85546875" style="1" customWidth="1"/>
    <col min="7171" max="7171" width="15.85546875" style="1" customWidth="1"/>
    <col min="7172" max="7172" width="18.5703125" style="1" customWidth="1"/>
    <col min="7173" max="7173" width="14.7109375" style="1" customWidth="1"/>
    <col min="7174" max="7174" width="14.42578125" style="1" customWidth="1"/>
    <col min="7175" max="7175" width="21.140625" style="1" customWidth="1"/>
    <col min="7176" max="7176" width="14.85546875" style="1" customWidth="1"/>
    <col min="7177" max="7180" width="17" style="1" customWidth="1"/>
    <col min="7181" max="7424" width="9.140625" style="1"/>
    <col min="7425" max="7425" width="32.5703125" style="1" customWidth="1"/>
    <col min="7426" max="7426" width="17.85546875" style="1" customWidth="1"/>
    <col min="7427" max="7427" width="15.85546875" style="1" customWidth="1"/>
    <col min="7428" max="7428" width="18.5703125" style="1" customWidth="1"/>
    <col min="7429" max="7429" width="14.7109375" style="1" customWidth="1"/>
    <col min="7430" max="7430" width="14.42578125" style="1" customWidth="1"/>
    <col min="7431" max="7431" width="21.140625" style="1" customWidth="1"/>
    <col min="7432" max="7432" width="14.85546875" style="1" customWidth="1"/>
    <col min="7433" max="7436" width="17" style="1" customWidth="1"/>
    <col min="7437" max="7680" width="9.140625" style="1"/>
    <col min="7681" max="7681" width="32.5703125" style="1" customWidth="1"/>
    <col min="7682" max="7682" width="17.85546875" style="1" customWidth="1"/>
    <col min="7683" max="7683" width="15.85546875" style="1" customWidth="1"/>
    <col min="7684" max="7684" width="18.5703125" style="1" customWidth="1"/>
    <col min="7685" max="7685" width="14.7109375" style="1" customWidth="1"/>
    <col min="7686" max="7686" width="14.42578125" style="1" customWidth="1"/>
    <col min="7687" max="7687" width="21.140625" style="1" customWidth="1"/>
    <col min="7688" max="7688" width="14.85546875" style="1" customWidth="1"/>
    <col min="7689" max="7692" width="17" style="1" customWidth="1"/>
    <col min="7693" max="7936" width="9.140625" style="1"/>
    <col min="7937" max="7937" width="32.5703125" style="1" customWidth="1"/>
    <col min="7938" max="7938" width="17.85546875" style="1" customWidth="1"/>
    <col min="7939" max="7939" width="15.85546875" style="1" customWidth="1"/>
    <col min="7940" max="7940" width="18.5703125" style="1" customWidth="1"/>
    <col min="7941" max="7941" width="14.7109375" style="1" customWidth="1"/>
    <col min="7942" max="7942" width="14.42578125" style="1" customWidth="1"/>
    <col min="7943" max="7943" width="21.140625" style="1" customWidth="1"/>
    <col min="7944" max="7944" width="14.85546875" style="1" customWidth="1"/>
    <col min="7945" max="7948" width="17" style="1" customWidth="1"/>
    <col min="7949" max="8192" width="9.140625" style="1"/>
    <col min="8193" max="8193" width="32.5703125" style="1" customWidth="1"/>
    <col min="8194" max="8194" width="17.85546875" style="1" customWidth="1"/>
    <col min="8195" max="8195" width="15.85546875" style="1" customWidth="1"/>
    <col min="8196" max="8196" width="18.5703125" style="1" customWidth="1"/>
    <col min="8197" max="8197" width="14.7109375" style="1" customWidth="1"/>
    <col min="8198" max="8198" width="14.42578125" style="1" customWidth="1"/>
    <col min="8199" max="8199" width="21.140625" style="1" customWidth="1"/>
    <col min="8200" max="8200" width="14.85546875" style="1" customWidth="1"/>
    <col min="8201" max="8204" width="17" style="1" customWidth="1"/>
    <col min="8205" max="8448" width="9.140625" style="1"/>
    <col min="8449" max="8449" width="32.5703125" style="1" customWidth="1"/>
    <col min="8450" max="8450" width="17.85546875" style="1" customWidth="1"/>
    <col min="8451" max="8451" width="15.85546875" style="1" customWidth="1"/>
    <col min="8452" max="8452" width="18.5703125" style="1" customWidth="1"/>
    <col min="8453" max="8453" width="14.7109375" style="1" customWidth="1"/>
    <col min="8454" max="8454" width="14.42578125" style="1" customWidth="1"/>
    <col min="8455" max="8455" width="21.140625" style="1" customWidth="1"/>
    <col min="8456" max="8456" width="14.85546875" style="1" customWidth="1"/>
    <col min="8457" max="8460" width="17" style="1" customWidth="1"/>
    <col min="8461" max="8704" width="9.140625" style="1"/>
    <col min="8705" max="8705" width="32.5703125" style="1" customWidth="1"/>
    <col min="8706" max="8706" width="17.85546875" style="1" customWidth="1"/>
    <col min="8707" max="8707" width="15.85546875" style="1" customWidth="1"/>
    <col min="8708" max="8708" width="18.5703125" style="1" customWidth="1"/>
    <col min="8709" max="8709" width="14.7109375" style="1" customWidth="1"/>
    <col min="8710" max="8710" width="14.42578125" style="1" customWidth="1"/>
    <col min="8711" max="8711" width="21.140625" style="1" customWidth="1"/>
    <col min="8712" max="8712" width="14.85546875" style="1" customWidth="1"/>
    <col min="8713" max="8716" width="17" style="1" customWidth="1"/>
    <col min="8717" max="8960" width="9.140625" style="1"/>
    <col min="8961" max="8961" width="32.5703125" style="1" customWidth="1"/>
    <col min="8962" max="8962" width="17.85546875" style="1" customWidth="1"/>
    <col min="8963" max="8963" width="15.85546875" style="1" customWidth="1"/>
    <col min="8964" max="8964" width="18.5703125" style="1" customWidth="1"/>
    <col min="8965" max="8965" width="14.7109375" style="1" customWidth="1"/>
    <col min="8966" max="8966" width="14.42578125" style="1" customWidth="1"/>
    <col min="8967" max="8967" width="21.140625" style="1" customWidth="1"/>
    <col min="8968" max="8968" width="14.85546875" style="1" customWidth="1"/>
    <col min="8969" max="8972" width="17" style="1" customWidth="1"/>
    <col min="8973" max="9216" width="9.140625" style="1"/>
    <col min="9217" max="9217" width="32.5703125" style="1" customWidth="1"/>
    <col min="9218" max="9218" width="17.85546875" style="1" customWidth="1"/>
    <col min="9219" max="9219" width="15.85546875" style="1" customWidth="1"/>
    <col min="9220" max="9220" width="18.5703125" style="1" customWidth="1"/>
    <col min="9221" max="9221" width="14.7109375" style="1" customWidth="1"/>
    <col min="9222" max="9222" width="14.42578125" style="1" customWidth="1"/>
    <col min="9223" max="9223" width="21.140625" style="1" customWidth="1"/>
    <col min="9224" max="9224" width="14.85546875" style="1" customWidth="1"/>
    <col min="9225" max="9228" width="17" style="1" customWidth="1"/>
    <col min="9229" max="9472" width="9.140625" style="1"/>
    <col min="9473" max="9473" width="32.5703125" style="1" customWidth="1"/>
    <col min="9474" max="9474" width="17.85546875" style="1" customWidth="1"/>
    <col min="9475" max="9475" width="15.85546875" style="1" customWidth="1"/>
    <col min="9476" max="9476" width="18.5703125" style="1" customWidth="1"/>
    <col min="9477" max="9477" width="14.7109375" style="1" customWidth="1"/>
    <col min="9478" max="9478" width="14.42578125" style="1" customWidth="1"/>
    <col min="9479" max="9479" width="21.140625" style="1" customWidth="1"/>
    <col min="9480" max="9480" width="14.85546875" style="1" customWidth="1"/>
    <col min="9481" max="9484" width="17" style="1" customWidth="1"/>
    <col min="9485" max="9728" width="9.140625" style="1"/>
    <col min="9729" max="9729" width="32.5703125" style="1" customWidth="1"/>
    <col min="9730" max="9730" width="17.85546875" style="1" customWidth="1"/>
    <col min="9731" max="9731" width="15.85546875" style="1" customWidth="1"/>
    <col min="9732" max="9732" width="18.5703125" style="1" customWidth="1"/>
    <col min="9733" max="9733" width="14.7109375" style="1" customWidth="1"/>
    <col min="9734" max="9734" width="14.42578125" style="1" customWidth="1"/>
    <col min="9735" max="9735" width="21.140625" style="1" customWidth="1"/>
    <col min="9736" max="9736" width="14.85546875" style="1" customWidth="1"/>
    <col min="9737" max="9740" width="17" style="1" customWidth="1"/>
    <col min="9741" max="9984" width="9.140625" style="1"/>
    <col min="9985" max="9985" width="32.5703125" style="1" customWidth="1"/>
    <col min="9986" max="9986" width="17.85546875" style="1" customWidth="1"/>
    <col min="9987" max="9987" width="15.85546875" style="1" customWidth="1"/>
    <col min="9988" max="9988" width="18.5703125" style="1" customWidth="1"/>
    <col min="9989" max="9989" width="14.7109375" style="1" customWidth="1"/>
    <col min="9990" max="9990" width="14.42578125" style="1" customWidth="1"/>
    <col min="9991" max="9991" width="21.140625" style="1" customWidth="1"/>
    <col min="9992" max="9992" width="14.85546875" style="1" customWidth="1"/>
    <col min="9993" max="9996" width="17" style="1" customWidth="1"/>
    <col min="9997" max="10240" width="9.140625" style="1"/>
    <col min="10241" max="10241" width="32.5703125" style="1" customWidth="1"/>
    <col min="10242" max="10242" width="17.85546875" style="1" customWidth="1"/>
    <col min="10243" max="10243" width="15.85546875" style="1" customWidth="1"/>
    <col min="10244" max="10244" width="18.5703125" style="1" customWidth="1"/>
    <col min="10245" max="10245" width="14.7109375" style="1" customWidth="1"/>
    <col min="10246" max="10246" width="14.42578125" style="1" customWidth="1"/>
    <col min="10247" max="10247" width="21.140625" style="1" customWidth="1"/>
    <col min="10248" max="10248" width="14.85546875" style="1" customWidth="1"/>
    <col min="10249" max="10252" width="17" style="1" customWidth="1"/>
    <col min="10253" max="10496" width="9.140625" style="1"/>
    <col min="10497" max="10497" width="32.5703125" style="1" customWidth="1"/>
    <col min="10498" max="10498" width="17.85546875" style="1" customWidth="1"/>
    <col min="10499" max="10499" width="15.85546875" style="1" customWidth="1"/>
    <col min="10500" max="10500" width="18.5703125" style="1" customWidth="1"/>
    <col min="10501" max="10501" width="14.7109375" style="1" customWidth="1"/>
    <col min="10502" max="10502" width="14.42578125" style="1" customWidth="1"/>
    <col min="10503" max="10503" width="21.140625" style="1" customWidth="1"/>
    <col min="10504" max="10504" width="14.85546875" style="1" customWidth="1"/>
    <col min="10505" max="10508" width="17" style="1" customWidth="1"/>
    <col min="10509" max="10752" width="9.140625" style="1"/>
    <col min="10753" max="10753" width="32.5703125" style="1" customWidth="1"/>
    <col min="10754" max="10754" width="17.85546875" style="1" customWidth="1"/>
    <col min="10755" max="10755" width="15.85546875" style="1" customWidth="1"/>
    <col min="10756" max="10756" width="18.5703125" style="1" customWidth="1"/>
    <col min="10757" max="10757" width="14.7109375" style="1" customWidth="1"/>
    <col min="10758" max="10758" width="14.42578125" style="1" customWidth="1"/>
    <col min="10759" max="10759" width="21.140625" style="1" customWidth="1"/>
    <col min="10760" max="10760" width="14.85546875" style="1" customWidth="1"/>
    <col min="10761" max="10764" width="17" style="1" customWidth="1"/>
    <col min="10765" max="11008" width="9.140625" style="1"/>
    <col min="11009" max="11009" width="32.5703125" style="1" customWidth="1"/>
    <col min="11010" max="11010" width="17.85546875" style="1" customWidth="1"/>
    <col min="11011" max="11011" width="15.85546875" style="1" customWidth="1"/>
    <col min="11012" max="11012" width="18.5703125" style="1" customWidth="1"/>
    <col min="11013" max="11013" width="14.7109375" style="1" customWidth="1"/>
    <col min="11014" max="11014" width="14.42578125" style="1" customWidth="1"/>
    <col min="11015" max="11015" width="21.140625" style="1" customWidth="1"/>
    <col min="11016" max="11016" width="14.85546875" style="1" customWidth="1"/>
    <col min="11017" max="11020" width="17" style="1" customWidth="1"/>
    <col min="11021" max="11264" width="9.140625" style="1"/>
    <col min="11265" max="11265" width="32.5703125" style="1" customWidth="1"/>
    <col min="11266" max="11266" width="17.85546875" style="1" customWidth="1"/>
    <col min="11267" max="11267" width="15.85546875" style="1" customWidth="1"/>
    <col min="11268" max="11268" width="18.5703125" style="1" customWidth="1"/>
    <col min="11269" max="11269" width="14.7109375" style="1" customWidth="1"/>
    <col min="11270" max="11270" width="14.42578125" style="1" customWidth="1"/>
    <col min="11271" max="11271" width="21.140625" style="1" customWidth="1"/>
    <col min="11272" max="11272" width="14.85546875" style="1" customWidth="1"/>
    <col min="11273" max="11276" width="17" style="1" customWidth="1"/>
    <col min="11277" max="11520" width="9.140625" style="1"/>
    <col min="11521" max="11521" width="32.5703125" style="1" customWidth="1"/>
    <col min="11522" max="11522" width="17.85546875" style="1" customWidth="1"/>
    <col min="11523" max="11523" width="15.85546875" style="1" customWidth="1"/>
    <col min="11524" max="11524" width="18.5703125" style="1" customWidth="1"/>
    <col min="11525" max="11525" width="14.7109375" style="1" customWidth="1"/>
    <col min="11526" max="11526" width="14.42578125" style="1" customWidth="1"/>
    <col min="11527" max="11527" width="21.140625" style="1" customWidth="1"/>
    <col min="11528" max="11528" width="14.85546875" style="1" customWidth="1"/>
    <col min="11529" max="11532" width="17" style="1" customWidth="1"/>
    <col min="11533" max="11776" width="9.140625" style="1"/>
    <col min="11777" max="11777" width="32.5703125" style="1" customWidth="1"/>
    <col min="11778" max="11778" width="17.85546875" style="1" customWidth="1"/>
    <col min="11779" max="11779" width="15.85546875" style="1" customWidth="1"/>
    <col min="11780" max="11780" width="18.5703125" style="1" customWidth="1"/>
    <col min="11781" max="11781" width="14.7109375" style="1" customWidth="1"/>
    <col min="11782" max="11782" width="14.42578125" style="1" customWidth="1"/>
    <col min="11783" max="11783" width="21.140625" style="1" customWidth="1"/>
    <col min="11784" max="11784" width="14.85546875" style="1" customWidth="1"/>
    <col min="11785" max="11788" width="17" style="1" customWidth="1"/>
    <col min="11789" max="12032" width="9.140625" style="1"/>
    <col min="12033" max="12033" width="32.5703125" style="1" customWidth="1"/>
    <col min="12034" max="12034" width="17.85546875" style="1" customWidth="1"/>
    <col min="12035" max="12035" width="15.85546875" style="1" customWidth="1"/>
    <col min="12036" max="12036" width="18.5703125" style="1" customWidth="1"/>
    <col min="12037" max="12037" width="14.7109375" style="1" customWidth="1"/>
    <col min="12038" max="12038" width="14.42578125" style="1" customWidth="1"/>
    <col min="12039" max="12039" width="21.140625" style="1" customWidth="1"/>
    <col min="12040" max="12040" width="14.85546875" style="1" customWidth="1"/>
    <col min="12041" max="12044" width="17" style="1" customWidth="1"/>
    <col min="12045" max="12288" width="9.140625" style="1"/>
    <col min="12289" max="12289" width="32.5703125" style="1" customWidth="1"/>
    <col min="12290" max="12290" width="17.85546875" style="1" customWidth="1"/>
    <col min="12291" max="12291" width="15.85546875" style="1" customWidth="1"/>
    <col min="12292" max="12292" width="18.5703125" style="1" customWidth="1"/>
    <col min="12293" max="12293" width="14.7109375" style="1" customWidth="1"/>
    <col min="12294" max="12294" width="14.42578125" style="1" customWidth="1"/>
    <col min="12295" max="12295" width="21.140625" style="1" customWidth="1"/>
    <col min="12296" max="12296" width="14.85546875" style="1" customWidth="1"/>
    <col min="12297" max="12300" width="17" style="1" customWidth="1"/>
    <col min="12301" max="12544" width="9.140625" style="1"/>
    <col min="12545" max="12545" width="32.5703125" style="1" customWidth="1"/>
    <col min="12546" max="12546" width="17.85546875" style="1" customWidth="1"/>
    <col min="12547" max="12547" width="15.85546875" style="1" customWidth="1"/>
    <col min="12548" max="12548" width="18.5703125" style="1" customWidth="1"/>
    <col min="12549" max="12549" width="14.7109375" style="1" customWidth="1"/>
    <col min="12550" max="12550" width="14.42578125" style="1" customWidth="1"/>
    <col min="12551" max="12551" width="21.140625" style="1" customWidth="1"/>
    <col min="12552" max="12552" width="14.85546875" style="1" customWidth="1"/>
    <col min="12553" max="12556" width="17" style="1" customWidth="1"/>
    <col min="12557" max="12800" width="9.140625" style="1"/>
    <col min="12801" max="12801" width="32.5703125" style="1" customWidth="1"/>
    <col min="12802" max="12802" width="17.85546875" style="1" customWidth="1"/>
    <col min="12803" max="12803" width="15.85546875" style="1" customWidth="1"/>
    <col min="12804" max="12804" width="18.5703125" style="1" customWidth="1"/>
    <col min="12805" max="12805" width="14.7109375" style="1" customWidth="1"/>
    <col min="12806" max="12806" width="14.42578125" style="1" customWidth="1"/>
    <col min="12807" max="12807" width="21.140625" style="1" customWidth="1"/>
    <col min="12808" max="12808" width="14.85546875" style="1" customWidth="1"/>
    <col min="12809" max="12812" width="17" style="1" customWidth="1"/>
    <col min="12813" max="13056" width="9.140625" style="1"/>
    <col min="13057" max="13057" width="32.5703125" style="1" customWidth="1"/>
    <col min="13058" max="13058" width="17.85546875" style="1" customWidth="1"/>
    <col min="13059" max="13059" width="15.85546875" style="1" customWidth="1"/>
    <col min="13060" max="13060" width="18.5703125" style="1" customWidth="1"/>
    <col min="13061" max="13061" width="14.7109375" style="1" customWidth="1"/>
    <col min="13062" max="13062" width="14.42578125" style="1" customWidth="1"/>
    <col min="13063" max="13063" width="21.140625" style="1" customWidth="1"/>
    <col min="13064" max="13064" width="14.85546875" style="1" customWidth="1"/>
    <col min="13065" max="13068" width="17" style="1" customWidth="1"/>
    <col min="13069" max="13312" width="9.140625" style="1"/>
    <col min="13313" max="13313" width="32.5703125" style="1" customWidth="1"/>
    <col min="13314" max="13314" width="17.85546875" style="1" customWidth="1"/>
    <col min="13315" max="13315" width="15.85546875" style="1" customWidth="1"/>
    <col min="13316" max="13316" width="18.5703125" style="1" customWidth="1"/>
    <col min="13317" max="13317" width="14.7109375" style="1" customWidth="1"/>
    <col min="13318" max="13318" width="14.42578125" style="1" customWidth="1"/>
    <col min="13319" max="13319" width="21.140625" style="1" customWidth="1"/>
    <col min="13320" max="13320" width="14.85546875" style="1" customWidth="1"/>
    <col min="13321" max="13324" width="17" style="1" customWidth="1"/>
    <col min="13325" max="13568" width="9.140625" style="1"/>
    <col min="13569" max="13569" width="32.5703125" style="1" customWidth="1"/>
    <col min="13570" max="13570" width="17.85546875" style="1" customWidth="1"/>
    <col min="13571" max="13571" width="15.85546875" style="1" customWidth="1"/>
    <col min="13572" max="13572" width="18.5703125" style="1" customWidth="1"/>
    <col min="13573" max="13573" width="14.7109375" style="1" customWidth="1"/>
    <col min="13574" max="13574" width="14.42578125" style="1" customWidth="1"/>
    <col min="13575" max="13575" width="21.140625" style="1" customWidth="1"/>
    <col min="13576" max="13576" width="14.85546875" style="1" customWidth="1"/>
    <col min="13577" max="13580" width="17" style="1" customWidth="1"/>
    <col min="13581" max="13824" width="9.140625" style="1"/>
    <col min="13825" max="13825" width="32.5703125" style="1" customWidth="1"/>
    <col min="13826" max="13826" width="17.85546875" style="1" customWidth="1"/>
    <col min="13827" max="13827" width="15.85546875" style="1" customWidth="1"/>
    <col min="13828" max="13828" width="18.5703125" style="1" customWidth="1"/>
    <col min="13829" max="13829" width="14.7109375" style="1" customWidth="1"/>
    <col min="13830" max="13830" width="14.42578125" style="1" customWidth="1"/>
    <col min="13831" max="13831" width="21.140625" style="1" customWidth="1"/>
    <col min="13832" max="13832" width="14.85546875" style="1" customWidth="1"/>
    <col min="13833" max="13836" width="17" style="1" customWidth="1"/>
    <col min="13837" max="14080" width="9.140625" style="1"/>
    <col min="14081" max="14081" width="32.5703125" style="1" customWidth="1"/>
    <col min="14082" max="14082" width="17.85546875" style="1" customWidth="1"/>
    <col min="14083" max="14083" width="15.85546875" style="1" customWidth="1"/>
    <col min="14084" max="14084" width="18.5703125" style="1" customWidth="1"/>
    <col min="14085" max="14085" width="14.7109375" style="1" customWidth="1"/>
    <col min="14086" max="14086" width="14.42578125" style="1" customWidth="1"/>
    <col min="14087" max="14087" width="21.140625" style="1" customWidth="1"/>
    <col min="14088" max="14088" width="14.85546875" style="1" customWidth="1"/>
    <col min="14089" max="14092" width="17" style="1" customWidth="1"/>
    <col min="14093" max="14336" width="9.140625" style="1"/>
    <col min="14337" max="14337" width="32.5703125" style="1" customWidth="1"/>
    <col min="14338" max="14338" width="17.85546875" style="1" customWidth="1"/>
    <col min="14339" max="14339" width="15.85546875" style="1" customWidth="1"/>
    <col min="14340" max="14340" width="18.5703125" style="1" customWidth="1"/>
    <col min="14341" max="14341" width="14.7109375" style="1" customWidth="1"/>
    <col min="14342" max="14342" width="14.42578125" style="1" customWidth="1"/>
    <col min="14343" max="14343" width="21.140625" style="1" customWidth="1"/>
    <col min="14344" max="14344" width="14.85546875" style="1" customWidth="1"/>
    <col min="14345" max="14348" width="17" style="1" customWidth="1"/>
    <col min="14349" max="14592" width="9.140625" style="1"/>
    <col min="14593" max="14593" width="32.5703125" style="1" customWidth="1"/>
    <col min="14594" max="14594" width="17.85546875" style="1" customWidth="1"/>
    <col min="14595" max="14595" width="15.85546875" style="1" customWidth="1"/>
    <col min="14596" max="14596" width="18.5703125" style="1" customWidth="1"/>
    <col min="14597" max="14597" width="14.7109375" style="1" customWidth="1"/>
    <col min="14598" max="14598" width="14.42578125" style="1" customWidth="1"/>
    <col min="14599" max="14599" width="21.140625" style="1" customWidth="1"/>
    <col min="14600" max="14600" width="14.85546875" style="1" customWidth="1"/>
    <col min="14601" max="14604" width="17" style="1" customWidth="1"/>
    <col min="14605" max="14848" width="9.140625" style="1"/>
    <col min="14849" max="14849" width="32.5703125" style="1" customWidth="1"/>
    <col min="14850" max="14850" width="17.85546875" style="1" customWidth="1"/>
    <col min="14851" max="14851" width="15.85546875" style="1" customWidth="1"/>
    <col min="14852" max="14852" width="18.5703125" style="1" customWidth="1"/>
    <col min="14853" max="14853" width="14.7109375" style="1" customWidth="1"/>
    <col min="14854" max="14854" width="14.42578125" style="1" customWidth="1"/>
    <col min="14855" max="14855" width="21.140625" style="1" customWidth="1"/>
    <col min="14856" max="14856" width="14.85546875" style="1" customWidth="1"/>
    <col min="14857" max="14860" width="17" style="1" customWidth="1"/>
    <col min="14861" max="15104" width="9.140625" style="1"/>
    <col min="15105" max="15105" width="32.5703125" style="1" customWidth="1"/>
    <col min="15106" max="15106" width="17.85546875" style="1" customWidth="1"/>
    <col min="15107" max="15107" width="15.85546875" style="1" customWidth="1"/>
    <col min="15108" max="15108" width="18.5703125" style="1" customWidth="1"/>
    <col min="15109" max="15109" width="14.7109375" style="1" customWidth="1"/>
    <col min="15110" max="15110" width="14.42578125" style="1" customWidth="1"/>
    <col min="15111" max="15111" width="21.140625" style="1" customWidth="1"/>
    <col min="15112" max="15112" width="14.85546875" style="1" customWidth="1"/>
    <col min="15113" max="15116" width="17" style="1" customWidth="1"/>
    <col min="15117" max="15360" width="9.140625" style="1"/>
    <col min="15361" max="15361" width="32.5703125" style="1" customWidth="1"/>
    <col min="15362" max="15362" width="17.85546875" style="1" customWidth="1"/>
    <col min="15363" max="15363" width="15.85546875" style="1" customWidth="1"/>
    <col min="15364" max="15364" width="18.5703125" style="1" customWidth="1"/>
    <col min="15365" max="15365" width="14.7109375" style="1" customWidth="1"/>
    <col min="15366" max="15366" width="14.42578125" style="1" customWidth="1"/>
    <col min="15367" max="15367" width="21.140625" style="1" customWidth="1"/>
    <col min="15368" max="15368" width="14.85546875" style="1" customWidth="1"/>
    <col min="15369" max="15372" width="17" style="1" customWidth="1"/>
    <col min="15373" max="15616" width="9.140625" style="1"/>
    <col min="15617" max="15617" width="32.5703125" style="1" customWidth="1"/>
    <col min="15618" max="15618" width="17.85546875" style="1" customWidth="1"/>
    <col min="15619" max="15619" width="15.85546875" style="1" customWidth="1"/>
    <col min="15620" max="15620" width="18.5703125" style="1" customWidth="1"/>
    <col min="15621" max="15621" width="14.7109375" style="1" customWidth="1"/>
    <col min="15622" max="15622" width="14.42578125" style="1" customWidth="1"/>
    <col min="15623" max="15623" width="21.140625" style="1" customWidth="1"/>
    <col min="15624" max="15624" width="14.85546875" style="1" customWidth="1"/>
    <col min="15625" max="15628" width="17" style="1" customWidth="1"/>
    <col min="15629" max="15872" width="9.140625" style="1"/>
    <col min="15873" max="15873" width="32.5703125" style="1" customWidth="1"/>
    <col min="15874" max="15874" width="17.85546875" style="1" customWidth="1"/>
    <col min="15875" max="15875" width="15.85546875" style="1" customWidth="1"/>
    <col min="15876" max="15876" width="18.5703125" style="1" customWidth="1"/>
    <col min="15877" max="15877" width="14.7109375" style="1" customWidth="1"/>
    <col min="15878" max="15878" width="14.42578125" style="1" customWidth="1"/>
    <col min="15879" max="15879" width="21.140625" style="1" customWidth="1"/>
    <col min="15880" max="15880" width="14.85546875" style="1" customWidth="1"/>
    <col min="15881" max="15884" width="17" style="1" customWidth="1"/>
    <col min="15885" max="16128" width="9.140625" style="1"/>
    <col min="16129" max="16129" width="32.5703125" style="1" customWidth="1"/>
    <col min="16130" max="16130" width="17.85546875" style="1" customWidth="1"/>
    <col min="16131" max="16131" width="15.85546875" style="1" customWidth="1"/>
    <col min="16132" max="16132" width="18.5703125" style="1" customWidth="1"/>
    <col min="16133" max="16133" width="14.7109375" style="1" customWidth="1"/>
    <col min="16134" max="16134" width="14.42578125" style="1" customWidth="1"/>
    <col min="16135" max="16135" width="21.140625" style="1" customWidth="1"/>
    <col min="16136" max="16136" width="14.85546875" style="1" customWidth="1"/>
    <col min="16137" max="16140" width="17" style="1" customWidth="1"/>
    <col min="16141" max="16384" width="9.140625" style="1"/>
  </cols>
  <sheetData>
    <row r="1" spans="1:12" x14ac:dyDescent="0.2">
      <c r="L1" s="1" t="s">
        <v>0</v>
      </c>
    </row>
    <row r="2" spans="1:12" ht="15.75" x14ac:dyDescent="0.2">
      <c r="A2" s="76" t="s">
        <v>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</row>
    <row r="3" spans="1:12" ht="37.5" customHeight="1" x14ac:dyDescent="0.2">
      <c r="A3" s="74" t="s">
        <v>4</v>
      </c>
      <c r="B3" s="74"/>
      <c r="C3" s="77" t="s">
        <v>5</v>
      </c>
      <c r="D3" s="78"/>
      <c r="E3" s="78"/>
      <c r="F3" s="78"/>
      <c r="G3" s="78"/>
      <c r="H3" s="78"/>
      <c r="I3" s="79" t="s">
        <v>6</v>
      </c>
      <c r="J3" s="82" t="s">
        <v>7</v>
      </c>
      <c r="K3" s="83"/>
      <c r="L3" s="84"/>
    </row>
    <row r="4" spans="1:12" ht="37.5" customHeight="1" x14ac:dyDescent="0.2">
      <c r="A4" s="74"/>
      <c r="B4" s="74"/>
      <c r="C4" s="74" t="s">
        <v>8</v>
      </c>
      <c r="D4" s="74" t="s">
        <v>9</v>
      </c>
      <c r="E4" s="85" t="s">
        <v>10</v>
      </c>
      <c r="F4" s="86"/>
      <c r="G4" s="86"/>
      <c r="H4" s="74" t="s">
        <v>11</v>
      </c>
      <c r="I4" s="80"/>
      <c r="J4" s="71" t="s">
        <v>12</v>
      </c>
      <c r="K4" s="71" t="s">
        <v>13</v>
      </c>
      <c r="L4" s="71" t="s">
        <v>1</v>
      </c>
    </row>
    <row r="5" spans="1:12" ht="37.5" customHeight="1" x14ac:dyDescent="0.2">
      <c r="A5" s="74"/>
      <c r="B5" s="74"/>
      <c r="C5" s="74"/>
      <c r="D5" s="74"/>
      <c r="E5" s="71" t="s">
        <v>14</v>
      </c>
      <c r="F5" s="71" t="s">
        <v>15</v>
      </c>
      <c r="G5" s="74" t="s">
        <v>16</v>
      </c>
      <c r="H5" s="74"/>
      <c r="I5" s="80"/>
      <c r="J5" s="72"/>
      <c r="K5" s="72"/>
      <c r="L5" s="72"/>
    </row>
    <row r="6" spans="1:12" ht="37.5" customHeight="1" x14ac:dyDescent="0.2">
      <c r="A6" s="74"/>
      <c r="B6" s="74"/>
      <c r="C6" s="74"/>
      <c r="D6" s="74"/>
      <c r="E6" s="73"/>
      <c r="F6" s="73"/>
      <c r="G6" s="75"/>
      <c r="H6" s="74"/>
      <c r="I6" s="81"/>
      <c r="J6" s="73"/>
      <c r="K6" s="73"/>
      <c r="L6" s="73"/>
    </row>
    <row r="7" spans="1:12" s="5" customFormat="1" ht="15.75" x14ac:dyDescent="0.25">
      <c r="A7" s="74">
        <v>1</v>
      </c>
      <c r="B7" s="74"/>
      <c r="C7" s="3" t="s">
        <v>17</v>
      </c>
      <c r="D7" s="3" t="s">
        <v>18</v>
      </c>
      <c r="E7" s="3" t="s">
        <v>19</v>
      </c>
      <c r="F7" s="3" t="s">
        <v>20</v>
      </c>
      <c r="G7" s="3">
        <v>5</v>
      </c>
      <c r="H7" s="3">
        <v>6</v>
      </c>
      <c r="I7" s="4">
        <v>7</v>
      </c>
      <c r="J7" s="3" t="s">
        <v>21</v>
      </c>
      <c r="K7" s="3">
        <v>9</v>
      </c>
      <c r="L7" s="3" t="s">
        <v>22</v>
      </c>
    </row>
    <row r="8" spans="1:12" ht="18.75" x14ac:dyDescent="0.2">
      <c r="A8" s="69" t="s">
        <v>23</v>
      </c>
      <c r="B8" s="69"/>
      <c r="C8" s="6">
        <f>D8+H8</f>
        <v>191726603</v>
      </c>
      <c r="D8" s="7">
        <f>E8+G8+F8</f>
        <v>190524867</v>
      </c>
      <c r="E8" s="8">
        <f>163901633+11208317</f>
        <v>175109950</v>
      </c>
      <c r="F8" s="9">
        <v>845688</v>
      </c>
      <c r="G8" s="9">
        <v>14569229</v>
      </c>
      <c r="H8" s="6">
        <v>1201736</v>
      </c>
      <c r="I8" s="10">
        <f>164024420.37-2308832.18</f>
        <v>161715588.19</v>
      </c>
      <c r="J8" s="6">
        <f>I8/10*11</f>
        <v>177887147.009</v>
      </c>
      <c r="K8" s="6">
        <v>17881209.710000001</v>
      </c>
      <c r="L8" s="11">
        <f>J8+K8</f>
        <v>195768356.71900001</v>
      </c>
    </row>
    <row r="9" spans="1:12" x14ac:dyDescent="0.2">
      <c r="I9" s="12"/>
      <c r="J9" s="2"/>
    </row>
    <row r="10" spans="1:12" ht="15.75" x14ac:dyDescent="0.25">
      <c r="A10" s="13" t="s">
        <v>24</v>
      </c>
      <c r="B10" s="14">
        <v>17881209.709999997</v>
      </c>
      <c r="G10" s="15"/>
      <c r="I10" s="16"/>
      <c r="J10" s="16"/>
      <c r="K10" s="17"/>
    </row>
    <row r="11" spans="1:12" ht="31.5" x14ac:dyDescent="0.25">
      <c r="A11" s="18"/>
      <c r="B11" s="19" t="s">
        <v>25</v>
      </c>
      <c r="I11" s="16"/>
      <c r="J11" s="20"/>
    </row>
    <row r="12" spans="1:12" ht="15.75" x14ac:dyDescent="0.25">
      <c r="A12" s="21" t="s">
        <v>26</v>
      </c>
      <c r="B12" s="22">
        <f>B13+SUM(B24:B25)</f>
        <v>194058706.044</v>
      </c>
      <c r="D12" s="23"/>
      <c r="E12" s="70"/>
      <c r="F12" s="70"/>
      <c r="G12" s="24"/>
      <c r="I12" s="16"/>
      <c r="J12" s="20"/>
    </row>
    <row r="13" spans="1:12" ht="15.75" x14ac:dyDescent="0.25">
      <c r="A13" s="25" t="s">
        <v>27</v>
      </c>
      <c r="B13" s="26">
        <f>SUM(B14:B23)</f>
        <v>161715588.37</v>
      </c>
      <c r="C13" s="27"/>
      <c r="D13" s="20"/>
      <c r="G13" s="2"/>
      <c r="I13" s="17"/>
    </row>
    <row r="14" spans="1:12" ht="15.75" x14ac:dyDescent="0.25">
      <c r="A14" s="28" t="s">
        <v>28</v>
      </c>
      <c r="B14" s="29">
        <v>14664061.970000001</v>
      </c>
      <c r="C14" s="30"/>
      <c r="D14" s="17"/>
      <c r="H14" s="17"/>
    </row>
    <row r="15" spans="1:12" ht="15.75" x14ac:dyDescent="0.25">
      <c r="A15" s="28" t="s">
        <v>29</v>
      </c>
      <c r="B15" s="29">
        <v>14760732.4</v>
      </c>
      <c r="C15" s="30"/>
      <c r="D15" s="17"/>
    </row>
    <row r="16" spans="1:12" ht="15.75" x14ac:dyDescent="0.25">
      <c r="A16" s="28" t="s">
        <v>30</v>
      </c>
      <c r="B16" s="29">
        <v>17927457</v>
      </c>
      <c r="C16" s="30"/>
      <c r="D16" s="17"/>
      <c r="F16" s="17"/>
      <c r="J16" s="17"/>
    </row>
    <row r="17" spans="1:10" ht="15.75" x14ac:dyDescent="0.25">
      <c r="A17" s="28" t="s">
        <v>31</v>
      </c>
      <c r="B17" s="29">
        <v>16379193</v>
      </c>
      <c r="C17" s="30"/>
      <c r="G17" s="17"/>
    </row>
    <row r="18" spans="1:10" ht="15.75" x14ac:dyDescent="0.25">
      <c r="A18" s="28" t="s">
        <v>32</v>
      </c>
      <c r="B18" s="29">
        <v>15184460</v>
      </c>
      <c r="C18" s="31"/>
      <c r="F18" s="17"/>
      <c r="G18" s="17"/>
    </row>
    <row r="19" spans="1:10" ht="15.75" x14ac:dyDescent="0.25">
      <c r="A19" s="28" t="s">
        <v>33</v>
      </c>
      <c r="B19" s="29">
        <v>16008918.529999999</v>
      </c>
      <c r="C19" s="31"/>
      <c r="I19" s="32"/>
      <c r="J19" s="2"/>
    </row>
    <row r="20" spans="1:10" ht="15.75" x14ac:dyDescent="0.25">
      <c r="A20" s="28" t="s">
        <v>34</v>
      </c>
      <c r="B20" s="33">
        <v>16835201</v>
      </c>
      <c r="C20" s="34"/>
      <c r="D20" s="35"/>
      <c r="J20" s="2"/>
    </row>
    <row r="21" spans="1:10" ht="15.75" x14ac:dyDescent="0.25">
      <c r="A21" s="28" t="s">
        <v>35</v>
      </c>
      <c r="B21" s="33">
        <v>16294231.340000004</v>
      </c>
      <c r="C21" s="36"/>
      <c r="J21" s="2"/>
    </row>
    <row r="22" spans="1:10" ht="15.75" x14ac:dyDescent="0.25">
      <c r="A22" s="28" t="s">
        <v>36</v>
      </c>
      <c r="B22" s="33">
        <v>16913138.13000001</v>
      </c>
      <c r="C22" s="37"/>
      <c r="D22" s="35"/>
      <c r="J22" s="2"/>
    </row>
    <row r="23" spans="1:10" ht="15.75" x14ac:dyDescent="0.25">
      <c r="A23" s="28" t="s">
        <v>37</v>
      </c>
      <c r="B23" s="29">
        <v>16748195</v>
      </c>
      <c r="C23" s="38"/>
      <c r="D23" s="17"/>
    </row>
    <row r="24" spans="1:10" ht="15.75" x14ac:dyDescent="0.25">
      <c r="A24" s="39" t="s">
        <v>38</v>
      </c>
      <c r="B24" s="40">
        <f>SUM(B14:B23)/10</f>
        <v>16171558.837000001</v>
      </c>
    </row>
    <row r="25" spans="1:10" ht="15.75" x14ac:dyDescent="0.25">
      <c r="A25" s="39" t="s">
        <v>39</v>
      </c>
      <c r="B25" s="40">
        <f>SUM(B14:B23)/10</f>
        <v>16171558.837000001</v>
      </c>
    </row>
    <row r="26" spans="1:10" ht="15.75" x14ac:dyDescent="0.25">
      <c r="A26" s="28"/>
      <c r="B26" s="29"/>
      <c r="G26" s="17"/>
    </row>
    <row r="27" spans="1:10" ht="15.75" x14ac:dyDescent="0.25">
      <c r="A27" s="41" t="s">
        <v>40</v>
      </c>
      <c r="B27" s="42">
        <f>B10+B13</f>
        <v>179596798.08000001</v>
      </c>
    </row>
    <row r="28" spans="1:10" ht="15.75" x14ac:dyDescent="0.25">
      <c r="A28" s="41" t="s">
        <v>41</v>
      </c>
      <c r="B28" s="42">
        <f>C8-B27</f>
        <v>12129804.919999987</v>
      </c>
    </row>
    <row r="29" spans="1:10" ht="15.75" x14ac:dyDescent="0.25">
      <c r="A29" s="41"/>
      <c r="B29" s="42"/>
    </row>
    <row r="31" spans="1:10" ht="15.75" x14ac:dyDescent="0.25">
      <c r="A31" s="43" t="s">
        <v>42</v>
      </c>
      <c r="B31" s="44">
        <f>B32+B33</f>
        <v>-5212389.9170000143</v>
      </c>
      <c r="D31" s="17"/>
      <c r="F31" s="17"/>
    </row>
    <row r="32" spans="1:10" ht="15.75" x14ac:dyDescent="0.25">
      <c r="A32" s="45" t="s">
        <v>43</v>
      </c>
      <c r="B32" s="46">
        <f>B28-B24</f>
        <v>-4041753.9170000143</v>
      </c>
    </row>
    <row r="33" spans="1:4" ht="15.75" x14ac:dyDescent="0.25">
      <c r="A33" s="47" t="s">
        <v>44</v>
      </c>
      <c r="B33" s="89">
        <v>-1170636</v>
      </c>
      <c r="D33" s="17"/>
    </row>
    <row r="35" spans="1:4" x14ac:dyDescent="0.2">
      <c r="D35" s="17"/>
    </row>
    <row r="36" spans="1:4" x14ac:dyDescent="0.2">
      <c r="B36" s="17"/>
    </row>
    <row r="41" spans="1:4" x14ac:dyDescent="0.2">
      <c r="D41" s="66"/>
    </row>
    <row r="44" spans="1:4" x14ac:dyDescent="0.2">
      <c r="D44" s="15"/>
    </row>
  </sheetData>
  <mergeCells count="18">
    <mergeCell ref="A2:L2"/>
    <mergeCell ref="A3:B6"/>
    <mergeCell ref="C3:H3"/>
    <mergeCell ref="I3:I6"/>
    <mergeCell ref="J3:L3"/>
    <mergeCell ref="C4:C6"/>
    <mergeCell ref="D4:D6"/>
    <mergeCell ref="E4:G4"/>
    <mergeCell ref="H4:H6"/>
    <mergeCell ref="J4:J6"/>
    <mergeCell ref="A8:B8"/>
    <mergeCell ref="E12:F12"/>
    <mergeCell ref="K4:K6"/>
    <mergeCell ref="L4:L6"/>
    <mergeCell ref="E5:E6"/>
    <mergeCell ref="F5:F6"/>
    <mergeCell ref="G5:G6"/>
    <mergeCell ref="A7:B7"/>
  </mergeCells>
  <pageMargins left="0.23622047244094491" right="0.23622047244094491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0886E-F3B1-4FFB-92EB-8A727D96055C}">
  <dimension ref="A1:H36"/>
  <sheetViews>
    <sheetView tabSelected="1" topLeftCell="A4" zoomScale="90" zoomScaleNormal="90" workbookViewId="0">
      <selection activeCell="F20" sqref="F20"/>
    </sheetView>
  </sheetViews>
  <sheetFormatPr defaultRowHeight="12.75" x14ac:dyDescent="0.25"/>
  <cols>
    <col min="1" max="1" width="31.42578125" style="48" customWidth="1"/>
    <col min="2" max="2" width="14.7109375" style="48" customWidth="1"/>
    <col min="3" max="3" width="14.42578125" style="48" customWidth="1"/>
    <col min="4" max="5" width="12.85546875" style="48" customWidth="1"/>
    <col min="6" max="6" width="13.28515625" style="48" customWidth="1"/>
    <col min="7" max="7" width="14.140625" style="48" customWidth="1"/>
    <col min="8" max="8" width="14.85546875" style="48" customWidth="1"/>
    <col min="9" max="9" width="11.85546875" style="48" bestFit="1" customWidth="1"/>
    <col min="10" max="256" width="9.140625" style="48"/>
    <col min="257" max="257" width="31.42578125" style="48" customWidth="1"/>
    <col min="258" max="258" width="14.7109375" style="48" customWidth="1"/>
    <col min="259" max="259" width="14.42578125" style="48" customWidth="1"/>
    <col min="260" max="261" width="12.85546875" style="48" customWidth="1"/>
    <col min="262" max="262" width="13.28515625" style="48" customWidth="1"/>
    <col min="263" max="263" width="14.140625" style="48" customWidth="1"/>
    <col min="264" max="264" width="14.85546875" style="48" customWidth="1"/>
    <col min="265" max="265" width="11.85546875" style="48" bestFit="1" customWidth="1"/>
    <col min="266" max="512" width="9.140625" style="48"/>
    <col min="513" max="513" width="31.42578125" style="48" customWidth="1"/>
    <col min="514" max="514" width="14.7109375" style="48" customWidth="1"/>
    <col min="515" max="515" width="14.42578125" style="48" customWidth="1"/>
    <col min="516" max="517" width="12.85546875" style="48" customWidth="1"/>
    <col min="518" max="518" width="13.28515625" style="48" customWidth="1"/>
    <col min="519" max="519" width="14.140625" style="48" customWidth="1"/>
    <col min="520" max="520" width="14.85546875" style="48" customWidth="1"/>
    <col min="521" max="521" width="11.85546875" style="48" bestFit="1" customWidth="1"/>
    <col min="522" max="768" width="9.140625" style="48"/>
    <col min="769" max="769" width="31.42578125" style="48" customWidth="1"/>
    <col min="770" max="770" width="14.7109375" style="48" customWidth="1"/>
    <col min="771" max="771" width="14.42578125" style="48" customWidth="1"/>
    <col min="772" max="773" width="12.85546875" style="48" customWidth="1"/>
    <col min="774" max="774" width="13.28515625" style="48" customWidth="1"/>
    <col min="775" max="775" width="14.140625" style="48" customWidth="1"/>
    <col min="776" max="776" width="14.85546875" style="48" customWidth="1"/>
    <col min="777" max="777" width="11.85546875" style="48" bestFit="1" customWidth="1"/>
    <col min="778" max="1024" width="9.140625" style="48"/>
    <col min="1025" max="1025" width="31.42578125" style="48" customWidth="1"/>
    <col min="1026" max="1026" width="14.7109375" style="48" customWidth="1"/>
    <col min="1027" max="1027" width="14.42578125" style="48" customWidth="1"/>
    <col min="1028" max="1029" width="12.85546875" style="48" customWidth="1"/>
    <col min="1030" max="1030" width="13.28515625" style="48" customWidth="1"/>
    <col min="1031" max="1031" width="14.140625" style="48" customWidth="1"/>
    <col min="1032" max="1032" width="14.85546875" style="48" customWidth="1"/>
    <col min="1033" max="1033" width="11.85546875" style="48" bestFit="1" customWidth="1"/>
    <col min="1034" max="1280" width="9.140625" style="48"/>
    <col min="1281" max="1281" width="31.42578125" style="48" customWidth="1"/>
    <col min="1282" max="1282" width="14.7109375" style="48" customWidth="1"/>
    <col min="1283" max="1283" width="14.42578125" style="48" customWidth="1"/>
    <col min="1284" max="1285" width="12.85546875" style="48" customWidth="1"/>
    <col min="1286" max="1286" width="13.28515625" style="48" customWidth="1"/>
    <col min="1287" max="1287" width="14.140625" style="48" customWidth="1"/>
    <col min="1288" max="1288" width="14.85546875" style="48" customWidth="1"/>
    <col min="1289" max="1289" width="11.85546875" style="48" bestFit="1" customWidth="1"/>
    <col min="1290" max="1536" width="9.140625" style="48"/>
    <col min="1537" max="1537" width="31.42578125" style="48" customWidth="1"/>
    <col min="1538" max="1538" width="14.7109375" style="48" customWidth="1"/>
    <col min="1539" max="1539" width="14.42578125" style="48" customWidth="1"/>
    <col min="1540" max="1541" width="12.85546875" style="48" customWidth="1"/>
    <col min="1542" max="1542" width="13.28515625" style="48" customWidth="1"/>
    <col min="1543" max="1543" width="14.140625" style="48" customWidth="1"/>
    <col min="1544" max="1544" width="14.85546875" style="48" customWidth="1"/>
    <col min="1545" max="1545" width="11.85546875" style="48" bestFit="1" customWidth="1"/>
    <col min="1546" max="1792" width="9.140625" style="48"/>
    <col min="1793" max="1793" width="31.42578125" style="48" customWidth="1"/>
    <col min="1794" max="1794" width="14.7109375" style="48" customWidth="1"/>
    <col min="1795" max="1795" width="14.42578125" style="48" customWidth="1"/>
    <col min="1796" max="1797" width="12.85546875" style="48" customWidth="1"/>
    <col min="1798" max="1798" width="13.28515625" style="48" customWidth="1"/>
    <col min="1799" max="1799" width="14.140625" style="48" customWidth="1"/>
    <col min="1800" max="1800" width="14.85546875" style="48" customWidth="1"/>
    <col min="1801" max="1801" width="11.85546875" style="48" bestFit="1" customWidth="1"/>
    <col min="1802" max="2048" width="9.140625" style="48"/>
    <col min="2049" max="2049" width="31.42578125" style="48" customWidth="1"/>
    <col min="2050" max="2050" width="14.7109375" style="48" customWidth="1"/>
    <col min="2051" max="2051" width="14.42578125" style="48" customWidth="1"/>
    <col min="2052" max="2053" width="12.85546875" style="48" customWidth="1"/>
    <col min="2054" max="2054" width="13.28515625" style="48" customWidth="1"/>
    <col min="2055" max="2055" width="14.140625" style="48" customWidth="1"/>
    <col min="2056" max="2056" width="14.85546875" style="48" customWidth="1"/>
    <col min="2057" max="2057" width="11.85546875" style="48" bestFit="1" customWidth="1"/>
    <col min="2058" max="2304" width="9.140625" style="48"/>
    <col min="2305" max="2305" width="31.42578125" style="48" customWidth="1"/>
    <col min="2306" max="2306" width="14.7109375" style="48" customWidth="1"/>
    <col min="2307" max="2307" width="14.42578125" style="48" customWidth="1"/>
    <col min="2308" max="2309" width="12.85546875" style="48" customWidth="1"/>
    <col min="2310" max="2310" width="13.28515625" style="48" customWidth="1"/>
    <col min="2311" max="2311" width="14.140625" style="48" customWidth="1"/>
    <col min="2312" max="2312" width="14.85546875" style="48" customWidth="1"/>
    <col min="2313" max="2313" width="11.85546875" style="48" bestFit="1" customWidth="1"/>
    <col min="2314" max="2560" width="9.140625" style="48"/>
    <col min="2561" max="2561" width="31.42578125" style="48" customWidth="1"/>
    <col min="2562" max="2562" width="14.7109375" style="48" customWidth="1"/>
    <col min="2563" max="2563" width="14.42578125" style="48" customWidth="1"/>
    <col min="2564" max="2565" width="12.85546875" style="48" customWidth="1"/>
    <col min="2566" max="2566" width="13.28515625" style="48" customWidth="1"/>
    <col min="2567" max="2567" width="14.140625" style="48" customWidth="1"/>
    <col min="2568" max="2568" width="14.85546875" style="48" customWidth="1"/>
    <col min="2569" max="2569" width="11.85546875" style="48" bestFit="1" customWidth="1"/>
    <col min="2570" max="2816" width="9.140625" style="48"/>
    <col min="2817" max="2817" width="31.42578125" style="48" customWidth="1"/>
    <col min="2818" max="2818" width="14.7109375" style="48" customWidth="1"/>
    <col min="2819" max="2819" width="14.42578125" style="48" customWidth="1"/>
    <col min="2820" max="2821" width="12.85546875" style="48" customWidth="1"/>
    <col min="2822" max="2822" width="13.28515625" style="48" customWidth="1"/>
    <col min="2823" max="2823" width="14.140625" style="48" customWidth="1"/>
    <col min="2824" max="2824" width="14.85546875" style="48" customWidth="1"/>
    <col min="2825" max="2825" width="11.85546875" style="48" bestFit="1" customWidth="1"/>
    <col min="2826" max="3072" width="9.140625" style="48"/>
    <col min="3073" max="3073" width="31.42578125" style="48" customWidth="1"/>
    <col min="3074" max="3074" width="14.7109375" style="48" customWidth="1"/>
    <col min="3075" max="3075" width="14.42578125" style="48" customWidth="1"/>
    <col min="3076" max="3077" width="12.85546875" style="48" customWidth="1"/>
    <col min="3078" max="3078" width="13.28515625" style="48" customWidth="1"/>
    <col min="3079" max="3079" width="14.140625" style="48" customWidth="1"/>
    <col min="3080" max="3080" width="14.85546875" style="48" customWidth="1"/>
    <col min="3081" max="3081" width="11.85546875" style="48" bestFit="1" customWidth="1"/>
    <col min="3082" max="3328" width="9.140625" style="48"/>
    <col min="3329" max="3329" width="31.42578125" style="48" customWidth="1"/>
    <col min="3330" max="3330" width="14.7109375" style="48" customWidth="1"/>
    <col min="3331" max="3331" width="14.42578125" style="48" customWidth="1"/>
    <col min="3332" max="3333" width="12.85546875" style="48" customWidth="1"/>
    <col min="3334" max="3334" width="13.28515625" style="48" customWidth="1"/>
    <col min="3335" max="3335" width="14.140625" style="48" customWidth="1"/>
    <col min="3336" max="3336" width="14.85546875" style="48" customWidth="1"/>
    <col min="3337" max="3337" width="11.85546875" style="48" bestFit="1" customWidth="1"/>
    <col min="3338" max="3584" width="9.140625" style="48"/>
    <col min="3585" max="3585" width="31.42578125" style="48" customWidth="1"/>
    <col min="3586" max="3586" width="14.7109375" style="48" customWidth="1"/>
    <col min="3587" max="3587" width="14.42578125" style="48" customWidth="1"/>
    <col min="3588" max="3589" width="12.85546875" style="48" customWidth="1"/>
    <col min="3590" max="3590" width="13.28515625" style="48" customWidth="1"/>
    <col min="3591" max="3591" width="14.140625" style="48" customWidth="1"/>
    <col min="3592" max="3592" width="14.85546875" style="48" customWidth="1"/>
    <col min="3593" max="3593" width="11.85546875" style="48" bestFit="1" customWidth="1"/>
    <col min="3594" max="3840" width="9.140625" style="48"/>
    <col min="3841" max="3841" width="31.42578125" style="48" customWidth="1"/>
    <col min="3842" max="3842" width="14.7109375" style="48" customWidth="1"/>
    <col min="3843" max="3843" width="14.42578125" style="48" customWidth="1"/>
    <col min="3844" max="3845" width="12.85546875" style="48" customWidth="1"/>
    <col min="3846" max="3846" width="13.28515625" style="48" customWidth="1"/>
    <col min="3847" max="3847" width="14.140625" style="48" customWidth="1"/>
    <col min="3848" max="3848" width="14.85546875" style="48" customWidth="1"/>
    <col min="3849" max="3849" width="11.85546875" style="48" bestFit="1" customWidth="1"/>
    <col min="3850" max="4096" width="9.140625" style="48"/>
    <col min="4097" max="4097" width="31.42578125" style="48" customWidth="1"/>
    <col min="4098" max="4098" width="14.7109375" style="48" customWidth="1"/>
    <col min="4099" max="4099" width="14.42578125" style="48" customWidth="1"/>
    <col min="4100" max="4101" width="12.85546875" style="48" customWidth="1"/>
    <col min="4102" max="4102" width="13.28515625" style="48" customWidth="1"/>
    <col min="4103" max="4103" width="14.140625" style="48" customWidth="1"/>
    <col min="4104" max="4104" width="14.85546875" style="48" customWidth="1"/>
    <col min="4105" max="4105" width="11.85546875" style="48" bestFit="1" customWidth="1"/>
    <col min="4106" max="4352" width="9.140625" style="48"/>
    <col min="4353" max="4353" width="31.42578125" style="48" customWidth="1"/>
    <col min="4354" max="4354" width="14.7109375" style="48" customWidth="1"/>
    <col min="4355" max="4355" width="14.42578125" style="48" customWidth="1"/>
    <col min="4356" max="4357" width="12.85546875" style="48" customWidth="1"/>
    <col min="4358" max="4358" width="13.28515625" style="48" customWidth="1"/>
    <col min="4359" max="4359" width="14.140625" style="48" customWidth="1"/>
    <col min="4360" max="4360" width="14.85546875" style="48" customWidth="1"/>
    <col min="4361" max="4361" width="11.85546875" style="48" bestFit="1" customWidth="1"/>
    <col min="4362" max="4608" width="9.140625" style="48"/>
    <col min="4609" max="4609" width="31.42578125" style="48" customWidth="1"/>
    <col min="4610" max="4610" width="14.7109375" style="48" customWidth="1"/>
    <col min="4611" max="4611" width="14.42578125" style="48" customWidth="1"/>
    <col min="4612" max="4613" width="12.85546875" style="48" customWidth="1"/>
    <col min="4614" max="4614" width="13.28515625" style="48" customWidth="1"/>
    <col min="4615" max="4615" width="14.140625" style="48" customWidth="1"/>
    <col min="4616" max="4616" width="14.85546875" style="48" customWidth="1"/>
    <col min="4617" max="4617" width="11.85546875" style="48" bestFit="1" customWidth="1"/>
    <col min="4618" max="4864" width="9.140625" style="48"/>
    <col min="4865" max="4865" width="31.42578125" style="48" customWidth="1"/>
    <col min="4866" max="4866" width="14.7109375" style="48" customWidth="1"/>
    <col min="4867" max="4867" width="14.42578125" style="48" customWidth="1"/>
    <col min="4868" max="4869" width="12.85546875" style="48" customWidth="1"/>
    <col min="4870" max="4870" width="13.28515625" style="48" customWidth="1"/>
    <col min="4871" max="4871" width="14.140625" style="48" customWidth="1"/>
    <col min="4872" max="4872" width="14.85546875" style="48" customWidth="1"/>
    <col min="4873" max="4873" width="11.85546875" style="48" bestFit="1" customWidth="1"/>
    <col min="4874" max="5120" width="9.140625" style="48"/>
    <col min="5121" max="5121" width="31.42578125" style="48" customWidth="1"/>
    <col min="5122" max="5122" width="14.7109375" style="48" customWidth="1"/>
    <col min="5123" max="5123" width="14.42578125" style="48" customWidth="1"/>
    <col min="5124" max="5125" width="12.85546875" style="48" customWidth="1"/>
    <col min="5126" max="5126" width="13.28515625" style="48" customWidth="1"/>
    <col min="5127" max="5127" width="14.140625" style="48" customWidth="1"/>
    <col min="5128" max="5128" width="14.85546875" style="48" customWidth="1"/>
    <col min="5129" max="5129" width="11.85546875" style="48" bestFit="1" customWidth="1"/>
    <col min="5130" max="5376" width="9.140625" style="48"/>
    <col min="5377" max="5377" width="31.42578125" style="48" customWidth="1"/>
    <col min="5378" max="5378" width="14.7109375" style="48" customWidth="1"/>
    <col min="5379" max="5379" width="14.42578125" style="48" customWidth="1"/>
    <col min="5380" max="5381" width="12.85546875" style="48" customWidth="1"/>
    <col min="5382" max="5382" width="13.28515625" style="48" customWidth="1"/>
    <col min="5383" max="5383" width="14.140625" style="48" customWidth="1"/>
    <col min="5384" max="5384" width="14.85546875" style="48" customWidth="1"/>
    <col min="5385" max="5385" width="11.85546875" style="48" bestFit="1" customWidth="1"/>
    <col min="5386" max="5632" width="9.140625" style="48"/>
    <col min="5633" max="5633" width="31.42578125" style="48" customWidth="1"/>
    <col min="5634" max="5634" width="14.7109375" style="48" customWidth="1"/>
    <col min="5635" max="5635" width="14.42578125" style="48" customWidth="1"/>
    <col min="5636" max="5637" width="12.85546875" style="48" customWidth="1"/>
    <col min="5638" max="5638" width="13.28515625" style="48" customWidth="1"/>
    <col min="5639" max="5639" width="14.140625" style="48" customWidth="1"/>
    <col min="5640" max="5640" width="14.85546875" style="48" customWidth="1"/>
    <col min="5641" max="5641" width="11.85546875" style="48" bestFit="1" customWidth="1"/>
    <col min="5642" max="5888" width="9.140625" style="48"/>
    <col min="5889" max="5889" width="31.42578125" style="48" customWidth="1"/>
    <col min="5890" max="5890" width="14.7109375" style="48" customWidth="1"/>
    <col min="5891" max="5891" width="14.42578125" style="48" customWidth="1"/>
    <col min="5892" max="5893" width="12.85546875" style="48" customWidth="1"/>
    <col min="5894" max="5894" width="13.28515625" style="48" customWidth="1"/>
    <col min="5895" max="5895" width="14.140625" style="48" customWidth="1"/>
    <col min="5896" max="5896" width="14.85546875" style="48" customWidth="1"/>
    <col min="5897" max="5897" width="11.85546875" style="48" bestFit="1" customWidth="1"/>
    <col min="5898" max="6144" width="9.140625" style="48"/>
    <col min="6145" max="6145" width="31.42578125" style="48" customWidth="1"/>
    <col min="6146" max="6146" width="14.7109375" style="48" customWidth="1"/>
    <col min="6147" max="6147" width="14.42578125" style="48" customWidth="1"/>
    <col min="6148" max="6149" width="12.85546875" style="48" customWidth="1"/>
    <col min="6150" max="6150" width="13.28515625" style="48" customWidth="1"/>
    <col min="6151" max="6151" width="14.140625" style="48" customWidth="1"/>
    <col min="6152" max="6152" width="14.85546875" style="48" customWidth="1"/>
    <col min="6153" max="6153" width="11.85546875" style="48" bestFit="1" customWidth="1"/>
    <col min="6154" max="6400" width="9.140625" style="48"/>
    <col min="6401" max="6401" width="31.42578125" style="48" customWidth="1"/>
    <col min="6402" max="6402" width="14.7109375" style="48" customWidth="1"/>
    <col min="6403" max="6403" width="14.42578125" style="48" customWidth="1"/>
    <col min="6404" max="6405" width="12.85546875" style="48" customWidth="1"/>
    <col min="6406" max="6406" width="13.28515625" style="48" customWidth="1"/>
    <col min="6407" max="6407" width="14.140625" style="48" customWidth="1"/>
    <col min="6408" max="6408" width="14.85546875" style="48" customWidth="1"/>
    <col min="6409" max="6409" width="11.85546875" style="48" bestFit="1" customWidth="1"/>
    <col min="6410" max="6656" width="9.140625" style="48"/>
    <col min="6657" max="6657" width="31.42578125" style="48" customWidth="1"/>
    <col min="6658" max="6658" width="14.7109375" style="48" customWidth="1"/>
    <col min="6659" max="6659" width="14.42578125" style="48" customWidth="1"/>
    <col min="6660" max="6661" width="12.85546875" style="48" customWidth="1"/>
    <col min="6662" max="6662" width="13.28515625" style="48" customWidth="1"/>
    <col min="6663" max="6663" width="14.140625" style="48" customWidth="1"/>
    <col min="6664" max="6664" width="14.85546875" style="48" customWidth="1"/>
    <col min="6665" max="6665" width="11.85546875" style="48" bestFit="1" customWidth="1"/>
    <col min="6666" max="6912" width="9.140625" style="48"/>
    <col min="6913" max="6913" width="31.42578125" style="48" customWidth="1"/>
    <col min="6914" max="6914" width="14.7109375" style="48" customWidth="1"/>
    <col min="6915" max="6915" width="14.42578125" style="48" customWidth="1"/>
    <col min="6916" max="6917" width="12.85546875" style="48" customWidth="1"/>
    <col min="6918" max="6918" width="13.28515625" style="48" customWidth="1"/>
    <col min="6919" max="6919" width="14.140625" style="48" customWidth="1"/>
    <col min="6920" max="6920" width="14.85546875" style="48" customWidth="1"/>
    <col min="6921" max="6921" width="11.85546875" style="48" bestFit="1" customWidth="1"/>
    <col min="6922" max="7168" width="9.140625" style="48"/>
    <col min="7169" max="7169" width="31.42578125" style="48" customWidth="1"/>
    <col min="7170" max="7170" width="14.7109375" style="48" customWidth="1"/>
    <col min="7171" max="7171" width="14.42578125" style="48" customWidth="1"/>
    <col min="7172" max="7173" width="12.85546875" style="48" customWidth="1"/>
    <col min="7174" max="7174" width="13.28515625" style="48" customWidth="1"/>
    <col min="7175" max="7175" width="14.140625" style="48" customWidth="1"/>
    <col min="7176" max="7176" width="14.85546875" style="48" customWidth="1"/>
    <col min="7177" max="7177" width="11.85546875" style="48" bestFit="1" customWidth="1"/>
    <col min="7178" max="7424" width="9.140625" style="48"/>
    <col min="7425" max="7425" width="31.42578125" style="48" customWidth="1"/>
    <col min="7426" max="7426" width="14.7109375" style="48" customWidth="1"/>
    <col min="7427" max="7427" width="14.42578125" style="48" customWidth="1"/>
    <col min="7428" max="7429" width="12.85546875" style="48" customWidth="1"/>
    <col min="7430" max="7430" width="13.28515625" style="48" customWidth="1"/>
    <col min="7431" max="7431" width="14.140625" style="48" customWidth="1"/>
    <col min="7432" max="7432" width="14.85546875" style="48" customWidth="1"/>
    <col min="7433" max="7433" width="11.85546875" style="48" bestFit="1" customWidth="1"/>
    <col min="7434" max="7680" width="9.140625" style="48"/>
    <col min="7681" max="7681" width="31.42578125" style="48" customWidth="1"/>
    <col min="7682" max="7682" width="14.7109375" style="48" customWidth="1"/>
    <col min="7683" max="7683" width="14.42578125" style="48" customWidth="1"/>
    <col min="7684" max="7685" width="12.85546875" style="48" customWidth="1"/>
    <col min="7686" max="7686" width="13.28515625" style="48" customWidth="1"/>
    <col min="7687" max="7687" width="14.140625" style="48" customWidth="1"/>
    <col min="7688" max="7688" width="14.85546875" style="48" customWidth="1"/>
    <col min="7689" max="7689" width="11.85546875" style="48" bestFit="1" customWidth="1"/>
    <col min="7690" max="7936" width="9.140625" style="48"/>
    <col min="7937" max="7937" width="31.42578125" style="48" customWidth="1"/>
    <col min="7938" max="7938" width="14.7109375" style="48" customWidth="1"/>
    <col min="7939" max="7939" width="14.42578125" style="48" customWidth="1"/>
    <col min="7940" max="7941" width="12.85546875" style="48" customWidth="1"/>
    <col min="7942" max="7942" width="13.28515625" style="48" customWidth="1"/>
    <col min="7943" max="7943" width="14.140625" style="48" customWidth="1"/>
    <col min="7944" max="7944" width="14.85546875" style="48" customWidth="1"/>
    <col min="7945" max="7945" width="11.85546875" style="48" bestFit="1" customWidth="1"/>
    <col min="7946" max="8192" width="9.140625" style="48"/>
    <col min="8193" max="8193" width="31.42578125" style="48" customWidth="1"/>
    <col min="8194" max="8194" width="14.7109375" style="48" customWidth="1"/>
    <col min="8195" max="8195" width="14.42578125" style="48" customWidth="1"/>
    <col min="8196" max="8197" width="12.85546875" style="48" customWidth="1"/>
    <col min="8198" max="8198" width="13.28515625" style="48" customWidth="1"/>
    <col min="8199" max="8199" width="14.140625" style="48" customWidth="1"/>
    <col min="8200" max="8200" width="14.85546875" style="48" customWidth="1"/>
    <col min="8201" max="8201" width="11.85546875" style="48" bestFit="1" customWidth="1"/>
    <col min="8202" max="8448" width="9.140625" style="48"/>
    <col min="8449" max="8449" width="31.42578125" style="48" customWidth="1"/>
    <col min="8450" max="8450" width="14.7109375" style="48" customWidth="1"/>
    <col min="8451" max="8451" width="14.42578125" style="48" customWidth="1"/>
    <col min="8452" max="8453" width="12.85546875" style="48" customWidth="1"/>
    <col min="8454" max="8454" width="13.28515625" style="48" customWidth="1"/>
    <col min="8455" max="8455" width="14.140625" style="48" customWidth="1"/>
    <col min="8456" max="8456" width="14.85546875" style="48" customWidth="1"/>
    <col min="8457" max="8457" width="11.85546875" style="48" bestFit="1" customWidth="1"/>
    <col min="8458" max="8704" width="9.140625" style="48"/>
    <col min="8705" max="8705" width="31.42578125" style="48" customWidth="1"/>
    <col min="8706" max="8706" width="14.7109375" style="48" customWidth="1"/>
    <col min="8707" max="8707" width="14.42578125" style="48" customWidth="1"/>
    <col min="8708" max="8709" width="12.85546875" style="48" customWidth="1"/>
    <col min="8710" max="8710" width="13.28515625" style="48" customWidth="1"/>
    <col min="8711" max="8711" width="14.140625" style="48" customWidth="1"/>
    <col min="8712" max="8712" width="14.85546875" style="48" customWidth="1"/>
    <col min="8713" max="8713" width="11.85546875" style="48" bestFit="1" customWidth="1"/>
    <col min="8714" max="8960" width="9.140625" style="48"/>
    <col min="8961" max="8961" width="31.42578125" style="48" customWidth="1"/>
    <col min="8962" max="8962" width="14.7109375" style="48" customWidth="1"/>
    <col min="8963" max="8963" width="14.42578125" style="48" customWidth="1"/>
    <col min="8964" max="8965" width="12.85546875" style="48" customWidth="1"/>
    <col min="8966" max="8966" width="13.28515625" style="48" customWidth="1"/>
    <col min="8967" max="8967" width="14.140625" style="48" customWidth="1"/>
    <col min="8968" max="8968" width="14.85546875" style="48" customWidth="1"/>
    <col min="8969" max="8969" width="11.85546875" style="48" bestFit="1" customWidth="1"/>
    <col min="8970" max="9216" width="9.140625" style="48"/>
    <col min="9217" max="9217" width="31.42578125" style="48" customWidth="1"/>
    <col min="9218" max="9218" width="14.7109375" style="48" customWidth="1"/>
    <col min="9219" max="9219" width="14.42578125" style="48" customWidth="1"/>
    <col min="9220" max="9221" width="12.85546875" style="48" customWidth="1"/>
    <col min="9222" max="9222" width="13.28515625" style="48" customWidth="1"/>
    <col min="9223" max="9223" width="14.140625" style="48" customWidth="1"/>
    <col min="9224" max="9224" width="14.85546875" style="48" customWidth="1"/>
    <col min="9225" max="9225" width="11.85546875" style="48" bestFit="1" customWidth="1"/>
    <col min="9226" max="9472" width="9.140625" style="48"/>
    <col min="9473" max="9473" width="31.42578125" style="48" customWidth="1"/>
    <col min="9474" max="9474" width="14.7109375" style="48" customWidth="1"/>
    <col min="9475" max="9475" width="14.42578125" style="48" customWidth="1"/>
    <col min="9476" max="9477" width="12.85546875" style="48" customWidth="1"/>
    <col min="9478" max="9478" width="13.28515625" style="48" customWidth="1"/>
    <col min="9479" max="9479" width="14.140625" style="48" customWidth="1"/>
    <col min="9480" max="9480" width="14.85546875" style="48" customWidth="1"/>
    <col min="9481" max="9481" width="11.85546875" style="48" bestFit="1" customWidth="1"/>
    <col min="9482" max="9728" width="9.140625" style="48"/>
    <col min="9729" max="9729" width="31.42578125" style="48" customWidth="1"/>
    <col min="9730" max="9730" width="14.7109375" style="48" customWidth="1"/>
    <col min="9731" max="9731" width="14.42578125" style="48" customWidth="1"/>
    <col min="9732" max="9733" width="12.85546875" style="48" customWidth="1"/>
    <col min="9734" max="9734" width="13.28515625" style="48" customWidth="1"/>
    <col min="9735" max="9735" width="14.140625" style="48" customWidth="1"/>
    <col min="9736" max="9736" width="14.85546875" style="48" customWidth="1"/>
    <col min="9737" max="9737" width="11.85546875" style="48" bestFit="1" customWidth="1"/>
    <col min="9738" max="9984" width="9.140625" style="48"/>
    <col min="9985" max="9985" width="31.42578125" style="48" customWidth="1"/>
    <col min="9986" max="9986" width="14.7109375" style="48" customWidth="1"/>
    <col min="9987" max="9987" width="14.42578125" style="48" customWidth="1"/>
    <col min="9988" max="9989" width="12.85546875" style="48" customWidth="1"/>
    <col min="9990" max="9990" width="13.28515625" style="48" customWidth="1"/>
    <col min="9991" max="9991" width="14.140625" style="48" customWidth="1"/>
    <col min="9992" max="9992" width="14.85546875" style="48" customWidth="1"/>
    <col min="9993" max="9993" width="11.85546875" style="48" bestFit="1" customWidth="1"/>
    <col min="9994" max="10240" width="9.140625" style="48"/>
    <col min="10241" max="10241" width="31.42578125" style="48" customWidth="1"/>
    <col min="10242" max="10242" width="14.7109375" style="48" customWidth="1"/>
    <col min="10243" max="10243" width="14.42578125" style="48" customWidth="1"/>
    <col min="10244" max="10245" width="12.85546875" style="48" customWidth="1"/>
    <col min="10246" max="10246" width="13.28515625" style="48" customWidth="1"/>
    <col min="10247" max="10247" width="14.140625" style="48" customWidth="1"/>
    <col min="10248" max="10248" width="14.85546875" style="48" customWidth="1"/>
    <col min="10249" max="10249" width="11.85546875" style="48" bestFit="1" customWidth="1"/>
    <col min="10250" max="10496" width="9.140625" style="48"/>
    <col min="10497" max="10497" width="31.42578125" style="48" customWidth="1"/>
    <col min="10498" max="10498" width="14.7109375" style="48" customWidth="1"/>
    <col min="10499" max="10499" width="14.42578125" style="48" customWidth="1"/>
    <col min="10500" max="10501" width="12.85546875" style="48" customWidth="1"/>
    <col min="10502" max="10502" width="13.28515625" style="48" customWidth="1"/>
    <col min="10503" max="10503" width="14.140625" style="48" customWidth="1"/>
    <col min="10504" max="10504" width="14.85546875" style="48" customWidth="1"/>
    <col min="10505" max="10505" width="11.85546875" style="48" bestFit="1" customWidth="1"/>
    <col min="10506" max="10752" width="9.140625" style="48"/>
    <col min="10753" max="10753" width="31.42578125" style="48" customWidth="1"/>
    <col min="10754" max="10754" width="14.7109375" style="48" customWidth="1"/>
    <col min="10755" max="10755" width="14.42578125" style="48" customWidth="1"/>
    <col min="10756" max="10757" width="12.85546875" style="48" customWidth="1"/>
    <col min="10758" max="10758" width="13.28515625" style="48" customWidth="1"/>
    <col min="10759" max="10759" width="14.140625" style="48" customWidth="1"/>
    <col min="10760" max="10760" width="14.85546875" style="48" customWidth="1"/>
    <col min="10761" max="10761" width="11.85546875" style="48" bestFit="1" customWidth="1"/>
    <col min="10762" max="11008" width="9.140625" style="48"/>
    <col min="11009" max="11009" width="31.42578125" style="48" customWidth="1"/>
    <col min="11010" max="11010" width="14.7109375" style="48" customWidth="1"/>
    <col min="11011" max="11011" width="14.42578125" style="48" customWidth="1"/>
    <col min="11012" max="11013" width="12.85546875" style="48" customWidth="1"/>
    <col min="11014" max="11014" width="13.28515625" style="48" customWidth="1"/>
    <col min="11015" max="11015" width="14.140625" style="48" customWidth="1"/>
    <col min="11016" max="11016" width="14.85546875" style="48" customWidth="1"/>
    <col min="11017" max="11017" width="11.85546875" style="48" bestFit="1" customWidth="1"/>
    <col min="11018" max="11264" width="9.140625" style="48"/>
    <col min="11265" max="11265" width="31.42578125" style="48" customWidth="1"/>
    <col min="11266" max="11266" width="14.7109375" style="48" customWidth="1"/>
    <col min="11267" max="11267" width="14.42578125" style="48" customWidth="1"/>
    <col min="11268" max="11269" width="12.85546875" style="48" customWidth="1"/>
    <col min="11270" max="11270" width="13.28515625" style="48" customWidth="1"/>
    <col min="11271" max="11271" width="14.140625" style="48" customWidth="1"/>
    <col min="11272" max="11272" width="14.85546875" style="48" customWidth="1"/>
    <col min="11273" max="11273" width="11.85546875" style="48" bestFit="1" customWidth="1"/>
    <col min="11274" max="11520" width="9.140625" style="48"/>
    <col min="11521" max="11521" width="31.42578125" style="48" customWidth="1"/>
    <col min="11522" max="11522" width="14.7109375" style="48" customWidth="1"/>
    <col min="11523" max="11523" width="14.42578125" style="48" customWidth="1"/>
    <col min="11524" max="11525" width="12.85546875" style="48" customWidth="1"/>
    <col min="11526" max="11526" width="13.28515625" style="48" customWidth="1"/>
    <col min="11527" max="11527" width="14.140625" style="48" customWidth="1"/>
    <col min="11528" max="11528" width="14.85546875" style="48" customWidth="1"/>
    <col min="11529" max="11529" width="11.85546875" style="48" bestFit="1" customWidth="1"/>
    <col min="11530" max="11776" width="9.140625" style="48"/>
    <col min="11777" max="11777" width="31.42578125" style="48" customWidth="1"/>
    <col min="11778" max="11778" width="14.7109375" style="48" customWidth="1"/>
    <col min="11779" max="11779" width="14.42578125" style="48" customWidth="1"/>
    <col min="11780" max="11781" width="12.85546875" style="48" customWidth="1"/>
    <col min="11782" max="11782" width="13.28515625" style="48" customWidth="1"/>
    <col min="11783" max="11783" width="14.140625" style="48" customWidth="1"/>
    <col min="11784" max="11784" width="14.85546875" style="48" customWidth="1"/>
    <col min="11785" max="11785" width="11.85546875" style="48" bestFit="1" customWidth="1"/>
    <col min="11786" max="12032" width="9.140625" style="48"/>
    <col min="12033" max="12033" width="31.42578125" style="48" customWidth="1"/>
    <col min="12034" max="12034" width="14.7109375" style="48" customWidth="1"/>
    <col min="12035" max="12035" width="14.42578125" style="48" customWidth="1"/>
    <col min="12036" max="12037" width="12.85546875" style="48" customWidth="1"/>
    <col min="12038" max="12038" width="13.28515625" style="48" customWidth="1"/>
    <col min="12039" max="12039" width="14.140625" style="48" customWidth="1"/>
    <col min="12040" max="12040" width="14.85546875" style="48" customWidth="1"/>
    <col min="12041" max="12041" width="11.85546875" style="48" bestFit="1" customWidth="1"/>
    <col min="12042" max="12288" width="9.140625" style="48"/>
    <col min="12289" max="12289" width="31.42578125" style="48" customWidth="1"/>
    <col min="12290" max="12290" width="14.7109375" style="48" customWidth="1"/>
    <col min="12291" max="12291" width="14.42578125" style="48" customWidth="1"/>
    <col min="12292" max="12293" width="12.85546875" style="48" customWidth="1"/>
    <col min="12294" max="12294" width="13.28515625" style="48" customWidth="1"/>
    <col min="12295" max="12295" width="14.140625" style="48" customWidth="1"/>
    <col min="12296" max="12296" width="14.85546875" style="48" customWidth="1"/>
    <col min="12297" max="12297" width="11.85546875" style="48" bestFit="1" customWidth="1"/>
    <col min="12298" max="12544" width="9.140625" style="48"/>
    <col min="12545" max="12545" width="31.42578125" style="48" customWidth="1"/>
    <col min="12546" max="12546" width="14.7109375" style="48" customWidth="1"/>
    <col min="12547" max="12547" width="14.42578125" style="48" customWidth="1"/>
    <col min="12548" max="12549" width="12.85546875" style="48" customWidth="1"/>
    <col min="12550" max="12550" width="13.28515625" style="48" customWidth="1"/>
    <col min="12551" max="12551" width="14.140625" style="48" customWidth="1"/>
    <col min="12552" max="12552" width="14.85546875" style="48" customWidth="1"/>
    <col min="12553" max="12553" width="11.85546875" style="48" bestFit="1" customWidth="1"/>
    <col min="12554" max="12800" width="9.140625" style="48"/>
    <col min="12801" max="12801" width="31.42578125" style="48" customWidth="1"/>
    <col min="12802" max="12802" width="14.7109375" style="48" customWidth="1"/>
    <col min="12803" max="12803" width="14.42578125" style="48" customWidth="1"/>
    <col min="12804" max="12805" width="12.85546875" style="48" customWidth="1"/>
    <col min="12806" max="12806" width="13.28515625" style="48" customWidth="1"/>
    <col min="12807" max="12807" width="14.140625" style="48" customWidth="1"/>
    <col min="12808" max="12808" width="14.85546875" style="48" customWidth="1"/>
    <col min="12809" max="12809" width="11.85546875" style="48" bestFit="1" customWidth="1"/>
    <col min="12810" max="13056" width="9.140625" style="48"/>
    <col min="13057" max="13057" width="31.42578125" style="48" customWidth="1"/>
    <col min="13058" max="13058" width="14.7109375" style="48" customWidth="1"/>
    <col min="13059" max="13059" width="14.42578125" style="48" customWidth="1"/>
    <col min="13060" max="13061" width="12.85546875" style="48" customWidth="1"/>
    <col min="13062" max="13062" width="13.28515625" style="48" customWidth="1"/>
    <col min="13063" max="13063" width="14.140625" style="48" customWidth="1"/>
    <col min="13064" max="13064" width="14.85546875" style="48" customWidth="1"/>
    <col min="13065" max="13065" width="11.85546875" style="48" bestFit="1" customWidth="1"/>
    <col min="13066" max="13312" width="9.140625" style="48"/>
    <col min="13313" max="13313" width="31.42578125" style="48" customWidth="1"/>
    <col min="13314" max="13314" width="14.7109375" style="48" customWidth="1"/>
    <col min="13315" max="13315" width="14.42578125" style="48" customWidth="1"/>
    <col min="13316" max="13317" width="12.85546875" style="48" customWidth="1"/>
    <col min="13318" max="13318" width="13.28515625" style="48" customWidth="1"/>
    <col min="13319" max="13319" width="14.140625" style="48" customWidth="1"/>
    <col min="13320" max="13320" width="14.85546875" style="48" customWidth="1"/>
    <col min="13321" max="13321" width="11.85546875" style="48" bestFit="1" customWidth="1"/>
    <col min="13322" max="13568" width="9.140625" style="48"/>
    <col min="13569" max="13569" width="31.42578125" style="48" customWidth="1"/>
    <col min="13570" max="13570" width="14.7109375" style="48" customWidth="1"/>
    <col min="13571" max="13571" width="14.42578125" style="48" customWidth="1"/>
    <col min="13572" max="13573" width="12.85546875" style="48" customWidth="1"/>
    <col min="13574" max="13574" width="13.28515625" style="48" customWidth="1"/>
    <col min="13575" max="13575" width="14.140625" style="48" customWidth="1"/>
    <col min="13576" max="13576" width="14.85546875" style="48" customWidth="1"/>
    <col min="13577" max="13577" width="11.85546875" style="48" bestFit="1" customWidth="1"/>
    <col min="13578" max="13824" width="9.140625" style="48"/>
    <col min="13825" max="13825" width="31.42578125" style="48" customWidth="1"/>
    <col min="13826" max="13826" width="14.7109375" style="48" customWidth="1"/>
    <col min="13827" max="13827" width="14.42578125" style="48" customWidth="1"/>
    <col min="13828" max="13829" width="12.85546875" style="48" customWidth="1"/>
    <col min="13830" max="13830" width="13.28515625" style="48" customWidth="1"/>
    <col min="13831" max="13831" width="14.140625" style="48" customWidth="1"/>
    <col min="13832" max="13832" width="14.85546875" style="48" customWidth="1"/>
    <col min="13833" max="13833" width="11.85546875" style="48" bestFit="1" customWidth="1"/>
    <col min="13834" max="14080" width="9.140625" style="48"/>
    <col min="14081" max="14081" width="31.42578125" style="48" customWidth="1"/>
    <col min="14082" max="14082" width="14.7109375" style="48" customWidth="1"/>
    <col min="14083" max="14083" width="14.42578125" style="48" customWidth="1"/>
    <col min="14084" max="14085" width="12.85546875" style="48" customWidth="1"/>
    <col min="14086" max="14086" width="13.28515625" style="48" customWidth="1"/>
    <col min="14087" max="14087" width="14.140625" style="48" customWidth="1"/>
    <col min="14088" max="14088" width="14.85546875" style="48" customWidth="1"/>
    <col min="14089" max="14089" width="11.85546875" style="48" bestFit="1" customWidth="1"/>
    <col min="14090" max="14336" width="9.140625" style="48"/>
    <col min="14337" max="14337" width="31.42578125" style="48" customWidth="1"/>
    <col min="14338" max="14338" width="14.7109375" style="48" customWidth="1"/>
    <col min="14339" max="14339" width="14.42578125" style="48" customWidth="1"/>
    <col min="14340" max="14341" width="12.85546875" style="48" customWidth="1"/>
    <col min="14342" max="14342" width="13.28515625" style="48" customWidth="1"/>
    <col min="14343" max="14343" width="14.140625" style="48" customWidth="1"/>
    <col min="14344" max="14344" width="14.85546875" style="48" customWidth="1"/>
    <col min="14345" max="14345" width="11.85546875" style="48" bestFit="1" customWidth="1"/>
    <col min="14346" max="14592" width="9.140625" style="48"/>
    <col min="14593" max="14593" width="31.42578125" style="48" customWidth="1"/>
    <col min="14594" max="14594" width="14.7109375" style="48" customWidth="1"/>
    <col min="14595" max="14595" width="14.42578125" style="48" customWidth="1"/>
    <col min="14596" max="14597" width="12.85546875" style="48" customWidth="1"/>
    <col min="14598" max="14598" width="13.28515625" style="48" customWidth="1"/>
    <col min="14599" max="14599" width="14.140625" style="48" customWidth="1"/>
    <col min="14600" max="14600" width="14.85546875" style="48" customWidth="1"/>
    <col min="14601" max="14601" width="11.85546875" style="48" bestFit="1" customWidth="1"/>
    <col min="14602" max="14848" width="9.140625" style="48"/>
    <col min="14849" max="14849" width="31.42578125" style="48" customWidth="1"/>
    <col min="14850" max="14850" width="14.7109375" style="48" customWidth="1"/>
    <col min="14851" max="14851" width="14.42578125" style="48" customWidth="1"/>
    <col min="14852" max="14853" width="12.85546875" style="48" customWidth="1"/>
    <col min="14854" max="14854" width="13.28515625" style="48" customWidth="1"/>
    <col min="14855" max="14855" width="14.140625" style="48" customWidth="1"/>
    <col min="14856" max="14856" width="14.85546875" style="48" customWidth="1"/>
    <col min="14857" max="14857" width="11.85546875" style="48" bestFit="1" customWidth="1"/>
    <col min="14858" max="15104" width="9.140625" style="48"/>
    <col min="15105" max="15105" width="31.42578125" style="48" customWidth="1"/>
    <col min="15106" max="15106" width="14.7109375" style="48" customWidth="1"/>
    <col min="15107" max="15107" width="14.42578125" style="48" customWidth="1"/>
    <col min="15108" max="15109" width="12.85546875" style="48" customWidth="1"/>
    <col min="15110" max="15110" width="13.28515625" style="48" customWidth="1"/>
    <col min="15111" max="15111" width="14.140625" style="48" customWidth="1"/>
    <col min="15112" max="15112" width="14.85546875" style="48" customWidth="1"/>
    <col min="15113" max="15113" width="11.85546875" style="48" bestFit="1" customWidth="1"/>
    <col min="15114" max="15360" width="9.140625" style="48"/>
    <col min="15361" max="15361" width="31.42578125" style="48" customWidth="1"/>
    <col min="15362" max="15362" width="14.7109375" style="48" customWidth="1"/>
    <col min="15363" max="15363" width="14.42578125" style="48" customWidth="1"/>
    <col min="15364" max="15365" width="12.85546875" style="48" customWidth="1"/>
    <col min="15366" max="15366" width="13.28515625" style="48" customWidth="1"/>
    <col min="15367" max="15367" width="14.140625" style="48" customWidth="1"/>
    <col min="15368" max="15368" width="14.85546875" style="48" customWidth="1"/>
    <col min="15369" max="15369" width="11.85546875" style="48" bestFit="1" customWidth="1"/>
    <col min="15370" max="15616" width="9.140625" style="48"/>
    <col min="15617" max="15617" width="31.42578125" style="48" customWidth="1"/>
    <col min="15618" max="15618" width="14.7109375" style="48" customWidth="1"/>
    <col min="15619" max="15619" width="14.42578125" style="48" customWidth="1"/>
    <col min="15620" max="15621" width="12.85546875" style="48" customWidth="1"/>
    <col min="15622" max="15622" width="13.28515625" style="48" customWidth="1"/>
    <col min="15623" max="15623" width="14.140625" style="48" customWidth="1"/>
    <col min="15624" max="15624" width="14.85546875" style="48" customWidth="1"/>
    <col min="15625" max="15625" width="11.85546875" style="48" bestFit="1" customWidth="1"/>
    <col min="15626" max="15872" width="9.140625" style="48"/>
    <col min="15873" max="15873" width="31.42578125" style="48" customWidth="1"/>
    <col min="15874" max="15874" width="14.7109375" style="48" customWidth="1"/>
    <col min="15875" max="15875" width="14.42578125" style="48" customWidth="1"/>
    <col min="15876" max="15877" width="12.85546875" style="48" customWidth="1"/>
    <col min="15878" max="15878" width="13.28515625" style="48" customWidth="1"/>
    <col min="15879" max="15879" width="14.140625" style="48" customWidth="1"/>
    <col min="15880" max="15880" width="14.85546875" style="48" customWidth="1"/>
    <col min="15881" max="15881" width="11.85546875" style="48" bestFit="1" customWidth="1"/>
    <col min="15882" max="16128" width="9.140625" style="48"/>
    <col min="16129" max="16129" width="31.42578125" style="48" customWidth="1"/>
    <col min="16130" max="16130" width="14.7109375" style="48" customWidth="1"/>
    <col min="16131" max="16131" width="14.42578125" style="48" customWidth="1"/>
    <col min="16132" max="16133" width="12.85546875" style="48" customWidth="1"/>
    <col min="16134" max="16134" width="13.28515625" style="48" customWidth="1"/>
    <col min="16135" max="16135" width="14.140625" style="48" customWidth="1"/>
    <col min="16136" max="16136" width="14.85546875" style="48" customWidth="1"/>
    <col min="16137" max="16137" width="11.85546875" style="48" bestFit="1" customWidth="1"/>
    <col min="16138" max="16384" width="9.140625" style="48"/>
  </cols>
  <sheetData>
    <row r="1" spans="1:8" x14ac:dyDescent="0.25">
      <c r="H1" s="48" t="s">
        <v>2</v>
      </c>
    </row>
    <row r="2" spans="1:8" ht="15.75" x14ac:dyDescent="0.25">
      <c r="A2" s="87" t="s">
        <v>45</v>
      </c>
      <c r="B2" s="87"/>
      <c r="C2" s="87"/>
      <c r="D2" s="87"/>
      <c r="E2" s="87"/>
      <c r="F2" s="87"/>
      <c r="G2" s="87"/>
      <c r="H2" s="87"/>
    </row>
    <row r="3" spans="1:8" x14ac:dyDescent="0.25">
      <c r="A3" s="49"/>
      <c r="B3" s="49"/>
      <c r="C3" s="49"/>
      <c r="D3" s="49"/>
      <c r="E3" s="49"/>
      <c r="F3" s="49"/>
      <c r="G3" s="50"/>
      <c r="H3" s="49"/>
    </row>
    <row r="4" spans="1:8" ht="76.5" x14ac:dyDescent="0.25">
      <c r="A4" s="51"/>
      <c r="B4" s="51" t="s">
        <v>46</v>
      </c>
      <c r="C4" s="52" t="s">
        <v>47</v>
      </c>
      <c r="D4" s="52" t="s">
        <v>48</v>
      </c>
      <c r="E4" s="53" t="s">
        <v>49</v>
      </c>
      <c r="F4" s="52" t="s">
        <v>50</v>
      </c>
      <c r="G4" s="52" t="s">
        <v>51</v>
      </c>
      <c r="H4" s="52" t="s">
        <v>52</v>
      </c>
    </row>
    <row r="5" spans="1:8" s="56" customFormat="1" x14ac:dyDescent="0.2">
      <c r="A5" s="54" t="s">
        <v>53</v>
      </c>
      <c r="B5" s="55">
        <f t="shared" ref="B5:G5" si="0">B6+B10+B11</f>
        <v>42724093</v>
      </c>
      <c r="C5" s="55">
        <f t="shared" si="0"/>
        <v>36412827.400000006</v>
      </c>
      <c r="D5" s="55">
        <f t="shared" si="0"/>
        <v>41625191.354444437</v>
      </c>
      <c r="E5" s="55">
        <f t="shared" si="0"/>
        <v>4477613.004444438</v>
      </c>
      <c r="F5" s="55">
        <f t="shared" si="0"/>
        <v>5068962.2877777731</v>
      </c>
      <c r="G5" s="55">
        <f t="shared" si="0"/>
        <v>48900813.326749995</v>
      </c>
      <c r="H5" s="55">
        <f t="shared" ref="H5:H11" si="1">G5-B5</f>
        <v>6176720.3267499954</v>
      </c>
    </row>
    <row r="6" spans="1:8" s="56" customFormat="1" x14ac:dyDescent="0.2">
      <c r="A6" s="57" t="s">
        <v>54</v>
      </c>
      <c r="B6" s="58">
        <f t="shared" ref="B6:G6" si="2">B7+B8+B9</f>
        <v>38146657</v>
      </c>
      <c r="C6" s="58">
        <f t="shared" si="2"/>
        <v>32598297.400000002</v>
      </c>
      <c r="D6" s="58">
        <f t="shared" si="2"/>
        <v>37624342.509999998</v>
      </c>
      <c r="E6" s="58">
        <f t="shared" si="2"/>
        <v>3948466.6199999931</v>
      </c>
      <c r="F6" s="58">
        <f t="shared" si="2"/>
        <v>5026045.1099999957</v>
      </c>
      <c r="G6" s="58">
        <f t="shared" si="2"/>
        <v>44263339.326749995</v>
      </c>
      <c r="H6" s="58">
        <f t="shared" si="1"/>
        <v>6116682.3267499954</v>
      </c>
    </row>
    <row r="7" spans="1:8" s="56" customFormat="1" ht="25.5" x14ac:dyDescent="0.2">
      <c r="A7" s="59" t="s">
        <v>55</v>
      </c>
      <c r="B7" s="60">
        <f>35990949-487946</f>
        <v>35503003</v>
      </c>
      <c r="C7" s="60">
        <v>30308889.100000001</v>
      </c>
      <c r="D7" s="60">
        <v>35434867.409999996</v>
      </c>
      <c r="E7" s="60">
        <v>3739825.9599999934</v>
      </c>
      <c r="F7" s="60">
        <f>D7-C7</f>
        <v>5125978.3099999949</v>
      </c>
      <c r="G7" s="60">
        <f>D7/10*11.75</f>
        <v>41635969.206749991</v>
      </c>
      <c r="H7" s="60">
        <f t="shared" si="1"/>
        <v>6132966.2067499906</v>
      </c>
    </row>
    <row r="8" spans="1:8" s="56" customFormat="1" ht="25.5" x14ac:dyDescent="0.2">
      <c r="A8" s="59" t="s">
        <v>56</v>
      </c>
      <c r="B8" s="60">
        <f>2723014-115303</f>
        <v>2607711</v>
      </c>
      <c r="C8" s="60">
        <v>2268249.2999999998</v>
      </c>
      <c r="D8" s="60">
        <v>2173092.1</v>
      </c>
      <c r="E8" s="60">
        <v>206019.37999999989</v>
      </c>
      <c r="F8" s="60">
        <f>D8-C8</f>
        <v>-95157.199999999721</v>
      </c>
      <c r="G8" s="60">
        <f>D8/10*12</f>
        <v>2607710.5200000005</v>
      </c>
      <c r="H8" s="60">
        <f t="shared" si="1"/>
        <v>-0.47999999951571226</v>
      </c>
    </row>
    <row r="9" spans="1:8" s="61" customFormat="1" ht="13.5" x14ac:dyDescent="0.2">
      <c r="A9" s="59" t="s">
        <v>57</v>
      </c>
      <c r="B9" s="60">
        <v>35943</v>
      </c>
      <c r="C9" s="60">
        <v>21159</v>
      </c>
      <c r="D9" s="60">
        <v>16383</v>
      </c>
      <c r="E9" s="60">
        <v>2621.2800000000007</v>
      </c>
      <c r="F9" s="60">
        <f>D9-C9</f>
        <v>-4776</v>
      </c>
      <c r="G9" s="60">
        <f>D9/10*12</f>
        <v>19659.599999999999</v>
      </c>
      <c r="H9" s="60">
        <f t="shared" si="1"/>
        <v>-16283.400000000001</v>
      </c>
    </row>
    <row r="10" spans="1:8" s="61" customFormat="1" ht="25.5" x14ac:dyDescent="0.2">
      <c r="A10" s="62" t="s">
        <v>58</v>
      </c>
      <c r="B10" s="63">
        <v>703257</v>
      </c>
      <c r="C10" s="63">
        <f>B10/12*10</f>
        <v>586047.5</v>
      </c>
      <c r="D10" s="63">
        <v>628964.67777777778</v>
      </c>
      <c r="E10" s="63">
        <v>62896.467777777812</v>
      </c>
      <c r="F10" s="63">
        <f>D10-C10</f>
        <v>42917.177777777775</v>
      </c>
      <c r="G10" s="63">
        <f>703257+60038</f>
        <v>763295</v>
      </c>
      <c r="H10" s="60">
        <f t="shared" si="1"/>
        <v>60038</v>
      </c>
    </row>
    <row r="11" spans="1:8" ht="25.5" x14ac:dyDescent="0.2">
      <c r="A11" s="62" t="s">
        <v>59</v>
      </c>
      <c r="B11" s="63">
        <f>4046261-172082</f>
        <v>3874179</v>
      </c>
      <c r="C11" s="60">
        <f>B11/12*10</f>
        <v>3228482.5</v>
      </c>
      <c r="D11" s="60">
        <v>3371884.166666667</v>
      </c>
      <c r="E11" s="63">
        <v>466249.91666666698</v>
      </c>
      <c r="F11" s="63">
        <v>0</v>
      </c>
      <c r="G11" s="63">
        <v>3874179</v>
      </c>
      <c r="H11" s="60">
        <f t="shared" si="1"/>
        <v>0</v>
      </c>
    </row>
    <row r="12" spans="1:8" s="64" customFormat="1" x14ac:dyDescent="0.2">
      <c r="A12" s="88" t="s">
        <v>60</v>
      </c>
      <c r="B12" s="88"/>
      <c r="C12" s="88"/>
      <c r="D12" s="88"/>
      <c r="E12" s="88"/>
      <c r="F12" s="88"/>
      <c r="G12" s="88"/>
      <c r="H12" s="88"/>
    </row>
    <row r="14" spans="1:8" ht="31.5" x14ac:dyDescent="0.25">
      <c r="A14" s="65" t="s">
        <v>61</v>
      </c>
      <c r="B14" s="68">
        <f>ROUNDUP(H5*0.451309,0)</f>
        <v>2787610</v>
      </c>
    </row>
    <row r="27" spans="7:7" x14ac:dyDescent="0.25">
      <c r="G27" s="90"/>
    </row>
    <row r="36" spans="6:6" x14ac:dyDescent="0.25">
      <c r="F36" s="67"/>
    </row>
  </sheetData>
  <mergeCells count="2">
    <mergeCell ref="A2:H2"/>
    <mergeCell ref="A12:H12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Kasparenko</dc:creator>
  <cp:lastModifiedBy>Sandra Kasparenko</cp:lastModifiedBy>
  <cp:lastPrinted>2021-12-14T07:52:55Z</cp:lastPrinted>
  <dcterms:created xsi:type="dcterms:W3CDTF">2021-12-14T07:50:43Z</dcterms:created>
  <dcterms:modified xsi:type="dcterms:W3CDTF">2021-12-20T13:49:09Z</dcterms:modified>
</cp:coreProperties>
</file>