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E361B1D8-AC4A-46C1-8C16-2AAF1706A653}" xr6:coauthVersionLast="47" xr6:coauthVersionMax="47" xr10:uidLastSave="{00000000-0000-0000-0000-000000000000}"/>
  <bookViews>
    <workbookView xWindow="-120" yWindow="-120" windowWidth="29040" windowHeight="15840" xr2:uid="{0161E355-4854-4509-A9F2-D3F7DA24E3CE}"/>
  </bookViews>
  <sheets>
    <sheet name="Lokālā tāme" sheetId="1" r:id="rId1"/>
  </sheets>
  <definedNames>
    <definedName name="_xlnm.Print_Titles" localSheetId="0">'Lokālā tāme'!$12:$13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7" i="1" l="1"/>
  <c r="K18" i="1"/>
  <c r="K19" i="1"/>
  <c r="K20" i="1"/>
  <c r="K21" i="1"/>
  <c r="K16" i="1"/>
  <c r="K14" i="1"/>
  <c r="N14" i="1"/>
  <c r="N22" i="1"/>
  <c r="M14" i="1"/>
  <c r="M22" i="1"/>
  <c r="G14" i="1"/>
  <c r="J14" i="1" s="1"/>
  <c r="L14" i="1"/>
  <c r="O14" i="1" s="1"/>
  <c r="N17" i="1"/>
  <c r="M17" i="1"/>
  <c r="G17" i="1"/>
  <c r="J17" i="1" s="1"/>
  <c r="N16" i="1"/>
  <c r="M16" i="1"/>
  <c r="G16" i="1"/>
  <c r="L16" i="1" s="1"/>
  <c r="N21" i="1"/>
  <c r="M21" i="1"/>
  <c r="G21" i="1"/>
  <c r="L21" i="1" s="1"/>
  <c r="O21" i="1" s="1"/>
  <c r="N20" i="1"/>
  <c r="M20" i="1"/>
  <c r="G20" i="1"/>
  <c r="J20" i="1" s="1"/>
  <c r="N19" i="1"/>
  <c r="M19" i="1"/>
  <c r="G19" i="1"/>
  <c r="L19" i="1" s="1"/>
  <c r="J19" i="1"/>
  <c r="N18" i="1"/>
  <c r="M18" i="1"/>
  <c r="G18" i="1"/>
  <c r="L18" i="1" s="1"/>
  <c r="K22" i="1"/>
  <c r="O19" i="1" l="1"/>
  <c r="J21" i="1"/>
  <c r="J18" i="1"/>
  <c r="L20" i="1"/>
  <c r="O20" i="1" s="1"/>
  <c r="O18" i="1"/>
  <c r="L17" i="1"/>
  <c r="L22" i="1" s="1"/>
  <c r="O22" i="1" s="1"/>
  <c r="O16" i="1"/>
  <c r="J16" i="1"/>
  <c r="O17" i="1" l="1"/>
  <c r="O25" i="1"/>
  <c r="O23" i="1"/>
  <c r="O24" i="1" s="1"/>
  <c r="O26" i="1" l="1"/>
  <c r="O28" i="1" s="1"/>
  <c r="L9" i="1" s="1"/>
</calcChain>
</file>

<file path=xl/sharedStrings.xml><?xml version="1.0" encoding="utf-8"?>
<sst xmlns="http://schemas.openxmlformats.org/spreadsheetml/2006/main" count="58" uniqueCount="51">
  <si>
    <t>Mērvienība</t>
  </si>
  <si>
    <t>Daudzums</t>
  </si>
  <si>
    <t>Nr. p.k.</t>
  </si>
  <si>
    <t>laika norma (c/h)</t>
  </si>
  <si>
    <t>Vienības izmaksas</t>
  </si>
  <si>
    <t>Kopā</t>
  </si>
  <si>
    <t>Lokālā tāme</t>
  </si>
  <si>
    <t>Kopā uz visu apjomu</t>
  </si>
  <si>
    <t>Tāmes izmaksas</t>
  </si>
  <si>
    <t>euro</t>
  </si>
  <si>
    <t>Tāme sastādīta</t>
  </si>
  <si>
    <t>Sastādīja:</t>
  </si>
  <si>
    <t>(paraksts un tā atšifrējums, datums)</t>
  </si>
  <si>
    <t>Pārbaudīja:</t>
  </si>
  <si>
    <t>Sertifikāta Nr.:</t>
  </si>
  <si>
    <t>darba alga</t>
  </si>
  <si>
    <t>mehānismi</t>
  </si>
  <si>
    <t>kopā</t>
  </si>
  <si>
    <t>summa</t>
  </si>
  <si>
    <t>Tiešās izmaksas kopā, t.sk. darba devēja sociālais nodoklis (%)</t>
  </si>
  <si>
    <t xml:space="preserve">darba alga     </t>
  </si>
  <si>
    <t>t.sk. darba aizsardzība</t>
  </si>
  <si>
    <r>
      <t>PVN 21% (</t>
    </r>
    <r>
      <rPr>
        <b/>
        <sz val="10"/>
        <rFont val="Times New Roman"/>
        <family val="1"/>
        <charset val="186"/>
      </rPr>
      <t>nodokļa apgrieztā maksāšana saskaņā ar PVN likuma 142.pantu</t>
    </r>
    <r>
      <rPr>
        <b/>
        <sz val="12"/>
        <rFont val="Times New Roman"/>
        <family val="1"/>
        <charset val="186"/>
      </rPr>
      <t>)</t>
    </r>
  </si>
  <si>
    <t>Pavisam kopā</t>
  </si>
  <si>
    <t>gada</t>
  </si>
  <si>
    <t>ha</t>
  </si>
  <si>
    <t>Darbu veids</t>
  </si>
  <si>
    <r>
      <t>darba samaksas likme (</t>
    </r>
    <r>
      <rPr>
        <i/>
        <sz val="11"/>
        <color indexed="8"/>
        <rFont val="Times New Roman"/>
        <family val="1"/>
        <charset val="186"/>
      </rPr>
      <t>euro</t>
    </r>
    <r>
      <rPr>
        <sz val="11"/>
        <color indexed="8"/>
        <rFont val="Times New Roman"/>
        <family val="1"/>
        <charset val="186"/>
      </rPr>
      <t>/h)</t>
    </r>
  </si>
  <si>
    <t>būvizstrādā- jumi</t>
  </si>
  <si>
    <t>darbietil- pība               (c/h)</t>
  </si>
  <si>
    <t>Apauguma palieku (siekstas, sakņu) novākšana lauksaimniecībā izmantojamās zemēs un novietošana krautnēs vai utilizācija</t>
  </si>
  <si>
    <t>m³</t>
  </si>
  <si>
    <t>Biezi krūmi</t>
  </si>
  <si>
    <t>Vid. biezi krūmi</t>
  </si>
  <si>
    <t xml:space="preserve">Gultnes rakšana ar apauguma pazemes daļu izcelšanu </t>
  </si>
  <si>
    <t>Hidrotehniskās un/vai meliorācijas būves bojājumu novēršana.</t>
  </si>
  <si>
    <t>Tāme sastādīta 2026.gada tirgus cenās.</t>
  </si>
  <si>
    <t>2026.</t>
  </si>
  <si>
    <r>
      <rPr>
        <b/>
        <sz val="12"/>
        <rFont val="Times New Roman"/>
        <family val="1"/>
        <charset val="186"/>
      </rPr>
      <t>Objekta adrese</t>
    </r>
    <r>
      <rPr>
        <sz val="12"/>
        <rFont val="Times New Roman"/>
        <family val="1"/>
        <charset val="186"/>
      </rPr>
      <t>: Laucienes pagasts, Talsu novads</t>
    </r>
  </si>
  <si>
    <t>Darbu izpildei nepieciešamās būvtehnikas mobilizācija un demobilizācija, ietverot tās transportēšanu uz būvobjektu un no būvobjekta</t>
  </si>
  <si>
    <t>kompl.</t>
  </si>
  <si>
    <t>2.1</t>
  </si>
  <si>
    <t>2.2</t>
  </si>
  <si>
    <t>Virsizdevumi (5 %)</t>
  </si>
  <si>
    <t>Peļņa (5 % )</t>
  </si>
  <si>
    <t>Izraktās grunts izlīdzināšana līdz 20 m tālu 80% apmērā</t>
  </si>
  <si>
    <r>
      <rPr>
        <b/>
        <sz val="12"/>
        <rFont val="Times New Roman"/>
        <family val="1"/>
        <charset val="186"/>
      </rPr>
      <t>Būves nosaukums</t>
    </r>
    <r>
      <rPr>
        <sz val="12"/>
        <rFont val="Times New Roman"/>
        <family val="1"/>
        <charset val="186"/>
      </rPr>
      <t>: Valsts nozīmes ūdensnotekas Jādekša, meliorācijas kadastra kods 376382:01, bojājumu novēršana pik. 210/80 – 222/80 Laucienes pagastā, Talsu novadā</t>
    </r>
  </si>
  <si>
    <t>Apauguma novākšana un novietošana krautnēs</t>
  </si>
  <si>
    <t>27. jūlijā</t>
  </si>
  <si>
    <t>Niedru sanesumu un nosprostojumu likvidēšana mehanizēti</t>
  </si>
  <si>
    <t>Pielikums Nr.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</si>
</sst>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scheme val="minor"/>
    </font>
    <font>
      <sz val="10"/>
      <name val="Helv"/>
    </font>
    <font>
      <sz val="12"/>
      <name val="Times New Roman"/>
      <family val="1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color indexed="8"/>
      <name val="Times New Roman"/>
      <family val="1"/>
      <charset val="186"/>
    </font>
    <font>
      <i/>
      <sz val="11"/>
      <color indexed="8"/>
      <name val="Times New Roman"/>
      <family val="1"/>
      <charset val="186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sz val="12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/>
    <xf numFmtId="0" fontId="1" fillId="0" borderId="0"/>
  </cellStyleXfs>
  <cellXfs count="65">
    <xf numFmtId="0" fontId="0" fillId="0" borderId="0" xfId="0"/>
    <xf numFmtId="0" fontId="10" fillId="2" borderId="0" xfId="0" applyFont="1" applyFill="1"/>
    <xf numFmtId="0" fontId="10" fillId="2" borderId="0" xfId="0" applyFont="1" applyFill="1" applyAlignment="1">
      <alignment vertical="center" wrapText="1"/>
    </xf>
    <xf numFmtId="0" fontId="10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left" vertical="center" wrapText="1"/>
    </xf>
    <xf numFmtId="4" fontId="2" fillId="2" borderId="0" xfId="0" applyNumberFormat="1" applyFont="1" applyFill="1" applyAlignment="1">
      <alignment horizontal="right"/>
    </xf>
    <xf numFmtId="0" fontId="12" fillId="2" borderId="0" xfId="0" applyFont="1" applyFill="1"/>
    <xf numFmtId="4" fontId="4" fillId="2" borderId="0" xfId="0" applyNumberFormat="1" applyFont="1" applyFill="1"/>
    <xf numFmtId="0" fontId="4" fillId="2" borderId="0" xfId="0" applyFont="1" applyFill="1" applyAlignment="1">
      <alignment horizontal="right"/>
    </xf>
    <xf numFmtId="0" fontId="10" fillId="2" borderId="0" xfId="0" applyFont="1" applyFill="1" applyAlignment="1">
      <alignment horizontal="center"/>
    </xf>
    <xf numFmtId="0" fontId="13" fillId="2" borderId="0" xfId="0" applyFont="1" applyFill="1" applyAlignment="1">
      <alignment horizontal="right"/>
    </xf>
    <xf numFmtId="0" fontId="13" fillId="2" borderId="0" xfId="0" applyFont="1" applyFill="1"/>
    <xf numFmtId="0" fontId="14" fillId="2" borderId="0" xfId="0" applyFont="1" applyFill="1" applyAlignment="1">
      <alignment horizontal="right"/>
    </xf>
    <xf numFmtId="0" fontId="10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right" vertical="center" wrapText="1"/>
    </xf>
    <xf numFmtId="0" fontId="10" fillId="2" borderId="0" xfId="0" applyFont="1" applyFill="1" applyAlignment="1">
      <alignment horizontal="left" vertical="center" wrapText="1"/>
    </xf>
    <xf numFmtId="0" fontId="15" fillId="2" borderId="0" xfId="0" applyFont="1" applyFill="1" applyAlignment="1">
      <alignment horizontal="center"/>
    </xf>
    <xf numFmtId="2" fontId="6" fillId="2" borderId="1" xfId="2" applyNumberFormat="1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 wrapText="1"/>
    </xf>
    <xf numFmtId="2" fontId="6" fillId="2" borderId="2" xfId="2" applyNumberFormat="1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2" fontId="4" fillId="2" borderId="2" xfId="0" applyNumberFormat="1" applyFont="1" applyFill="1" applyBorder="1" applyAlignment="1">
      <alignment horizontal="right" vertical="center"/>
    </xf>
    <xf numFmtId="2" fontId="2" fillId="2" borderId="2" xfId="0" applyNumberFormat="1" applyFont="1" applyFill="1" applyBorder="1" applyAlignment="1">
      <alignment horizontal="right" vertical="center"/>
    </xf>
    <xf numFmtId="2" fontId="8" fillId="0" borderId="2" xfId="0" applyNumberFormat="1" applyFont="1" applyBorder="1" applyAlignment="1">
      <alignment horizontal="center" vertical="center" wrapText="1"/>
    </xf>
    <xf numFmtId="2" fontId="8" fillId="2" borderId="2" xfId="0" applyNumberFormat="1" applyFont="1" applyFill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left"/>
    </xf>
    <xf numFmtId="2" fontId="8" fillId="0" borderId="2" xfId="0" applyNumberFormat="1" applyFont="1" applyBorder="1" applyAlignment="1">
      <alignment horizontal="right" vertical="center" wrapText="1"/>
    </xf>
    <xf numFmtId="2" fontId="4" fillId="2" borderId="4" xfId="0" applyNumberFormat="1" applyFont="1" applyFill="1" applyBorder="1" applyAlignment="1">
      <alignment horizontal="right" vertical="center"/>
    </xf>
    <xf numFmtId="2" fontId="16" fillId="2" borderId="4" xfId="0" applyNumberFormat="1" applyFont="1" applyFill="1" applyBorder="1" applyAlignment="1">
      <alignment horizontal="right" vertical="center"/>
    </xf>
    <xf numFmtId="0" fontId="9" fillId="2" borderId="2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left" vertical="center" wrapText="1"/>
    </xf>
    <xf numFmtId="1" fontId="9" fillId="2" borderId="2" xfId="2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center" vertical="center"/>
    </xf>
    <xf numFmtId="2" fontId="8" fillId="4" borderId="2" xfId="0" applyNumberFormat="1" applyFont="1" applyFill="1" applyBorder="1" applyAlignment="1">
      <alignment horizontal="center" vertical="center"/>
    </xf>
    <xf numFmtId="2" fontId="8" fillId="4" borderId="5" xfId="0" applyNumberFormat="1" applyFont="1" applyFill="1" applyBorder="1" applyAlignment="1">
      <alignment horizontal="center" vertical="center"/>
    </xf>
    <xf numFmtId="2" fontId="8" fillId="4" borderId="5" xfId="0" applyNumberFormat="1" applyFont="1" applyFill="1" applyBorder="1" applyAlignment="1">
      <alignment horizontal="right" vertical="center"/>
    </xf>
    <xf numFmtId="49" fontId="8" fillId="5" borderId="2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left"/>
    </xf>
    <xf numFmtId="0" fontId="14" fillId="2" borderId="0" xfId="0" applyFont="1" applyFill="1" applyAlignment="1">
      <alignment horizontal="center"/>
    </xf>
    <xf numFmtId="0" fontId="10" fillId="2" borderId="0" xfId="0" applyFont="1" applyFill="1" applyAlignment="1">
      <alignment horizontal="left" vertical="center" wrapText="1"/>
    </xf>
    <xf numFmtId="0" fontId="10" fillId="2" borderId="0" xfId="0" applyFont="1" applyFill="1" applyAlignment="1">
      <alignment horizontal="center"/>
    </xf>
    <xf numFmtId="0" fontId="6" fillId="2" borderId="2" xfId="2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left"/>
    </xf>
    <xf numFmtId="0" fontId="17" fillId="2" borderId="0" xfId="0" applyFont="1" applyFill="1" applyAlignment="1">
      <alignment horizontal="center"/>
    </xf>
    <xf numFmtId="0" fontId="10" fillId="2" borderId="0" xfId="0" applyFont="1" applyFill="1" applyAlignment="1">
      <alignment horizontal="right"/>
    </xf>
    <xf numFmtId="0" fontId="10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left" wrapText="1"/>
    </xf>
    <xf numFmtId="2" fontId="6" fillId="2" borderId="2" xfId="2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/>
    </xf>
    <xf numFmtId="2" fontId="10" fillId="2" borderId="0" xfId="0" applyNumberFormat="1" applyFont="1" applyFill="1" applyAlignment="1">
      <alignment horizontal="center" vertical="center" wrapText="1"/>
    </xf>
    <xf numFmtId="0" fontId="14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right"/>
    </xf>
    <xf numFmtId="0" fontId="4" fillId="2" borderId="8" xfId="0" applyFont="1" applyFill="1" applyBorder="1" applyAlignment="1">
      <alignment horizontal="right"/>
    </xf>
    <xf numFmtId="0" fontId="4" fillId="2" borderId="9" xfId="0" applyFont="1" applyFill="1" applyBorder="1" applyAlignment="1">
      <alignment horizontal="right"/>
    </xf>
    <xf numFmtId="4" fontId="4" fillId="0" borderId="2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/>
    </xf>
    <xf numFmtId="4" fontId="2" fillId="0" borderId="2" xfId="0" applyNumberFormat="1" applyFont="1" applyBorder="1" applyAlignment="1">
      <alignment horizontal="right" vertical="center"/>
    </xf>
  </cellXfs>
  <cellStyles count="4">
    <cellStyle name="Normal" xfId="0" builtinId="0"/>
    <cellStyle name="Normal 2" xfId="1" xr:uid="{25842CCF-5D4A-410B-9155-AB2BF2F0D1B6}"/>
    <cellStyle name="Normal_Jasmuizas_dzivokli_07_07_1" xfId="2" xr:uid="{6392FE8D-FBBA-434F-BDA8-65B44893B044}"/>
    <cellStyle name="Style 1" xfId="3" xr:uid="{A2834612-1899-4C61-AD45-E15F69D9A013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30A80-89FF-4815-9AD2-F3B1EA4C0046}">
  <sheetPr>
    <pageSetUpPr fitToPage="1"/>
  </sheetPr>
  <dimension ref="A1:O41"/>
  <sheetViews>
    <sheetView tabSelected="1" zoomScale="80" zoomScaleNormal="80" workbookViewId="0">
      <selection activeCell="X14" sqref="X14"/>
    </sheetView>
  </sheetViews>
  <sheetFormatPr defaultRowHeight="15.75"/>
  <cols>
    <col min="1" max="1" width="4.85546875" style="1" customWidth="1"/>
    <col min="2" max="2" width="52.7109375" style="1" customWidth="1"/>
    <col min="3" max="4" width="10.7109375" style="3" customWidth="1"/>
    <col min="5" max="7" width="9.28515625" style="1" customWidth="1"/>
    <col min="8" max="10" width="10.7109375" style="1" customWidth="1"/>
    <col min="11" max="12" width="9.7109375" style="1" customWidth="1"/>
    <col min="13" max="13" width="11.28515625" style="1" customWidth="1"/>
    <col min="14" max="15" width="10.7109375" style="1" customWidth="1"/>
    <col min="16" max="16384" width="9.140625" style="1"/>
  </cols>
  <sheetData>
    <row r="1" spans="1:15">
      <c r="A1" s="51" t="s">
        <v>50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1:15">
      <c r="C2" s="1"/>
      <c r="D2" s="1"/>
      <c r="H2" s="12"/>
      <c r="I2" s="12"/>
      <c r="M2" s="11"/>
      <c r="N2" s="11"/>
      <c r="O2" s="10"/>
    </row>
    <row r="3" spans="1:15" ht="15.75" customHeight="1">
      <c r="A3" s="50" t="s">
        <v>6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</row>
    <row r="4" spans="1:15" ht="15.75" customHeight="1">
      <c r="A4" s="47" t="s">
        <v>35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</row>
    <row r="5" spans="1:15" ht="15.75" customHeight="1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16"/>
    </row>
    <row r="6" spans="1:15" ht="15.75" customHeight="1">
      <c r="A6" s="53" t="s">
        <v>46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</row>
    <row r="7" spans="1:15" ht="15.75" customHeight="1">
      <c r="A7" s="55" t="s">
        <v>38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</row>
    <row r="8" spans="1:15" ht="15.75" customHeight="1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</row>
    <row r="9" spans="1:15" ht="15.75" customHeight="1">
      <c r="A9" s="46" t="s">
        <v>36</v>
      </c>
      <c r="B9" s="46"/>
      <c r="C9" s="15"/>
      <c r="D9" s="15"/>
      <c r="E9" s="15"/>
      <c r="F9" s="15"/>
      <c r="G9" s="15"/>
      <c r="H9" s="15"/>
      <c r="I9" s="15"/>
      <c r="J9" s="52" t="s">
        <v>8</v>
      </c>
      <c r="K9" s="52"/>
      <c r="L9" s="56">
        <f>O28</f>
        <v>7015</v>
      </c>
      <c r="M9" s="56"/>
      <c r="N9" s="4" t="s">
        <v>9</v>
      </c>
      <c r="O9" s="15"/>
    </row>
    <row r="10" spans="1:15" ht="15.75" customHeight="1">
      <c r="A10" s="15"/>
      <c r="B10" s="15"/>
      <c r="C10" s="15"/>
      <c r="D10" s="15"/>
      <c r="E10" s="15"/>
      <c r="F10" s="15"/>
      <c r="G10" s="15"/>
      <c r="H10" s="15"/>
      <c r="I10" s="15"/>
      <c r="J10" s="52" t="s">
        <v>10</v>
      </c>
      <c r="K10" s="52"/>
      <c r="L10" s="14" t="s">
        <v>37</v>
      </c>
      <c r="M10" s="15" t="s">
        <v>24</v>
      </c>
      <c r="N10" s="46" t="s">
        <v>48</v>
      </c>
      <c r="O10" s="46"/>
    </row>
    <row r="11" spans="1:15" ht="15.75" customHeight="1">
      <c r="A11" s="15"/>
      <c r="B11" s="15"/>
      <c r="C11" s="15"/>
      <c r="D11" s="15"/>
      <c r="E11" s="15"/>
      <c r="F11" s="15"/>
      <c r="G11" s="15"/>
      <c r="H11" s="15"/>
      <c r="I11" s="15"/>
      <c r="J11" s="14"/>
      <c r="K11" s="14"/>
      <c r="L11" s="2"/>
      <c r="M11" s="15"/>
      <c r="N11" s="13"/>
      <c r="O11" s="13"/>
    </row>
    <row r="12" spans="1:15">
      <c r="A12" s="48" t="s">
        <v>2</v>
      </c>
      <c r="B12" s="48" t="s">
        <v>26</v>
      </c>
      <c r="C12" s="48" t="s">
        <v>0</v>
      </c>
      <c r="D12" s="54" t="s">
        <v>1</v>
      </c>
      <c r="E12" s="54" t="s">
        <v>4</v>
      </c>
      <c r="F12" s="54"/>
      <c r="G12" s="54"/>
      <c r="H12" s="54"/>
      <c r="I12" s="54"/>
      <c r="J12" s="54"/>
      <c r="K12" s="54" t="s">
        <v>7</v>
      </c>
      <c r="L12" s="54"/>
      <c r="M12" s="54"/>
      <c r="N12" s="54"/>
      <c r="O12" s="54"/>
    </row>
    <row r="13" spans="1:15" ht="60">
      <c r="A13" s="48"/>
      <c r="B13" s="48"/>
      <c r="C13" s="48"/>
      <c r="D13" s="54"/>
      <c r="E13" s="17" t="s">
        <v>3</v>
      </c>
      <c r="F13" s="17" t="s">
        <v>27</v>
      </c>
      <c r="G13" s="17" t="s">
        <v>20</v>
      </c>
      <c r="H13" s="17" t="s">
        <v>28</v>
      </c>
      <c r="I13" s="17" t="s">
        <v>16</v>
      </c>
      <c r="J13" s="18" t="s">
        <v>17</v>
      </c>
      <c r="K13" s="20" t="s">
        <v>29</v>
      </c>
      <c r="L13" s="19" t="s">
        <v>15</v>
      </c>
      <c r="M13" s="17" t="s">
        <v>28</v>
      </c>
      <c r="N13" s="19" t="s">
        <v>16</v>
      </c>
      <c r="O13" s="20" t="s">
        <v>18</v>
      </c>
    </row>
    <row r="14" spans="1:15" ht="45" customHeight="1">
      <c r="A14" s="30">
        <v>1</v>
      </c>
      <c r="B14" s="31" t="s">
        <v>39</v>
      </c>
      <c r="C14" s="30" t="s">
        <v>40</v>
      </c>
      <c r="D14" s="32">
        <v>1</v>
      </c>
      <c r="E14" s="23">
        <v>4</v>
      </c>
      <c r="F14" s="23">
        <v>11</v>
      </c>
      <c r="G14" s="23">
        <f>ROUND(E14*F14,2)</f>
        <v>44</v>
      </c>
      <c r="H14" s="23">
        <v>0</v>
      </c>
      <c r="I14" s="23">
        <v>280</v>
      </c>
      <c r="J14" s="24">
        <f>G14+H14+I14</f>
        <v>324</v>
      </c>
      <c r="K14" s="27">
        <f>ROUND(D14*E14,2)</f>
        <v>4</v>
      </c>
      <c r="L14" s="27">
        <f>ROUND(D14*G14,2)</f>
        <v>44</v>
      </c>
      <c r="M14" s="27">
        <f>ROUND(D14*H14,2)</f>
        <v>0</v>
      </c>
      <c r="N14" s="27">
        <f>ROUND(D14*I14,2)</f>
        <v>280</v>
      </c>
      <c r="O14" s="27">
        <f>L14+M14+N14</f>
        <v>324</v>
      </c>
    </row>
    <row r="15" spans="1:15" ht="19.899999999999999" customHeight="1">
      <c r="A15" s="33">
        <v>2</v>
      </c>
      <c r="B15" s="34" t="s">
        <v>47</v>
      </c>
      <c r="C15" s="35"/>
      <c r="D15" s="36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8"/>
    </row>
    <row r="16" spans="1:15" ht="19.899999999999999" customHeight="1">
      <c r="A16" s="39" t="s">
        <v>41</v>
      </c>
      <c r="B16" s="40" t="s">
        <v>33</v>
      </c>
      <c r="C16" s="41" t="s">
        <v>25</v>
      </c>
      <c r="D16" s="42">
        <v>0.5</v>
      </c>
      <c r="E16" s="23">
        <v>7</v>
      </c>
      <c r="F16" s="23">
        <v>11</v>
      </c>
      <c r="G16" s="23">
        <f t="shared" ref="G16:G21" si="0">ROUND(E16*F16,2)</f>
        <v>77</v>
      </c>
      <c r="H16" s="23">
        <v>0</v>
      </c>
      <c r="I16" s="23">
        <v>320</v>
      </c>
      <c r="J16" s="24">
        <f t="shared" ref="J16:J21" si="1">G16+H16+I16</f>
        <v>397</v>
      </c>
      <c r="K16" s="27">
        <f t="shared" ref="K16:K21" si="2">ROUND(D16*E16,2)</f>
        <v>3.5</v>
      </c>
      <c r="L16" s="27">
        <f t="shared" ref="L16:L21" si="3">ROUND(D16*G16,2)</f>
        <v>38.5</v>
      </c>
      <c r="M16" s="27">
        <f t="shared" ref="M16:M21" si="4">ROUND(D16*H16,2)</f>
        <v>0</v>
      </c>
      <c r="N16" s="27">
        <f t="shared" ref="N16:N21" si="5">ROUND(D16*I16,2)</f>
        <v>160</v>
      </c>
      <c r="O16" s="27">
        <f t="shared" ref="O16:O22" si="6">L16+M16+N16</f>
        <v>198.5</v>
      </c>
    </row>
    <row r="17" spans="1:15" ht="19.899999999999999" customHeight="1">
      <c r="A17" s="39" t="s">
        <v>42</v>
      </c>
      <c r="B17" s="40" t="s">
        <v>32</v>
      </c>
      <c r="C17" s="41" t="s">
        <v>25</v>
      </c>
      <c r="D17" s="42">
        <v>0.7</v>
      </c>
      <c r="E17" s="23">
        <v>7</v>
      </c>
      <c r="F17" s="23">
        <v>11</v>
      </c>
      <c r="G17" s="23">
        <f t="shared" si="0"/>
        <v>77</v>
      </c>
      <c r="H17" s="23">
        <v>0</v>
      </c>
      <c r="I17" s="23">
        <v>420</v>
      </c>
      <c r="J17" s="24">
        <f t="shared" si="1"/>
        <v>497</v>
      </c>
      <c r="K17" s="27">
        <f t="shared" si="2"/>
        <v>4.9000000000000004</v>
      </c>
      <c r="L17" s="27">
        <f t="shared" si="3"/>
        <v>53.9</v>
      </c>
      <c r="M17" s="27">
        <f t="shared" si="4"/>
        <v>0</v>
      </c>
      <c r="N17" s="27">
        <f t="shared" si="5"/>
        <v>294</v>
      </c>
      <c r="O17" s="27">
        <f t="shared" si="6"/>
        <v>347.9</v>
      </c>
    </row>
    <row r="18" spans="1:15" ht="19.899999999999999" customHeight="1">
      <c r="A18" s="43">
        <v>3</v>
      </c>
      <c r="B18" s="40" t="s">
        <v>34</v>
      </c>
      <c r="C18" s="41" t="s">
        <v>31</v>
      </c>
      <c r="D18" s="42">
        <v>2352</v>
      </c>
      <c r="E18" s="23">
        <v>0.02</v>
      </c>
      <c r="F18" s="23">
        <v>11</v>
      </c>
      <c r="G18" s="23">
        <f t="shared" si="0"/>
        <v>0.22</v>
      </c>
      <c r="H18" s="23">
        <v>0</v>
      </c>
      <c r="I18" s="23">
        <v>1.43</v>
      </c>
      <c r="J18" s="24">
        <f t="shared" si="1"/>
        <v>1.65</v>
      </c>
      <c r="K18" s="27">
        <f t="shared" si="2"/>
        <v>47.04</v>
      </c>
      <c r="L18" s="27">
        <f t="shared" si="3"/>
        <v>517.44000000000005</v>
      </c>
      <c r="M18" s="27">
        <f t="shared" si="4"/>
        <v>0</v>
      </c>
      <c r="N18" s="27">
        <f t="shared" si="5"/>
        <v>3363.36</v>
      </c>
      <c r="O18" s="27">
        <f t="shared" si="6"/>
        <v>3880.8</v>
      </c>
    </row>
    <row r="19" spans="1:15" ht="19.899999999999999" customHeight="1">
      <c r="A19" s="43">
        <v>4</v>
      </c>
      <c r="B19" s="40" t="s">
        <v>49</v>
      </c>
      <c r="C19" s="41" t="s">
        <v>31</v>
      </c>
      <c r="D19" s="42">
        <v>21</v>
      </c>
      <c r="E19" s="23">
        <v>0.04</v>
      </c>
      <c r="F19" s="23">
        <v>11</v>
      </c>
      <c r="G19" s="23">
        <f t="shared" si="0"/>
        <v>0.44</v>
      </c>
      <c r="H19" s="23">
        <v>0</v>
      </c>
      <c r="I19" s="23">
        <v>1.86</v>
      </c>
      <c r="J19" s="24">
        <f t="shared" si="1"/>
        <v>2.3000000000000003</v>
      </c>
      <c r="K19" s="27">
        <f t="shared" si="2"/>
        <v>0.84</v>
      </c>
      <c r="L19" s="27">
        <f t="shared" si="3"/>
        <v>9.24</v>
      </c>
      <c r="M19" s="27">
        <f t="shared" si="4"/>
        <v>0</v>
      </c>
      <c r="N19" s="27">
        <f t="shared" si="5"/>
        <v>39.06</v>
      </c>
      <c r="O19" s="27">
        <f t="shared" si="6"/>
        <v>48.300000000000004</v>
      </c>
    </row>
    <row r="20" spans="1:15" ht="19.899999999999999" customHeight="1">
      <c r="A20" s="43">
        <v>5</v>
      </c>
      <c r="B20" s="40" t="s">
        <v>45</v>
      </c>
      <c r="C20" s="41" t="s">
        <v>31</v>
      </c>
      <c r="D20" s="42">
        <v>1882</v>
      </c>
      <c r="E20" s="23">
        <v>0.02</v>
      </c>
      <c r="F20" s="23">
        <v>11</v>
      </c>
      <c r="G20" s="23">
        <f t="shared" si="0"/>
        <v>0.22</v>
      </c>
      <c r="H20" s="23">
        <v>0</v>
      </c>
      <c r="I20" s="23">
        <v>0.53</v>
      </c>
      <c r="J20" s="24">
        <f t="shared" si="1"/>
        <v>0.75</v>
      </c>
      <c r="K20" s="27">
        <f t="shared" si="2"/>
        <v>37.64</v>
      </c>
      <c r="L20" s="27">
        <f t="shared" si="3"/>
        <v>414.04</v>
      </c>
      <c r="M20" s="27">
        <f t="shared" si="4"/>
        <v>0</v>
      </c>
      <c r="N20" s="27">
        <f t="shared" si="5"/>
        <v>997.46</v>
      </c>
      <c r="O20" s="27">
        <f t="shared" si="6"/>
        <v>1411.5</v>
      </c>
    </row>
    <row r="21" spans="1:15" ht="45" customHeight="1">
      <c r="A21" s="43">
        <v>6</v>
      </c>
      <c r="B21" s="40" t="s">
        <v>30</v>
      </c>
      <c r="C21" s="41" t="s">
        <v>25</v>
      </c>
      <c r="D21" s="42">
        <v>2</v>
      </c>
      <c r="E21" s="23">
        <v>3</v>
      </c>
      <c r="F21" s="23">
        <v>11</v>
      </c>
      <c r="G21" s="23">
        <f t="shared" si="0"/>
        <v>33</v>
      </c>
      <c r="H21" s="25">
        <v>0</v>
      </c>
      <c r="I21" s="25">
        <v>50.14</v>
      </c>
      <c r="J21" s="24">
        <f t="shared" si="1"/>
        <v>83.14</v>
      </c>
      <c r="K21" s="27">
        <f t="shared" si="2"/>
        <v>6</v>
      </c>
      <c r="L21" s="27">
        <f t="shared" si="3"/>
        <v>66</v>
      </c>
      <c r="M21" s="27">
        <f t="shared" si="4"/>
        <v>0</v>
      </c>
      <c r="N21" s="27">
        <f t="shared" si="5"/>
        <v>100.28</v>
      </c>
      <c r="O21" s="27">
        <f t="shared" si="6"/>
        <v>166.28</v>
      </c>
    </row>
    <row r="22" spans="1:15" ht="20.100000000000001" customHeight="1" thickBot="1">
      <c r="A22" s="58" t="s">
        <v>19</v>
      </c>
      <c r="B22" s="59"/>
      <c r="C22" s="59"/>
      <c r="D22" s="59"/>
      <c r="E22" s="59"/>
      <c r="F22" s="59"/>
      <c r="G22" s="59"/>
      <c r="H22" s="59"/>
      <c r="I22" s="59"/>
      <c r="J22" s="60"/>
      <c r="K22" s="28">
        <f>SUM(K14:K21)</f>
        <v>103.92</v>
      </c>
      <c r="L22" s="28">
        <f>SUM(L14:L21)</f>
        <v>1143.1200000000001</v>
      </c>
      <c r="M22" s="28">
        <f>SUM(M14:M21)</f>
        <v>0</v>
      </c>
      <c r="N22" s="28">
        <f>SUM(N14:N21)</f>
        <v>5234.1600000000008</v>
      </c>
      <c r="O22" s="29">
        <f t="shared" si="6"/>
        <v>6377.2800000000007</v>
      </c>
    </row>
    <row r="23" spans="1:15" ht="20.100000000000001" customHeight="1">
      <c r="A23" s="5"/>
      <c r="B23" s="5"/>
      <c r="C23" s="1"/>
      <c r="D23" s="1"/>
      <c r="E23" s="6"/>
      <c r="F23" s="6"/>
      <c r="G23" s="6"/>
      <c r="H23" s="6"/>
      <c r="I23" s="7"/>
      <c r="J23" s="8"/>
      <c r="K23" s="61" t="s">
        <v>43</v>
      </c>
      <c r="L23" s="61"/>
      <c r="M23" s="61"/>
      <c r="N23" s="61"/>
      <c r="O23" s="21">
        <f>ROUND(O22*5%,2)</f>
        <v>318.86</v>
      </c>
    </row>
    <row r="24" spans="1:15" ht="20.100000000000001" customHeight="1">
      <c r="A24" s="5"/>
      <c r="B24" s="5"/>
      <c r="C24" s="1"/>
      <c r="D24" s="1"/>
      <c r="E24" s="6"/>
      <c r="F24" s="6"/>
      <c r="G24" s="6"/>
      <c r="H24" s="6"/>
      <c r="I24" s="7"/>
      <c r="J24" s="8"/>
      <c r="K24" s="64" t="s">
        <v>21</v>
      </c>
      <c r="L24" s="64"/>
      <c r="M24" s="64"/>
      <c r="N24" s="64"/>
      <c r="O24" s="22">
        <f>ROUND(O23*10%,2)</f>
        <v>31.89</v>
      </c>
    </row>
    <row r="25" spans="1:15" ht="20.100000000000001" customHeight="1">
      <c r="A25" s="5"/>
      <c r="B25" s="5"/>
      <c r="C25" s="1"/>
      <c r="D25" s="1"/>
      <c r="E25" s="6"/>
      <c r="F25" s="6"/>
      <c r="G25" s="6"/>
      <c r="H25" s="6"/>
      <c r="I25" s="7"/>
      <c r="J25" s="8"/>
      <c r="K25" s="61" t="s">
        <v>44</v>
      </c>
      <c r="L25" s="61"/>
      <c r="M25" s="61"/>
      <c r="N25" s="61"/>
      <c r="O25" s="21">
        <f>ROUND(O22*5%,2)</f>
        <v>318.86</v>
      </c>
    </row>
    <row r="26" spans="1:15" ht="20.100000000000001" customHeight="1">
      <c r="A26" s="5"/>
      <c r="B26" s="5"/>
      <c r="C26" s="1"/>
      <c r="D26" s="1"/>
      <c r="E26" s="6"/>
      <c r="F26" s="6"/>
      <c r="G26" s="6"/>
      <c r="H26" s="6"/>
      <c r="I26" s="7"/>
      <c r="J26" s="8"/>
      <c r="K26" s="61" t="s">
        <v>5</v>
      </c>
      <c r="L26" s="61"/>
      <c r="M26" s="61"/>
      <c r="N26" s="61"/>
      <c r="O26" s="21">
        <f>O22+O23+O25</f>
        <v>7015</v>
      </c>
    </row>
    <row r="27" spans="1:15" ht="32.25" customHeight="1">
      <c r="I27" s="7"/>
      <c r="J27" s="8"/>
      <c r="K27" s="62" t="s">
        <v>22</v>
      </c>
      <c r="L27" s="62"/>
      <c r="M27" s="62"/>
      <c r="N27" s="62"/>
      <c r="O27" s="22">
        <v>0</v>
      </c>
    </row>
    <row r="28" spans="1:15" ht="20.100000000000001" customHeight="1">
      <c r="I28" s="7"/>
      <c r="J28" s="8"/>
      <c r="K28" s="63" t="s">
        <v>23</v>
      </c>
      <c r="L28" s="63"/>
      <c r="M28" s="63"/>
      <c r="N28" s="63"/>
      <c r="O28" s="21">
        <f>O26+O27</f>
        <v>7015</v>
      </c>
    </row>
    <row r="29" spans="1:15" ht="18" customHeight="1">
      <c r="A29" s="49" t="s">
        <v>11</v>
      </c>
      <c r="B29" s="49"/>
      <c r="C29" s="49"/>
      <c r="D29" s="49"/>
      <c r="E29" s="49"/>
      <c r="F29" s="49"/>
      <c r="G29" s="49"/>
      <c r="H29" s="49"/>
      <c r="I29" s="7"/>
      <c r="J29" s="8"/>
      <c r="K29" s="8"/>
      <c r="L29" s="8"/>
      <c r="M29" s="8"/>
      <c r="N29" s="8"/>
      <c r="O29" s="6"/>
    </row>
    <row r="30" spans="1:15" ht="18" customHeight="1">
      <c r="A30" s="57" t="s">
        <v>12</v>
      </c>
      <c r="B30" s="57"/>
      <c r="C30" s="57"/>
      <c r="D30" s="57"/>
      <c r="E30" s="57"/>
      <c r="F30" s="57"/>
      <c r="G30" s="57"/>
      <c r="H30" s="57"/>
      <c r="I30" s="7"/>
      <c r="J30" s="8"/>
      <c r="K30" s="8"/>
      <c r="L30" s="8"/>
      <c r="M30" s="8"/>
      <c r="N30" s="8"/>
      <c r="O30" s="6"/>
    </row>
    <row r="31" spans="1:15" ht="18" customHeight="1">
      <c r="A31" s="9"/>
      <c r="I31" s="7"/>
      <c r="J31" s="8"/>
      <c r="K31" s="8"/>
      <c r="L31" s="8"/>
      <c r="M31" s="8"/>
      <c r="N31" s="8"/>
      <c r="O31" s="6"/>
    </row>
    <row r="32" spans="1:15" ht="18" customHeight="1">
      <c r="A32" s="26" t="s">
        <v>13</v>
      </c>
      <c r="B32" s="26"/>
      <c r="C32" s="26"/>
      <c r="D32" s="26"/>
      <c r="E32" s="26"/>
      <c r="F32" s="26"/>
      <c r="G32" s="26"/>
      <c r="H32" s="26"/>
      <c r="I32" s="7"/>
      <c r="J32" s="8"/>
      <c r="K32" s="8"/>
      <c r="L32" s="8"/>
      <c r="M32" s="8"/>
      <c r="N32" s="8"/>
      <c r="O32" s="6"/>
    </row>
    <row r="33" spans="1:15" ht="18" customHeight="1">
      <c r="A33" s="57" t="s">
        <v>12</v>
      </c>
      <c r="B33" s="57"/>
      <c r="C33" s="57"/>
      <c r="D33" s="57"/>
      <c r="E33" s="57"/>
      <c r="F33" s="57"/>
      <c r="G33" s="57"/>
      <c r="H33" s="57"/>
      <c r="I33" s="7"/>
      <c r="J33" s="8"/>
      <c r="K33" s="8"/>
      <c r="L33" s="8"/>
      <c r="M33" s="8"/>
      <c r="N33" s="8"/>
      <c r="O33" s="6"/>
    </row>
    <row r="34" spans="1:15" ht="18" customHeight="1">
      <c r="A34" s="9"/>
      <c r="I34" s="7"/>
      <c r="J34" s="8"/>
      <c r="K34" s="8"/>
      <c r="L34" s="8"/>
      <c r="M34" s="8"/>
      <c r="N34" s="8"/>
      <c r="O34" s="6"/>
    </row>
    <row r="35" spans="1:15" ht="18" customHeight="1">
      <c r="A35" s="26" t="s">
        <v>14</v>
      </c>
      <c r="B35" s="26"/>
      <c r="C35" s="1"/>
      <c r="D35" s="1"/>
      <c r="I35" s="7"/>
      <c r="J35" s="8"/>
      <c r="K35" s="8"/>
      <c r="L35" s="8"/>
      <c r="M35" s="8"/>
      <c r="N35" s="8"/>
      <c r="O35" s="6"/>
    </row>
    <row r="36" spans="1:15">
      <c r="A36" s="45"/>
      <c r="B36" s="45"/>
      <c r="C36" s="45"/>
      <c r="D36" s="45"/>
      <c r="E36" s="45"/>
      <c r="F36" s="45"/>
      <c r="G36" s="45"/>
      <c r="H36" s="45"/>
    </row>
    <row r="37" spans="1:15">
      <c r="A37" s="9"/>
    </row>
    <row r="38" spans="1:15">
      <c r="A38" s="44"/>
      <c r="B38" s="44"/>
      <c r="C38" s="44"/>
      <c r="D38" s="44"/>
      <c r="E38" s="44"/>
      <c r="F38" s="44"/>
      <c r="G38" s="44"/>
      <c r="H38" s="44"/>
    </row>
    <row r="39" spans="1:15">
      <c r="A39" s="45"/>
      <c r="B39" s="45"/>
      <c r="C39" s="45"/>
      <c r="D39" s="45"/>
      <c r="E39" s="45"/>
      <c r="F39" s="45"/>
      <c r="G39" s="45"/>
      <c r="H39" s="45"/>
    </row>
    <row r="40" spans="1:15">
      <c r="A40" s="9"/>
    </row>
    <row r="41" spans="1:15">
      <c r="A41" s="44"/>
      <c r="B41" s="44"/>
      <c r="C41" s="1"/>
      <c r="D41" s="1"/>
    </row>
  </sheetData>
  <mergeCells count="30">
    <mergeCell ref="A3:O3"/>
    <mergeCell ref="A1:O1"/>
    <mergeCell ref="A38:H38"/>
    <mergeCell ref="J9:K9"/>
    <mergeCell ref="A9:B9"/>
    <mergeCell ref="A6:O6"/>
    <mergeCell ref="K12:O12"/>
    <mergeCell ref="A7:O7"/>
    <mergeCell ref="L9:M9"/>
    <mergeCell ref="J10:K10"/>
    <mergeCell ref="D12:D13"/>
    <mergeCell ref="E12:J12"/>
    <mergeCell ref="B12:B13"/>
    <mergeCell ref="A33:H33"/>
    <mergeCell ref="A22:J22"/>
    <mergeCell ref="A30:H30"/>
    <mergeCell ref="A41:B41"/>
    <mergeCell ref="A36:H36"/>
    <mergeCell ref="N10:O10"/>
    <mergeCell ref="A4:O4"/>
    <mergeCell ref="A12:A13"/>
    <mergeCell ref="A39:H39"/>
    <mergeCell ref="C12:C13"/>
    <mergeCell ref="A29:H29"/>
    <mergeCell ref="K25:N25"/>
    <mergeCell ref="K26:N26"/>
    <mergeCell ref="K27:N27"/>
    <mergeCell ref="K28:N28"/>
    <mergeCell ref="K23:N23"/>
    <mergeCell ref="K24:N24"/>
  </mergeCells>
  <conditionalFormatting sqref="E14:F14">
    <cfRule type="containsText" dxfId="1" priority="1" stopIfTrue="1" operator="containsText" text="NAV">
      <formula>NOT(ISERROR(SEARCH("NAV",E14)))</formula>
    </cfRule>
  </conditionalFormatting>
  <conditionalFormatting sqref="E16:F21">
    <cfRule type="containsText" dxfId="0" priority="2" stopIfTrue="1" operator="containsText" text="NAV">
      <formula>NOT(ISERROR(SEARCH("NAV",E16)))</formula>
    </cfRule>
  </conditionalFormatting>
  <pageMargins left="0.59055118110236227" right="0.51181102362204722" top="0.74803149606299213" bottom="0.74803149606299213" header="0.31496062992125984" footer="0.31496062992125984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Lokālā tāme</vt:lpstr>
      <vt:lpstr>'Lokālā tāme'!Print_Titles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2026-08-20T05:00:50Z</dcterms:modified>
</cp:coreProperties>
</file>