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LNG_robeža_2023_okt\Apro\TAP pēc d Lailas\"/>
    </mc:Choice>
  </mc:AlternateContent>
  <xr:revisionPtr revIDLastSave="0" documentId="13_ncr:1_{817F0B67-DCF8-4AA7-847D-715D880AFB17}" xr6:coauthVersionLast="36" xr6:coauthVersionMax="36" xr10:uidLastSave="{00000000-0000-0000-0000-000000000000}"/>
  <bookViews>
    <workbookView xWindow="0" yWindow="0" windowWidth="28800" windowHeight="11610" xr2:uid="{00000000-000D-0000-FFFF-FFFF00000000}"/>
  </bookViews>
  <sheets>
    <sheet name="VRS_okt" sheetId="26" r:id="rId1"/>
    <sheet name="1.tabula" sheetId="27" r:id="rId2"/>
    <sheet name="2.tabula " sheetId="33" r:id="rId3"/>
    <sheet name="3.tabula" sheetId="34" r:id="rId4"/>
    <sheet name="4.tabula " sheetId="35" r:id="rId5"/>
  </sheets>
  <definedNames>
    <definedName name="_xlnm.Print_Titles" localSheetId="1">'1.tabula'!$6:$6</definedName>
    <definedName name="_xlnm.Print_Titles" localSheetId="2">'2.tabula '!$6:$6</definedName>
    <definedName name="_xlnm.Print_Titles" localSheetId="3">'3.tabula'!$6:$6</definedName>
    <definedName name="_xlnm.Print_Titles" localSheetId="4">'4.tabula 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6" l="1"/>
  <c r="D16" i="26"/>
  <c r="D14" i="26"/>
  <c r="D25" i="26"/>
  <c r="D24" i="26" s="1"/>
  <c r="D21" i="26" l="1"/>
  <c r="D23" i="26"/>
  <c r="D22" i="26"/>
  <c r="I10" i="35"/>
  <c r="J10" i="35" s="1"/>
  <c r="I9" i="35"/>
  <c r="J9" i="35" s="1"/>
  <c r="I8" i="35"/>
  <c r="J8" i="35" s="1"/>
  <c r="H7" i="35"/>
  <c r="I119" i="34"/>
  <c r="J119" i="34" s="1"/>
  <c r="I118" i="34"/>
  <c r="J118" i="34" s="1"/>
  <c r="I117" i="34"/>
  <c r="J117" i="34" s="1"/>
  <c r="I116" i="34"/>
  <c r="J116" i="34" s="1"/>
  <c r="I115" i="34"/>
  <c r="J115" i="34" s="1"/>
  <c r="I114" i="34"/>
  <c r="J114" i="34" s="1"/>
  <c r="I113" i="34"/>
  <c r="J113" i="34" s="1"/>
  <c r="I112" i="34"/>
  <c r="J112" i="34" s="1"/>
  <c r="I111" i="34"/>
  <c r="J111" i="34" s="1"/>
  <c r="I110" i="34"/>
  <c r="J110" i="34" s="1"/>
  <c r="I109" i="34"/>
  <c r="J109" i="34" s="1"/>
  <c r="I108" i="34"/>
  <c r="J108" i="34" s="1"/>
  <c r="I107" i="34"/>
  <c r="J107" i="34" s="1"/>
  <c r="I106" i="34"/>
  <c r="J106" i="34" s="1"/>
  <c r="I105" i="34"/>
  <c r="J105" i="34" s="1"/>
  <c r="I104" i="34"/>
  <c r="J104" i="34" s="1"/>
  <c r="I103" i="34"/>
  <c r="J103" i="34" s="1"/>
  <c r="I102" i="34"/>
  <c r="J102" i="34" s="1"/>
  <c r="I101" i="34"/>
  <c r="J101" i="34" s="1"/>
  <c r="I100" i="34"/>
  <c r="J100" i="34" s="1"/>
  <c r="I99" i="34"/>
  <c r="J99" i="34" s="1"/>
  <c r="I98" i="34"/>
  <c r="J98" i="34" s="1"/>
  <c r="I97" i="34"/>
  <c r="J97" i="34" s="1"/>
  <c r="I96" i="34"/>
  <c r="J96" i="34" s="1"/>
  <c r="I95" i="34"/>
  <c r="J95" i="34" s="1"/>
  <c r="I94" i="34"/>
  <c r="J94" i="34" s="1"/>
  <c r="I93" i="34"/>
  <c r="J93" i="34" s="1"/>
  <c r="I92" i="34"/>
  <c r="J92" i="34" s="1"/>
  <c r="I91" i="34"/>
  <c r="J91" i="34" s="1"/>
  <c r="I90" i="34"/>
  <c r="J90" i="34" s="1"/>
  <c r="I89" i="34"/>
  <c r="J89" i="34" s="1"/>
  <c r="I88" i="34"/>
  <c r="J88" i="34" s="1"/>
  <c r="I87" i="34"/>
  <c r="J87" i="34" s="1"/>
  <c r="I86" i="34"/>
  <c r="J86" i="34" s="1"/>
  <c r="I85" i="34"/>
  <c r="J85" i="34" s="1"/>
  <c r="I84" i="34"/>
  <c r="J84" i="34" s="1"/>
  <c r="I83" i="34"/>
  <c r="J83" i="34" s="1"/>
  <c r="I82" i="34"/>
  <c r="J82" i="34" s="1"/>
  <c r="I81" i="34"/>
  <c r="J81" i="34" s="1"/>
  <c r="I80" i="34"/>
  <c r="J80" i="34" s="1"/>
  <c r="I79" i="34"/>
  <c r="J79" i="34" s="1"/>
  <c r="I78" i="34"/>
  <c r="J78" i="34" s="1"/>
  <c r="I77" i="34"/>
  <c r="J77" i="34" s="1"/>
  <c r="I76" i="34"/>
  <c r="J76" i="34" s="1"/>
  <c r="I75" i="34"/>
  <c r="J75" i="34" s="1"/>
  <c r="I74" i="34"/>
  <c r="J74" i="34" s="1"/>
  <c r="I73" i="34"/>
  <c r="J73" i="34" s="1"/>
  <c r="I72" i="34"/>
  <c r="J72" i="34" s="1"/>
  <c r="I71" i="34"/>
  <c r="J71" i="34" s="1"/>
  <c r="I70" i="34"/>
  <c r="J70" i="34" s="1"/>
  <c r="I69" i="34"/>
  <c r="J69" i="34" s="1"/>
  <c r="I68" i="34"/>
  <c r="J68" i="34" s="1"/>
  <c r="I67" i="34"/>
  <c r="J67" i="34" s="1"/>
  <c r="I66" i="34"/>
  <c r="J66" i="34" s="1"/>
  <c r="I65" i="34"/>
  <c r="J65" i="34" s="1"/>
  <c r="I64" i="34"/>
  <c r="J64" i="34" s="1"/>
  <c r="I63" i="34"/>
  <c r="J63" i="34" s="1"/>
  <c r="I62" i="34"/>
  <c r="J62" i="34" s="1"/>
  <c r="I61" i="34"/>
  <c r="J61" i="34" s="1"/>
  <c r="I60" i="34"/>
  <c r="J60" i="34" s="1"/>
  <c r="I59" i="34"/>
  <c r="J59" i="34" s="1"/>
  <c r="I58" i="34"/>
  <c r="J58" i="34" s="1"/>
  <c r="I57" i="34"/>
  <c r="J57" i="34" s="1"/>
  <c r="I56" i="34"/>
  <c r="J56" i="34" s="1"/>
  <c r="I55" i="34"/>
  <c r="J55" i="34" s="1"/>
  <c r="I54" i="34"/>
  <c r="J54" i="34" s="1"/>
  <c r="I53" i="34"/>
  <c r="J53" i="34" s="1"/>
  <c r="I52" i="34"/>
  <c r="J52" i="34" s="1"/>
  <c r="I51" i="34"/>
  <c r="J51" i="34" s="1"/>
  <c r="I50" i="34"/>
  <c r="J50" i="34" s="1"/>
  <c r="I49" i="34"/>
  <c r="J49" i="34" s="1"/>
  <c r="I48" i="34"/>
  <c r="J48" i="34" s="1"/>
  <c r="I47" i="34"/>
  <c r="J47" i="34" s="1"/>
  <c r="I46" i="34"/>
  <c r="J46" i="34" s="1"/>
  <c r="I45" i="34"/>
  <c r="J45" i="34" s="1"/>
  <c r="I44" i="34"/>
  <c r="J44" i="34" s="1"/>
  <c r="I43" i="34"/>
  <c r="J43" i="34" s="1"/>
  <c r="I42" i="34"/>
  <c r="J42" i="34" s="1"/>
  <c r="I41" i="34"/>
  <c r="J41" i="34" s="1"/>
  <c r="I40" i="34"/>
  <c r="J40" i="34" s="1"/>
  <c r="I39" i="34"/>
  <c r="J39" i="34" s="1"/>
  <c r="I38" i="34"/>
  <c r="J38" i="34" s="1"/>
  <c r="I37" i="34"/>
  <c r="J37" i="34" s="1"/>
  <c r="I36" i="34"/>
  <c r="J36" i="34" s="1"/>
  <c r="I35" i="34"/>
  <c r="J35" i="34" s="1"/>
  <c r="I34" i="34"/>
  <c r="J34" i="34" s="1"/>
  <c r="I33" i="34"/>
  <c r="J33" i="34" s="1"/>
  <c r="I32" i="34"/>
  <c r="J32" i="34" s="1"/>
  <c r="I31" i="34"/>
  <c r="J31" i="34" s="1"/>
  <c r="I30" i="34"/>
  <c r="J30" i="34" s="1"/>
  <c r="I29" i="34"/>
  <c r="J29" i="34" s="1"/>
  <c r="I28" i="34"/>
  <c r="J28" i="34" s="1"/>
  <c r="I27" i="34"/>
  <c r="J27" i="34" s="1"/>
  <c r="I26" i="34"/>
  <c r="J26" i="34" s="1"/>
  <c r="I25" i="34"/>
  <c r="J25" i="34" s="1"/>
  <c r="I24" i="34"/>
  <c r="J24" i="34" s="1"/>
  <c r="I23" i="34"/>
  <c r="J23" i="34" s="1"/>
  <c r="I22" i="34"/>
  <c r="J22" i="34" s="1"/>
  <c r="I21" i="34"/>
  <c r="J21" i="34" s="1"/>
  <c r="I20" i="34"/>
  <c r="J20" i="34" s="1"/>
  <c r="I19" i="34"/>
  <c r="J19" i="34" s="1"/>
  <c r="I18" i="34"/>
  <c r="J18" i="34" s="1"/>
  <c r="I17" i="34"/>
  <c r="J17" i="34" s="1"/>
  <c r="I16" i="34"/>
  <c r="J16" i="34" s="1"/>
  <c r="I15" i="34"/>
  <c r="J15" i="34" s="1"/>
  <c r="I14" i="34"/>
  <c r="J14" i="34" s="1"/>
  <c r="I13" i="34"/>
  <c r="J13" i="34" s="1"/>
  <c r="I12" i="34"/>
  <c r="J12" i="34" s="1"/>
  <c r="I11" i="34"/>
  <c r="J11" i="34" s="1"/>
  <c r="I10" i="34"/>
  <c r="J10" i="34" s="1"/>
  <c r="I9" i="34"/>
  <c r="J9" i="34" s="1"/>
  <c r="I8" i="34"/>
  <c r="J8" i="34" s="1"/>
  <c r="H7" i="34"/>
  <c r="L17" i="34" l="1"/>
  <c r="K17" i="34"/>
  <c r="L57" i="34"/>
  <c r="K57" i="34"/>
  <c r="K35" i="34"/>
  <c r="L35" i="34" s="1"/>
  <c r="K75" i="34"/>
  <c r="L75" i="34" s="1"/>
  <c r="L10" i="35"/>
  <c r="K10" i="35"/>
  <c r="L36" i="34"/>
  <c r="K36" i="34"/>
  <c r="K68" i="34"/>
  <c r="L68" i="34" s="1"/>
  <c r="K84" i="34"/>
  <c r="L84" i="34" s="1"/>
  <c r="L116" i="34"/>
  <c r="K116" i="34"/>
  <c r="L13" i="34"/>
  <c r="K13" i="34"/>
  <c r="K21" i="34"/>
  <c r="L21" i="34" s="1"/>
  <c r="K29" i="34"/>
  <c r="L29" i="34" s="1"/>
  <c r="L37" i="34"/>
  <c r="K37" i="34"/>
  <c r="L45" i="34"/>
  <c r="K45" i="34"/>
  <c r="K53" i="34"/>
  <c r="L53" i="34" s="1"/>
  <c r="K61" i="34"/>
  <c r="L61" i="34" s="1"/>
  <c r="L69" i="34"/>
  <c r="K69" i="34"/>
  <c r="L77" i="34"/>
  <c r="K77" i="34"/>
  <c r="K85" i="34"/>
  <c r="L85" i="34" s="1"/>
  <c r="K93" i="34"/>
  <c r="L93" i="34" s="1"/>
  <c r="L101" i="34"/>
  <c r="K101" i="34"/>
  <c r="L109" i="34"/>
  <c r="K109" i="34"/>
  <c r="K117" i="34"/>
  <c r="L117" i="34" s="1"/>
  <c r="K9" i="34"/>
  <c r="L9" i="34" s="1"/>
  <c r="L41" i="34"/>
  <c r="K41" i="34"/>
  <c r="L19" i="34"/>
  <c r="K19" i="34"/>
  <c r="K51" i="34"/>
  <c r="L51" i="34" s="1"/>
  <c r="K83" i="34"/>
  <c r="L83" i="34" s="1"/>
  <c r="L107" i="34"/>
  <c r="K107" i="34"/>
  <c r="L20" i="34"/>
  <c r="K20" i="34"/>
  <c r="K60" i="34"/>
  <c r="L60" i="34" s="1"/>
  <c r="K100" i="34"/>
  <c r="L100" i="34" s="1"/>
  <c r="L14" i="34"/>
  <c r="K14" i="34"/>
  <c r="L22" i="34"/>
  <c r="K22" i="34"/>
  <c r="K30" i="34"/>
  <c r="L30" i="34" s="1"/>
  <c r="K38" i="34"/>
  <c r="L38" i="34" s="1"/>
  <c r="L46" i="34"/>
  <c r="K46" i="34"/>
  <c r="L54" i="34"/>
  <c r="K54" i="34"/>
  <c r="K62" i="34"/>
  <c r="L62" i="34" s="1"/>
  <c r="K70" i="34"/>
  <c r="L70" i="34" s="1"/>
  <c r="L78" i="34"/>
  <c r="K78" i="34"/>
  <c r="L86" i="34"/>
  <c r="K86" i="34"/>
  <c r="K94" i="34"/>
  <c r="L94" i="34" s="1"/>
  <c r="K102" i="34"/>
  <c r="L102" i="34" s="1"/>
  <c r="L110" i="34"/>
  <c r="K110" i="34"/>
  <c r="L118" i="34"/>
  <c r="K118" i="34"/>
  <c r="K49" i="34"/>
  <c r="L49" i="34" s="1"/>
  <c r="K27" i="34"/>
  <c r="L27" i="34" s="1"/>
  <c r="L59" i="34"/>
  <c r="K59" i="34"/>
  <c r="L91" i="34"/>
  <c r="K91" i="34"/>
  <c r="K115" i="34"/>
  <c r="L115" i="34" s="1"/>
  <c r="K28" i="34"/>
  <c r="L28" i="34" s="1"/>
  <c r="L52" i="34"/>
  <c r="K52" i="34"/>
  <c r="L108" i="34"/>
  <c r="K108" i="34"/>
  <c r="K15" i="34"/>
  <c r="L15" i="34" s="1"/>
  <c r="K23" i="34"/>
  <c r="L23" i="34" s="1"/>
  <c r="L31" i="34"/>
  <c r="K31" i="34"/>
  <c r="L39" i="34"/>
  <c r="K39" i="34"/>
  <c r="K47" i="34"/>
  <c r="L47" i="34" s="1"/>
  <c r="K55" i="34"/>
  <c r="L55" i="34" s="1"/>
  <c r="L63" i="34"/>
  <c r="K63" i="34"/>
  <c r="L71" i="34"/>
  <c r="K71" i="34"/>
  <c r="K79" i="34"/>
  <c r="L79" i="34" s="1"/>
  <c r="K87" i="34"/>
  <c r="L87" i="34" s="1"/>
  <c r="L95" i="34"/>
  <c r="K95" i="34"/>
  <c r="L103" i="34"/>
  <c r="K103" i="34"/>
  <c r="K111" i="34"/>
  <c r="L111" i="34" s="1"/>
  <c r="K119" i="34"/>
  <c r="L119" i="34" s="1"/>
  <c r="L25" i="34"/>
  <c r="K25" i="34"/>
  <c r="L11" i="34"/>
  <c r="K11" i="34"/>
  <c r="K43" i="34"/>
  <c r="L43" i="34" s="1"/>
  <c r="K67" i="34"/>
  <c r="L67" i="34" s="1"/>
  <c r="L99" i="34"/>
  <c r="K99" i="34"/>
  <c r="L12" i="34"/>
  <c r="K12" i="34"/>
  <c r="K44" i="34"/>
  <c r="L44" i="34" s="1"/>
  <c r="K76" i="34"/>
  <c r="L76" i="34" s="1"/>
  <c r="L92" i="34"/>
  <c r="K92" i="34"/>
  <c r="J7" i="34"/>
  <c r="L8" i="34"/>
  <c r="K8" i="34"/>
  <c r="L16" i="34"/>
  <c r="K16" i="34"/>
  <c r="K24" i="34"/>
  <c r="L24" i="34" s="1"/>
  <c r="K32" i="34"/>
  <c r="L32" i="34" s="1"/>
  <c r="L40" i="34"/>
  <c r="K40" i="34"/>
  <c r="L48" i="34"/>
  <c r="K48" i="34"/>
  <c r="K56" i="34"/>
  <c r="L56" i="34" s="1"/>
  <c r="K64" i="34"/>
  <c r="L64" i="34" s="1"/>
  <c r="L72" i="34"/>
  <c r="K72" i="34"/>
  <c r="L80" i="34"/>
  <c r="K80" i="34"/>
  <c r="K88" i="34"/>
  <c r="L88" i="34" s="1"/>
  <c r="K96" i="34"/>
  <c r="L96" i="34" s="1"/>
  <c r="L104" i="34"/>
  <c r="K104" i="34"/>
  <c r="L112" i="34"/>
  <c r="K112" i="34"/>
  <c r="K33" i="34"/>
  <c r="L33" i="34" s="1"/>
  <c r="K65" i="34"/>
  <c r="L65" i="34" s="1"/>
  <c r="L73" i="34"/>
  <c r="K73" i="34"/>
  <c r="L81" i="34"/>
  <c r="K81" i="34"/>
  <c r="K89" i="34"/>
  <c r="L89" i="34" s="1"/>
  <c r="K97" i="34"/>
  <c r="L97" i="34" s="1"/>
  <c r="L105" i="34"/>
  <c r="K105" i="34"/>
  <c r="L113" i="34"/>
  <c r="K113" i="34"/>
  <c r="K8" i="35"/>
  <c r="K7" i="35" s="1"/>
  <c r="J7" i="35"/>
  <c r="L10" i="34"/>
  <c r="K10" i="34"/>
  <c r="K18" i="34"/>
  <c r="L18" i="34" s="1"/>
  <c r="K26" i="34"/>
  <c r="L26" i="34" s="1"/>
  <c r="L34" i="34"/>
  <c r="K34" i="34"/>
  <c r="L42" i="34"/>
  <c r="K42" i="34"/>
  <c r="K50" i="34"/>
  <c r="L50" i="34" s="1"/>
  <c r="K58" i="34"/>
  <c r="L58" i="34" s="1"/>
  <c r="L66" i="34"/>
  <c r="K66" i="34"/>
  <c r="L74" i="34"/>
  <c r="K74" i="34"/>
  <c r="K82" i="34"/>
  <c r="L82" i="34" s="1"/>
  <c r="K90" i="34"/>
  <c r="L90" i="34" s="1"/>
  <c r="L98" i="34"/>
  <c r="K98" i="34"/>
  <c r="L106" i="34"/>
  <c r="K106" i="34"/>
  <c r="K114" i="34"/>
  <c r="L114" i="34" s="1"/>
  <c r="K9" i="35"/>
  <c r="L9" i="35" s="1"/>
  <c r="L8" i="35" l="1"/>
  <c r="L7" i="35" s="1"/>
  <c r="K7" i="34"/>
  <c r="L7" i="34"/>
  <c r="I8" i="33"/>
  <c r="J8" i="33" s="1"/>
  <c r="K8" i="33" l="1"/>
  <c r="L8" i="33" s="1"/>
  <c r="L7" i="27" l="1"/>
  <c r="I526" i="27"/>
  <c r="J526" i="27" s="1"/>
  <c r="I525" i="27"/>
  <c r="J525" i="27" s="1"/>
  <c r="I524" i="27"/>
  <c r="J524" i="27" s="1"/>
  <c r="I523" i="27"/>
  <c r="J523" i="27" s="1"/>
  <c r="I522" i="27"/>
  <c r="J522" i="27" s="1"/>
  <c r="I521" i="27"/>
  <c r="J521" i="27" s="1"/>
  <c r="I520" i="27"/>
  <c r="J520" i="27" s="1"/>
  <c r="I519" i="27"/>
  <c r="J519" i="27" s="1"/>
  <c r="I518" i="27"/>
  <c r="J518" i="27" s="1"/>
  <c r="I517" i="27"/>
  <c r="J517" i="27" s="1"/>
  <c r="I516" i="27"/>
  <c r="J516" i="27" s="1"/>
  <c r="I515" i="27"/>
  <c r="J515" i="27" s="1"/>
  <c r="I514" i="27"/>
  <c r="J514" i="27" s="1"/>
  <c r="I513" i="27"/>
  <c r="J513" i="27" s="1"/>
  <c r="I512" i="27"/>
  <c r="J512" i="27" s="1"/>
  <c r="I511" i="27"/>
  <c r="J511" i="27" s="1"/>
  <c r="I510" i="27"/>
  <c r="J510" i="27" s="1"/>
  <c r="I509" i="27"/>
  <c r="J509" i="27" s="1"/>
  <c r="I508" i="27"/>
  <c r="J508" i="27" s="1"/>
  <c r="I507" i="27"/>
  <c r="J507" i="27" s="1"/>
  <c r="I506" i="27"/>
  <c r="J506" i="27" s="1"/>
  <c r="I505" i="27"/>
  <c r="J505" i="27" s="1"/>
  <c r="I504" i="27"/>
  <c r="J504" i="27" s="1"/>
  <c r="I503" i="27"/>
  <c r="J503" i="27" s="1"/>
  <c r="I502" i="27"/>
  <c r="J502" i="27" s="1"/>
  <c r="I501" i="27"/>
  <c r="J501" i="27" s="1"/>
  <c r="I500" i="27"/>
  <c r="J500" i="27" s="1"/>
  <c r="I499" i="27"/>
  <c r="J499" i="27" s="1"/>
  <c r="I498" i="27"/>
  <c r="J498" i="27" s="1"/>
  <c r="I497" i="27"/>
  <c r="J497" i="27" s="1"/>
  <c r="I496" i="27"/>
  <c r="J496" i="27" s="1"/>
  <c r="I495" i="27"/>
  <c r="J495" i="27" s="1"/>
  <c r="I494" i="27"/>
  <c r="J494" i="27" s="1"/>
  <c r="I493" i="27"/>
  <c r="J493" i="27" s="1"/>
  <c r="I492" i="27"/>
  <c r="J492" i="27" s="1"/>
  <c r="I491" i="27"/>
  <c r="J491" i="27" s="1"/>
  <c r="I490" i="27"/>
  <c r="J490" i="27" s="1"/>
  <c r="I489" i="27"/>
  <c r="J489" i="27" s="1"/>
  <c r="I488" i="27"/>
  <c r="J488" i="27" s="1"/>
  <c r="I487" i="27"/>
  <c r="J487" i="27" s="1"/>
  <c r="I486" i="27"/>
  <c r="J486" i="27" s="1"/>
  <c r="I485" i="27"/>
  <c r="J485" i="27" s="1"/>
  <c r="I484" i="27"/>
  <c r="J484" i="27" s="1"/>
  <c r="I483" i="27"/>
  <c r="J483" i="27" s="1"/>
  <c r="I482" i="27"/>
  <c r="J482" i="27" s="1"/>
  <c r="I481" i="27"/>
  <c r="J481" i="27" s="1"/>
  <c r="I480" i="27"/>
  <c r="J480" i="27" s="1"/>
  <c r="I479" i="27"/>
  <c r="J479" i="27" s="1"/>
  <c r="I478" i="27"/>
  <c r="J478" i="27" s="1"/>
  <c r="I477" i="27"/>
  <c r="J477" i="27" s="1"/>
  <c r="I476" i="27"/>
  <c r="J476" i="27" s="1"/>
  <c r="I475" i="27"/>
  <c r="J475" i="27" s="1"/>
  <c r="I474" i="27"/>
  <c r="J474" i="27" s="1"/>
  <c r="I473" i="27"/>
  <c r="J473" i="27" s="1"/>
  <c r="I472" i="27"/>
  <c r="J472" i="27" s="1"/>
  <c r="I471" i="27"/>
  <c r="J471" i="27" s="1"/>
  <c r="I470" i="27"/>
  <c r="J470" i="27" s="1"/>
  <c r="I469" i="27"/>
  <c r="J469" i="27" s="1"/>
  <c r="I468" i="27"/>
  <c r="J468" i="27" s="1"/>
  <c r="I467" i="27"/>
  <c r="J467" i="27" s="1"/>
  <c r="I466" i="27"/>
  <c r="J466" i="27" s="1"/>
  <c r="I465" i="27"/>
  <c r="J465" i="27" s="1"/>
  <c r="I464" i="27"/>
  <c r="J464" i="27" s="1"/>
  <c r="I463" i="27"/>
  <c r="J463" i="27" s="1"/>
  <c r="I462" i="27"/>
  <c r="J462" i="27" s="1"/>
  <c r="I461" i="27"/>
  <c r="J461" i="27" s="1"/>
  <c r="I460" i="27"/>
  <c r="J460" i="27" s="1"/>
  <c r="I459" i="27"/>
  <c r="J459" i="27" s="1"/>
  <c r="I458" i="27"/>
  <c r="J458" i="27" s="1"/>
  <c r="I457" i="27"/>
  <c r="J457" i="27" s="1"/>
  <c r="I456" i="27"/>
  <c r="J456" i="27" s="1"/>
  <c r="I455" i="27"/>
  <c r="J455" i="27" s="1"/>
  <c r="I454" i="27"/>
  <c r="J454" i="27" s="1"/>
  <c r="I453" i="27"/>
  <c r="J453" i="27" s="1"/>
  <c r="I452" i="27"/>
  <c r="J452" i="27" s="1"/>
  <c r="I451" i="27"/>
  <c r="J451" i="27" s="1"/>
  <c r="I450" i="27"/>
  <c r="J450" i="27" s="1"/>
  <c r="I449" i="27"/>
  <c r="J449" i="27" s="1"/>
  <c r="I448" i="27"/>
  <c r="J448" i="27" s="1"/>
  <c r="I447" i="27"/>
  <c r="J447" i="27" s="1"/>
  <c r="I446" i="27"/>
  <c r="J446" i="27" s="1"/>
  <c r="I445" i="27"/>
  <c r="J445" i="27" s="1"/>
  <c r="I444" i="27"/>
  <c r="J444" i="27" s="1"/>
  <c r="I443" i="27"/>
  <c r="J443" i="27" s="1"/>
  <c r="I442" i="27"/>
  <c r="J442" i="27" s="1"/>
  <c r="I441" i="27"/>
  <c r="J441" i="27" s="1"/>
  <c r="I440" i="27"/>
  <c r="J440" i="27" s="1"/>
  <c r="I439" i="27"/>
  <c r="J439" i="27" s="1"/>
  <c r="I438" i="27"/>
  <c r="J438" i="27" s="1"/>
  <c r="I437" i="27"/>
  <c r="J437" i="27" s="1"/>
  <c r="I436" i="27"/>
  <c r="J436" i="27" s="1"/>
  <c r="I435" i="27"/>
  <c r="J435" i="27" s="1"/>
  <c r="I434" i="27"/>
  <c r="J434" i="27" s="1"/>
  <c r="I433" i="27"/>
  <c r="J433" i="27" s="1"/>
  <c r="I432" i="27"/>
  <c r="J432" i="27" s="1"/>
  <c r="I431" i="27"/>
  <c r="J431" i="27" s="1"/>
  <c r="I430" i="27"/>
  <c r="J430" i="27" s="1"/>
  <c r="I429" i="27"/>
  <c r="J429" i="27" s="1"/>
  <c r="I428" i="27"/>
  <c r="J428" i="27" s="1"/>
  <c r="I427" i="27"/>
  <c r="J427" i="27" s="1"/>
  <c r="I426" i="27"/>
  <c r="J426" i="27" s="1"/>
  <c r="I425" i="27"/>
  <c r="J425" i="27" s="1"/>
  <c r="I424" i="27"/>
  <c r="J424" i="27" s="1"/>
  <c r="I423" i="27"/>
  <c r="J423" i="27" s="1"/>
  <c r="I422" i="27"/>
  <c r="J422" i="27" s="1"/>
  <c r="I421" i="27"/>
  <c r="J421" i="27" s="1"/>
  <c r="I420" i="27"/>
  <c r="J420" i="27" s="1"/>
  <c r="I419" i="27"/>
  <c r="J419" i="27" s="1"/>
  <c r="I418" i="27"/>
  <c r="J418" i="27" s="1"/>
  <c r="I417" i="27"/>
  <c r="J417" i="27" s="1"/>
  <c r="I416" i="27"/>
  <c r="J416" i="27" s="1"/>
  <c r="I415" i="27"/>
  <c r="J415" i="27" s="1"/>
  <c r="I414" i="27"/>
  <c r="J414" i="27" s="1"/>
  <c r="I413" i="27"/>
  <c r="J413" i="27" s="1"/>
  <c r="I412" i="27"/>
  <c r="J412" i="27" s="1"/>
  <c r="I411" i="27"/>
  <c r="J411" i="27" s="1"/>
  <c r="I410" i="27"/>
  <c r="J410" i="27" s="1"/>
  <c r="I409" i="27"/>
  <c r="J409" i="27" s="1"/>
  <c r="I408" i="27"/>
  <c r="J408" i="27" s="1"/>
  <c r="I407" i="27"/>
  <c r="J407" i="27" s="1"/>
  <c r="I406" i="27"/>
  <c r="J406" i="27" s="1"/>
  <c r="I405" i="27"/>
  <c r="J405" i="27" s="1"/>
  <c r="I404" i="27"/>
  <c r="J404" i="27" s="1"/>
  <c r="I403" i="27"/>
  <c r="J403" i="27" s="1"/>
  <c r="J402" i="27"/>
  <c r="I402" i="27"/>
  <c r="I401" i="27"/>
  <c r="J401" i="27" s="1"/>
  <c r="K400" i="27"/>
  <c r="I400" i="27"/>
  <c r="J400" i="27" s="1"/>
  <c r="I399" i="27"/>
  <c r="J399" i="27" s="1"/>
  <c r="I398" i="27"/>
  <c r="J398" i="27" s="1"/>
  <c r="I397" i="27"/>
  <c r="J397" i="27" s="1"/>
  <c r="I396" i="27"/>
  <c r="J396" i="27" s="1"/>
  <c r="K396" i="27" s="1"/>
  <c r="I395" i="27"/>
  <c r="J395" i="27" s="1"/>
  <c r="K394" i="27"/>
  <c r="J394" i="27"/>
  <c r="I394" i="27"/>
  <c r="I393" i="27"/>
  <c r="J393" i="27" s="1"/>
  <c r="I392" i="27"/>
  <c r="J392" i="27" s="1"/>
  <c r="I391" i="27"/>
  <c r="J391" i="27" s="1"/>
  <c r="I390" i="27"/>
  <c r="J390" i="27" s="1"/>
  <c r="I389" i="27"/>
  <c r="J389" i="27" s="1"/>
  <c r="K388" i="27"/>
  <c r="I388" i="27"/>
  <c r="J388" i="27" s="1"/>
  <c r="I387" i="27"/>
  <c r="J387" i="27" s="1"/>
  <c r="K386" i="27"/>
  <c r="J386" i="27"/>
  <c r="I386" i="27"/>
  <c r="I385" i="27"/>
  <c r="J385" i="27" s="1"/>
  <c r="I384" i="27"/>
  <c r="J384" i="27" s="1"/>
  <c r="I383" i="27"/>
  <c r="J383" i="27" s="1"/>
  <c r="I382" i="27"/>
  <c r="J382" i="27" s="1"/>
  <c r="I381" i="27"/>
  <c r="J381" i="27" s="1"/>
  <c r="I380" i="27"/>
  <c r="J380" i="27" s="1"/>
  <c r="I379" i="27"/>
  <c r="J379" i="27" s="1"/>
  <c r="J378" i="27"/>
  <c r="I378" i="27"/>
  <c r="I377" i="27"/>
  <c r="J377" i="27" s="1"/>
  <c r="I376" i="27"/>
  <c r="J376" i="27" s="1"/>
  <c r="K376" i="27" s="1"/>
  <c r="I375" i="27"/>
  <c r="J375" i="27" s="1"/>
  <c r="I374" i="27"/>
  <c r="J374" i="27" s="1"/>
  <c r="K374" i="27" s="1"/>
  <c r="I373" i="27"/>
  <c r="J373" i="27" s="1"/>
  <c r="I372" i="27"/>
  <c r="J372" i="27" s="1"/>
  <c r="I371" i="27"/>
  <c r="J371" i="27" s="1"/>
  <c r="J370" i="27"/>
  <c r="I370" i="27"/>
  <c r="I369" i="27"/>
  <c r="J369" i="27" s="1"/>
  <c r="I368" i="27"/>
  <c r="J368" i="27" s="1"/>
  <c r="K368" i="27" s="1"/>
  <c r="I367" i="27"/>
  <c r="J367" i="27" s="1"/>
  <c r="J366" i="27"/>
  <c r="I366" i="27"/>
  <c r="I365" i="27"/>
  <c r="J365" i="27" s="1"/>
  <c r="K364" i="27"/>
  <c r="I364" i="27"/>
  <c r="J364" i="27" s="1"/>
  <c r="I363" i="27"/>
  <c r="J363" i="27" s="1"/>
  <c r="K362" i="27"/>
  <c r="J362" i="27"/>
  <c r="I362" i="27"/>
  <c r="I361" i="27"/>
  <c r="J361" i="27" s="1"/>
  <c r="I360" i="27"/>
  <c r="J360" i="27" s="1"/>
  <c r="I359" i="27"/>
  <c r="J359" i="27" s="1"/>
  <c r="J358" i="27"/>
  <c r="I358" i="27"/>
  <c r="K357" i="27"/>
  <c r="L357" i="27" s="1"/>
  <c r="I357" i="27"/>
  <c r="J357" i="27" s="1"/>
  <c r="I356" i="27"/>
  <c r="J356" i="27" s="1"/>
  <c r="K356" i="27" s="1"/>
  <c r="L356" i="27" s="1"/>
  <c r="I355" i="27"/>
  <c r="J355" i="27" s="1"/>
  <c r="I354" i="27"/>
  <c r="J354" i="27" s="1"/>
  <c r="K354" i="27" s="1"/>
  <c r="I353" i="27"/>
  <c r="J353" i="27" s="1"/>
  <c r="K353" i="27" s="1"/>
  <c r="L353" i="27" s="1"/>
  <c r="I352" i="27"/>
  <c r="J352" i="27" s="1"/>
  <c r="K351" i="27"/>
  <c r="L351" i="27" s="1"/>
  <c r="I351" i="27"/>
  <c r="J351" i="27" s="1"/>
  <c r="K350" i="27"/>
  <c r="J350" i="27"/>
  <c r="L350" i="27" s="1"/>
  <c r="I350" i="27"/>
  <c r="I349" i="27"/>
  <c r="J349" i="27" s="1"/>
  <c r="K349" i="27" s="1"/>
  <c r="J348" i="27"/>
  <c r="I348" i="27"/>
  <c r="I347" i="27"/>
  <c r="J347" i="27" s="1"/>
  <c r="K347" i="27" s="1"/>
  <c r="L347" i="27" s="1"/>
  <c r="L346" i="27"/>
  <c r="J346" i="27"/>
  <c r="K346" i="27" s="1"/>
  <c r="I346" i="27"/>
  <c r="I345" i="27"/>
  <c r="J345" i="27" s="1"/>
  <c r="K345" i="27" s="1"/>
  <c r="K344" i="27"/>
  <c r="L344" i="27" s="1"/>
  <c r="J344" i="27"/>
  <c r="I344" i="27"/>
  <c r="L343" i="27"/>
  <c r="I343" i="27"/>
  <c r="J343" i="27" s="1"/>
  <c r="K343" i="27" s="1"/>
  <c r="J342" i="27"/>
  <c r="I342" i="27"/>
  <c r="K341" i="27"/>
  <c r="L341" i="27" s="1"/>
  <c r="I341" i="27"/>
  <c r="J341" i="27" s="1"/>
  <c r="J340" i="27"/>
  <c r="I340" i="27"/>
  <c r="K339" i="27"/>
  <c r="I339" i="27"/>
  <c r="J339" i="27" s="1"/>
  <c r="J338" i="27"/>
  <c r="I338" i="27"/>
  <c r="I337" i="27"/>
  <c r="J337" i="27" s="1"/>
  <c r="J336" i="27"/>
  <c r="K336" i="27" s="1"/>
  <c r="I336" i="27"/>
  <c r="K335" i="27"/>
  <c r="L335" i="27" s="1"/>
  <c r="I335" i="27"/>
  <c r="J335" i="27" s="1"/>
  <c r="L334" i="27"/>
  <c r="K334" i="27"/>
  <c r="J334" i="27"/>
  <c r="I334" i="27"/>
  <c r="L333" i="27"/>
  <c r="I333" i="27"/>
  <c r="J333" i="27" s="1"/>
  <c r="K333" i="27" s="1"/>
  <c r="J332" i="27"/>
  <c r="I332" i="27"/>
  <c r="K331" i="27"/>
  <c r="L331" i="27" s="1"/>
  <c r="I331" i="27"/>
  <c r="J331" i="27" s="1"/>
  <c r="I330" i="27"/>
  <c r="J330" i="27" s="1"/>
  <c r="I329" i="27"/>
  <c r="J329" i="27" s="1"/>
  <c r="I328" i="27"/>
  <c r="J328" i="27" s="1"/>
  <c r="K328" i="27" s="1"/>
  <c r="L328" i="27" s="1"/>
  <c r="L327" i="27"/>
  <c r="I327" i="27"/>
  <c r="J327" i="27" s="1"/>
  <c r="K327" i="27" s="1"/>
  <c r="I326" i="27"/>
  <c r="J326" i="27" s="1"/>
  <c r="K325" i="27"/>
  <c r="L325" i="27" s="1"/>
  <c r="I325" i="27"/>
  <c r="J325" i="27" s="1"/>
  <c r="K324" i="27"/>
  <c r="J324" i="27"/>
  <c r="L324" i="27" s="1"/>
  <c r="I324" i="27"/>
  <c r="I323" i="27"/>
  <c r="J323" i="27" s="1"/>
  <c r="K323" i="27" s="1"/>
  <c r="J322" i="27"/>
  <c r="I322" i="27"/>
  <c r="I321" i="27"/>
  <c r="J321" i="27" s="1"/>
  <c r="K321" i="27" s="1"/>
  <c r="J320" i="27"/>
  <c r="K320" i="27" s="1"/>
  <c r="I320" i="27"/>
  <c r="K319" i="27"/>
  <c r="L319" i="27" s="1"/>
  <c r="I319" i="27"/>
  <c r="J319" i="27" s="1"/>
  <c r="K318" i="27"/>
  <c r="L318" i="27" s="1"/>
  <c r="J318" i="27"/>
  <c r="I318" i="27"/>
  <c r="I317" i="27"/>
  <c r="J317" i="27" s="1"/>
  <c r="K317" i="27" s="1"/>
  <c r="K316" i="27"/>
  <c r="J316" i="27"/>
  <c r="I316" i="27"/>
  <c r="K315" i="27"/>
  <c r="L315" i="27" s="1"/>
  <c r="I315" i="27"/>
  <c r="J315" i="27" s="1"/>
  <c r="I314" i="27"/>
  <c r="J314" i="27" s="1"/>
  <c r="I313" i="27"/>
  <c r="J313" i="27" s="1"/>
  <c r="J312" i="27"/>
  <c r="I312" i="27"/>
  <c r="L311" i="27"/>
  <c r="I311" i="27"/>
  <c r="J311" i="27" s="1"/>
  <c r="K311" i="27" s="1"/>
  <c r="J310" i="27"/>
  <c r="I310" i="27"/>
  <c r="K309" i="27"/>
  <c r="L309" i="27" s="1"/>
  <c r="I309" i="27"/>
  <c r="J309" i="27" s="1"/>
  <c r="J308" i="27"/>
  <c r="K308" i="27" s="1"/>
  <c r="L308" i="27" s="1"/>
  <c r="I308" i="27"/>
  <c r="K307" i="27"/>
  <c r="I307" i="27"/>
  <c r="J307" i="27" s="1"/>
  <c r="K306" i="27"/>
  <c r="J306" i="27"/>
  <c r="I306" i="27"/>
  <c r="I305" i="27"/>
  <c r="J305" i="27" s="1"/>
  <c r="K305" i="27" s="1"/>
  <c r="J304" i="27"/>
  <c r="K304" i="27" s="1"/>
  <c r="I304" i="27"/>
  <c r="K303" i="27"/>
  <c r="L303" i="27" s="1"/>
  <c r="I303" i="27"/>
  <c r="J303" i="27" s="1"/>
  <c r="K302" i="27"/>
  <c r="L302" i="27" s="1"/>
  <c r="J302" i="27"/>
  <c r="I302" i="27"/>
  <c r="I301" i="27"/>
  <c r="J301" i="27" s="1"/>
  <c r="K301" i="27" s="1"/>
  <c r="K300" i="27"/>
  <c r="J300" i="27"/>
  <c r="I300" i="27"/>
  <c r="K299" i="27"/>
  <c r="L299" i="27" s="1"/>
  <c r="I299" i="27"/>
  <c r="J299" i="27" s="1"/>
  <c r="I298" i="27"/>
  <c r="J298" i="27" s="1"/>
  <c r="I297" i="27"/>
  <c r="J297" i="27" s="1"/>
  <c r="J296" i="27"/>
  <c r="I296" i="27"/>
  <c r="I295" i="27"/>
  <c r="J295" i="27" s="1"/>
  <c r="K295" i="27" s="1"/>
  <c r="J294" i="27"/>
  <c r="I294" i="27"/>
  <c r="K293" i="27"/>
  <c r="L293" i="27" s="1"/>
  <c r="I293" i="27"/>
  <c r="J293" i="27" s="1"/>
  <c r="L292" i="27"/>
  <c r="J292" i="27"/>
  <c r="K292" i="27" s="1"/>
  <c r="I292" i="27"/>
  <c r="I291" i="27"/>
  <c r="J291" i="27" s="1"/>
  <c r="K291" i="27" s="1"/>
  <c r="J290" i="27"/>
  <c r="I290" i="27"/>
  <c r="I289" i="27"/>
  <c r="J289" i="27" s="1"/>
  <c r="K289" i="27" s="1"/>
  <c r="J288" i="27"/>
  <c r="K288" i="27" s="1"/>
  <c r="I288" i="27"/>
  <c r="I287" i="27"/>
  <c r="J287" i="27" s="1"/>
  <c r="K287" i="27" s="1"/>
  <c r="L287" i="27" s="1"/>
  <c r="K286" i="27"/>
  <c r="L286" i="27" s="1"/>
  <c r="J286" i="27"/>
  <c r="I286" i="27"/>
  <c r="I285" i="27"/>
  <c r="J285" i="27" s="1"/>
  <c r="K285" i="27" s="1"/>
  <c r="I284" i="27"/>
  <c r="J284" i="27" s="1"/>
  <c r="K284" i="27" s="1"/>
  <c r="K283" i="27"/>
  <c r="L283" i="27" s="1"/>
  <c r="I283" i="27"/>
  <c r="J283" i="27" s="1"/>
  <c r="I282" i="27"/>
  <c r="J282" i="27" s="1"/>
  <c r="I281" i="27"/>
  <c r="J281" i="27" s="1"/>
  <c r="J280" i="27"/>
  <c r="I280" i="27"/>
  <c r="L279" i="27"/>
  <c r="I279" i="27"/>
  <c r="J279" i="27" s="1"/>
  <c r="K279" i="27" s="1"/>
  <c r="J278" i="27"/>
  <c r="I278" i="27"/>
  <c r="I277" i="27"/>
  <c r="J277" i="27" s="1"/>
  <c r="K277" i="27" s="1"/>
  <c r="L277" i="27" s="1"/>
  <c r="L276" i="27"/>
  <c r="J276" i="27"/>
  <c r="K276" i="27" s="1"/>
  <c r="I276" i="27"/>
  <c r="I275" i="27"/>
  <c r="J275" i="27" s="1"/>
  <c r="K275" i="27" s="1"/>
  <c r="J274" i="27"/>
  <c r="K274" i="27" s="1"/>
  <c r="I274" i="27"/>
  <c r="I273" i="27"/>
  <c r="J273" i="27" s="1"/>
  <c r="K273" i="27" s="1"/>
  <c r="L272" i="27"/>
  <c r="J272" i="27"/>
  <c r="K272" i="27" s="1"/>
  <c r="I272" i="27"/>
  <c r="I271" i="27"/>
  <c r="J271" i="27" s="1"/>
  <c r="K271" i="27" s="1"/>
  <c r="L271" i="27" s="1"/>
  <c r="I270" i="27"/>
  <c r="J270" i="27" s="1"/>
  <c r="K270" i="27" s="1"/>
  <c r="L270" i="27" s="1"/>
  <c r="K269" i="27"/>
  <c r="I269" i="27"/>
  <c r="J269" i="27" s="1"/>
  <c r="I268" i="27"/>
  <c r="J268" i="27" s="1"/>
  <c r="K268" i="27" s="1"/>
  <c r="K267" i="27"/>
  <c r="L267" i="27" s="1"/>
  <c r="I267" i="27"/>
  <c r="J267" i="27" s="1"/>
  <c r="J266" i="27"/>
  <c r="K266" i="27" s="1"/>
  <c r="I266" i="27"/>
  <c r="I265" i="27"/>
  <c r="J265" i="27" s="1"/>
  <c r="K264" i="27"/>
  <c r="J264" i="27"/>
  <c r="L264" i="27" s="1"/>
  <c r="I264" i="27"/>
  <c r="I263" i="27"/>
  <c r="J263" i="27" s="1"/>
  <c r="K263" i="27" s="1"/>
  <c r="J262" i="27"/>
  <c r="I262" i="27"/>
  <c r="I261" i="27"/>
  <c r="J261" i="27" s="1"/>
  <c r="K261" i="27" s="1"/>
  <c r="L261" i="27" s="1"/>
  <c r="I260" i="27"/>
  <c r="J260" i="27" s="1"/>
  <c r="K259" i="27"/>
  <c r="I259" i="27"/>
  <c r="J259" i="27" s="1"/>
  <c r="J258" i="27"/>
  <c r="I258" i="27"/>
  <c r="I257" i="27"/>
  <c r="J257" i="27" s="1"/>
  <c r="J256" i="27"/>
  <c r="K256" i="27" s="1"/>
  <c r="I256" i="27"/>
  <c r="I255" i="27"/>
  <c r="J255" i="27" s="1"/>
  <c r="K255" i="27" s="1"/>
  <c r="L255" i="27" s="1"/>
  <c r="K254" i="27"/>
  <c r="L254" i="27" s="1"/>
  <c r="J254" i="27"/>
  <c r="I254" i="27"/>
  <c r="K253" i="27"/>
  <c r="I253" i="27"/>
  <c r="J253" i="27" s="1"/>
  <c r="I252" i="27"/>
  <c r="J252" i="27" s="1"/>
  <c r="K252" i="27" s="1"/>
  <c r="K251" i="27"/>
  <c r="L251" i="27" s="1"/>
  <c r="I251" i="27"/>
  <c r="J251" i="27" s="1"/>
  <c r="J250" i="27"/>
  <c r="K250" i="27" s="1"/>
  <c r="I250" i="27"/>
  <c r="I249" i="27"/>
  <c r="J249" i="27" s="1"/>
  <c r="K248" i="27"/>
  <c r="I248" i="27"/>
  <c r="J248" i="27" s="1"/>
  <c r="L248" i="27" s="1"/>
  <c r="I247" i="27"/>
  <c r="J247" i="27" s="1"/>
  <c r="K247" i="27" s="1"/>
  <c r="J246" i="27"/>
  <c r="K246" i="27" s="1"/>
  <c r="I246" i="27"/>
  <c r="I245" i="27"/>
  <c r="J245" i="27" s="1"/>
  <c r="K244" i="27"/>
  <c r="L244" i="27" s="1"/>
  <c r="I244" i="27"/>
  <c r="J244" i="27" s="1"/>
  <c r="I243" i="27"/>
  <c r="J243" i="27" s="1"/>
  <c r="J242" i="27"/>
  <c r="I242" i="27"/>
  <c r="I241" i="27"/>
  <c r="J241" i="27" s="1"/>
  <c r="K241" i="27" s="1"/>
  <c r="L240" i="27"/>
  <c r="J240" i="27"/>
  <c r="K240" i="27" s="1"/>
  <c r="I240" i="27"/>
  <c r="I239" i="27"/>
  <c r="J239" i="27" s="1"/>
  <c r="K239" i="27" s="1"/>
  <c r="L239" i="27" s="1"/>
  <c r="I238" i="27"/>
  <c r="J238" i="27" s="1"/>
  <c r="I237" i="27"/>
  <c r="J237" i="27" s="1"/>
  <c r="K237" i="27" s="1"/>
  <c r="L237" i="27" s="1"/>
  <c r="J236" i="27"/>
  <c r="I236" i="27"/>
  <c r="I235" i="27"/>
  <c r="J235" i="27" s="1"/>
  <c r="I234" i="27"/>
  <c r="J234" i="27" s="1"/>
  <c r="K234" i="27" s="1"/>
  <c r="I233" i="27"/>
  <c r="J233" i="27" s="1"/>
  <c r="I232" i="27"/>
  <c r="J232" i="27" s="1"/>
  <c r="K232" i="27" s="1"/>
  <c r="L231" i="27"/>
  <c r="I231" i="27"/>
  <c r="J231" i="27" s="1"/>
  <c r="K231" i="27" s="1"/>
  <c r="J230" i="27"/>
  <c r="I230" i="27"/>
  <c r="I229" i="27"/>
  <c r="J229" i="27" s="1"/>
  <c r="J228" i="27"/>
  <c r="I228" i="27"/>
  <c r="I227" i="27"/>
  <c r="J227" i="27" s="1"/>
  <c r="J226" i="27"/>
  <c r="I226" i="27"/>
  <c r="I225" i="27"/>
  <c r="J225" i="27" s="1"/>
  <c r="I224" i="27"/>
  <c r="J224" i="27" s="1"/>
  <c r="K224" i="27" s="1"/>
  <c r="K223" i="27"/>
  <c r="L223" i="27" s="1"/>
  <c r="I223" i="27"/>
  <c r="J223" i="27" s="1"/>
  <c r="I222" i="27"/>
  <c r="J222" i="27" s="1"/>
  <c r="K222" i="27" s="1"/>
  <c r="I221" i="27"/>
  <c r="J221" i="27" s="1"/>
  <c r="I220" i="27"/>
  <c r="J220" i="27" s="1"/>
  <c r="K220" i="27" s="1"/>
  <c r="L219" i="27"/>
  <c r="I219" i="27"/>
  <c r="J219" i="27" s="1"/>
  <c r="K219" i="27" s="1"/>
  <c r="I218" i="27"/>
  <c r="J218" i="27" s="1"/>
  <c r="I217" i="27"/>
  <c r="J217" i="27" s="1"/>
  <c r="K217" i="27" s="1"/>
  <c r="K216" i="27"/>
  <c r="J216" i="27"/>
  <c r="I216" i="27"/>
  <c r="I215" i="27"/>
  <c r="J215" i="27" s="1"/>
  <c r="J214" i="27"/>
  <c r="I214" i="27"/>
  <c r="I213" i="27"/>
  <c r="J213" i="27" s="1"/>
  <c r="K213" i="27" s="1"/>
  <c r="K212" i="27"/>
  <c r="J212" i="27"/>
  <c r="I212" i="27"/>
  <c r="I211" i="27"/>
  <c r="J211" i="27" s="1"/>
  <c r="K211" i="27" s="1"/>
  <c r="J210" i="27"/>
  <c r="I210" i="27"/>
  <c r="I209" i="27"/>
  <c r="J209" i="27" s="1"/>
  <c r="K209" i="27" s="1"/>
  <c r="J208" i="27"/>
  <c r="I208" i="27"/>
  <c r="I207" i="27"/>
  <c r="J207" i="27" s="1"/>
  <c r="J206" i="27"/>
  <c r="I206" i="27"/>
  <c r="I205" i="27"/>
  <c r="J205" i="27" s="1"/>
  <c r="K205" i="27" s="1"/>
  <c r="K204" i="27"/>
  <c r="J204" i="27"/>
  <c r="I204" i="27"/>
  <c r="I203" i="27"/>
  <c r="J203" i="27" s="1"/>
  <c r="K203" i="27" s="1"/>
  <c r="L203" i="27" s="1"/>
  <c r="J202" i="27"/>
  <c r="I202" i="27"/>
  <c r="I201" i="27"/>
  <c r="J201" i="27" s="1"/>
  <c r="K201" i="27" s="1"/>
  <c r="J200" i="27"/>
  <c r="I200" i="27"/>
  <c r="I199" i="27"/>
  <c r="J199" i="27" s="1"/>
  <c r="J198" i="27"/>
  <c r="I198" i="27"/>
  <c r="I197" i="27"/>
  <c r="J197" i="27" s="1"/>
  <c r="K197" i="27" s="1"/>
  <c r="K196" i="27"/>
  <c r="J196" i="27"/>
  <c r="I196" i="27"/>
  <c r="I195" i="27"/>
  <c r="J195" i="27" s="1"/>
  <c r="K195" i="27" s="1"/>
  <c r="J194" i="27"/>
  <c r="I194" i="27"/>
  <c r="I193" i="27"/>
  <c r="J193" i="27" s="1"/>
  <c r="K193" i="27" s="1"/>
  <c r="J192" i="27"/>
  <c r="I192" i="27"/>
  <c r="I191" i="27"/>
  <c r="J191" i="27" s="1"/>
  <c r="J190" i="27"/>
  <c r="I190" i="27"/>
  <c r="I189" i="27"/>
  <c r="J189" i="27" s="1"/>
  <c r="K189" i="27" s="1"/>
  <c r="J188" i="27"/>
  <c r="I188" i="27"/>
  <c r="I187" i="27"/>
  <c r="J187" i="27" s="1"/>
  <c r="K187" i="27" s="1"/>
  <c r="K186" i="27"/>
  <c r="J186" i="27"/>
  <c r="I186" i="27"/>
  <c r="I185" i="27"/>
  <c r="J185" i="27" s="1"/>
  <c r="K185" i="27" s="1"/>
  <c r="I184" i="27"/>
  <c r="J184" i="27" s="1"/>
  <c r="K184" i="27" s="1"/>
  <c r="I183" i="27"/>
  <c r="J183" i="27" s="1"/>
  <c r="J182" i="27"/>
  <c r="I182" i="27"/>
  <c r="I181" i="27"/>
  <c r="J181" i="27" s="1"/>
  <c r="K181" i="27" s="1"/>
  <c r="I180" i="27"/>
  <c r="J180" i="27" s="1"/>
  <c r="K180" i="27" s="1"/>
  <c r="K179" i="27"/>
  <c r="L179" i="27" s="1"/>
  <c r="J179" i="27"/>
  <c r="I179" i="27"/>
  <c r="I178" i="27"/>
  <c r="J178" i="27" s="1"/>
  <c r="J177" i="27"/>
  <c r="I177" i="27"/>
  <c r="I176" i="27"/>
  <c r="J176" i="27" s="1"/>
  <c r="K175" i="27"/>
  <c r="I175" i="27"/>
  <c r="J175" i="27" s="1"/>
  <c r="J174" i="27"/>
  <c r="K174" i="27" s="1"/>
  <c r="I174" i="27"/>
  <c r="I173" i="27"/>
  <c r="J173" i="27" s="1"/>
  <c r="K173" i="27" s="1"/>
  <c r="J172" i="27"/>
  <c r="I172" i="27"/>
  <c r="I171" i="27"/>
  <c r="J171" i="27" s="1"/>
  <c r="K171" i="27" s="1"/>
  <c r="K170" i="27"/>
  <c r="J170" i="27"/>
  <c r="I170" i="27"/>
  <c r="J169" i="27"/>
  <c r="I169" i="27"/>
  <c r="I168" i="27"/>
  <c r="J168" i="27" s="1"/>
  <c r="I167" i="27"/>
  <c r="J167" i="27" s="1"/>
  <c r="I166" i="27"/>
  <c r="J166" i="27" s="1"/>
  <c r="I165" i="27"/>
  <c r="J165" i="27" s="1"/>
  <c r="I164" i="27"/>
  <c r="J164" i="27" s="1"/>
  <c r="J163" i="27"/>
  <c r="I163" i="27"/>
  <c r="I162" i="27"/>
  <c r="J162" i="27" s="1"/>
  <c r="I161" i="27"/>
  <c r="J161" i="27" s="1"/>
  <c r="I160" i="27"/>
  <c r="J160" i="27" s="1"/>
  <c r="I159" i="27"/>
  <c r="J159" i="27" s="1"/>
  <c r="K159" i="27" s="1"/>
  <c r="I158" i="27"/>
  <c r="J158" i="27" s="1"/>
  <c r="I157" i="27"/>
  <c r="J157" i="27" s="1"/>
  <c r="I156" i="27"/>
  <c r="J156" i="27" s="1"/>
  <c r="K156" i="27" s="1"/>
  <c r="K155" i="27"/>
  <c r="L155" i="27" s="1"/>
  <c r="I155" i="27"/>
  <c r="J155" i="27" s="1"/>
  <c r="I154" i="27"/>
  <c r="J154" i="27" s="1"/>
  <c r="K153" i="27"/>
  <c r="J153" i="27"/>
  <c r="I153" i="27"/>
  <c r="I152" i="27"/>
  <c r="J152" i="27" s="1"/>
  <c r="I151" i="27"/>
  <c r="J151" i="27" s="1"/>
  <c r="I150" i="27"/>
  <c r="J150" i="27" s="1"/>
  <c r="K149" i="27"/>
  <c r="J149" i="27"/>
  <c r="I149" i="27"/>
  <c r="I148" i="27"/>
  <c r="J148" i="27" s="1"/>
  <c r="L147" i="27"/>
  <c r="J147" i="27"/>
  <c r="K147" i="27" s="1"/>
  <c r="I147" i="27"/>
  <c r="J146" i="27"/>
  <c r="K146" i="27" s="1"/>
  <c r="I146" i="27"/>
  <c r="I145" i="27"/>
  <c r="J145" i="27" s="1"/>
  <c r="K144" i="27"/>
  <c r="J144" i="27"/>
  <c r="I144" i="27"/>
  <c r="I143" i="27"/>
  <c r="J143" i="27" s="1"/>
  <c r="K143" i="27" s="1"/>
  <c r="J142" i="27"/>
  <c r="I142" i="27"/>
  <c r="I141" i="27"/>
  <c r="J141" i="27" s="1"/>
  <c r="J140" i="27"/>
  <c r="K140" i="27" s="1"/>
  <c r="I140" i="27"/>
  <c r="I139" i="27"/>
  <c r="J139" i="27" s="1"/>
  <c r="I138" i="27"/>
  <c r="J138" i="27" s="1"/>
  <c r="I137" i="27"/>
  <c r="J137" i="27" s="1"/>
  <c r="I136" i="27"/>
  <c r="J136" i="27" s="1"/>
  <c r="I135" i="27"/>
  <c r="J135" i="27" s="1"/>
  <c r="K135" i="27" s="1"/>
  <c r="I134" i="27"/>
  <c r="J134" i="27" s="1"/>
  <c r="K133" i="27"/>
  <c r="L133" i="27" s="1"/>
  <c r="I133" i="27"/>
  <c r="J133" i="27" s="1"/>
  <c r="I132" i="27"/>
  <c r="J132" i="27" s="1"/>
  <c r="I131" i="27"/>
  <c r="J131" i="27" s="1"/>
  <c r="J130" i="27"/>
  <c r="K130" i="27" s="1"/>
  <c r="I130" i="27"/>
  <c r="K129" i="27"/>
  <c r="I129" i="27"/>
  <c r="J129" i="27" s="1"/>
  <c r="L129" i="27" s="1"/>
  <c r="I128" i="27"/>
  <c r="J128" i="27" s="1"/>
  <c r="K128" i="27" s="1"/>
  <c r="I127" i="27"/>
  <c r="J127" i="27" s="1"/>
  <c r="I126" i="27"/>
  <c r="J126" i="27" s="1"/>
  <c r="K126" i="27" s="1"/>
  <c r="L126" i="27" s="1"/>
  <c r="I125" i="27"/>
  <c r="J125" i="27" s="1"/>
  <c r="I124" i="27"/>
  <c r="J124" i="27" s="1"/>
  <c r="K123" i="27"/>
  <c r="I123" i="27"/>
  <c r="J123" i="27" s="1"/>
  <c r="I122" i="27"/>
  <c r="J122" i="27" s="1"/>
  <c r="K121" i="27"/>
  <c r="I121" i="27"/>
  <c r="J121" i="27" s="1"/>
  <c r="I120" i="27"/>
  <c r="J120" i="27" s="1"/>
  <c r="L119" i="27"/>
  <c r="I119" i="27"/>
  <c r="J119" i="27" s="1"/>
  <c r="K119" i="27" s="1"/>
  <c r="I118" i="27"/>
  <c r="J118" i="27" s="1"/>
  <c r="L117" i="27"/>
  <c r="K117" i="27"/>
  <c r="I117" i="27"/>
  <c r="J117" i="27" s="1"/>
  <c r="I116" i="27"/>
  <c r="J116" i="27" s="1"/>
  <c r="K115" i="27"/>
  <c r="L115" i="27" s="1"/>
  <c r="I115" i="27"/>
  <c r="J115" i="27" s="1"/>
  <c r="I114" i="27"/>
  <c r="J114" i="27" s="1"/>
  <c r="K114" i="27" s="1"/>
  <c r="K113" i="27"/>
  <c r="I113" i="27"/>
  <c r="J113" i="27" s="1"/>
  <c r="I112" i="27"/>
  <c r="J112" i="27" s="1"/>
  <c r="L111" i="27"/>
  <c r="K111" i="27"/>
  <c r="I111" i="27"/>
  <c r="J111" i="27" s="1"/>
  <c r="I110" i="27"/>
  <c r="J110" i="27" s="1"/>
  <c r="K109" i="27"/>
  <c r="I109" i="27"/>
  <c r="J109" i="27" s="1"/>
  <c r="I108" i="27"/>
  <c r="J108" i="27" s="1"/>
  <c r="I107" i="27"/>
  <c r="J107" i="27" s="1"/>
  <c r="I106" i="27"/>
  <c r="J106" i="27" s="1"/>
  <c r="I105" i="27"/>
  <c r="J105" i="27" s="1"/>
  <c r="K105" i="27" s="1"/>
  <c r="J104" i="27"/>
  <c r="I104" i="27"/>
  <c r="I103" i="27"/>
  <c r="J103" i="27" s="1"/>
  <c r="K103" i="27" s="1"/>
  <c r="J102" i="27"/>
  <c r="I102" i="27"/>
  <c r="I101" i="27"/>
  <c r="J101" i="27" s="1"/>
  <c r="I100" i="27"/>
  <c r="J100" i="27" s="1"/>
  <c r="L99" i="27"/>
  <c r="J99" i="27"/>
  <c r="K99" i="27" s="1"/>
  <c r="I99" i="27"/>
  <c r="I98" i="27"/>
  <c r="J98" i="27" s="1"/>
  <c r="J97" i="27"/>
  <c r="K97" i="27" s="1"/>
  <c r="I97" i="27"/>
  <c r="I96" i="27"/>
  <c r="J96" i="27" s="1"/>
  <c r="I95" i="27"/>
  <c r="J95" i="27" s="1"/>
  <c r="J94" i="27"/>
  <c r="I94" i="27"/>
  <c r="I93" i="27"/>
  <c r="J93" i="27" s="1"/>
  <c r="I92" i="27"/>
  <c r="J92" i="27" s="1"/>
  <c r="J91" i="27"/>
  <c r="K91" i="27" s="1"/>
  <c r="I91" i="27"/>
  <c r="J90" i="27"/>
  <c r="K90" i="27" s="1"/>
  <c r="L90" i="27" s="1"/>
  <c r="I90" i="27"/>
  <c r="I89" i="27"/>
  <c r="J89" i="27" s="1"/>
  <c r="I88" i="27"/>
  <c r="J88" i="27" s="1"/>
  <c r="J87" i="27"/>
  <c r="K87" i="27" s="1"/>
  <c r="I87" i="27"/>
  <c r="I86" i="27"/>
  <c r="J86" i="27" s="1"/>
  <c r="I85" i="27"/>
  <c r="J85" i="27" s="1"/>
  <c r="I84" i="27"/>
  <c r="J84" i="27" s="1"/>
  <c r="I83" i="27"/>
  <c r="J83" i="27" s="1"/>
  <c r="J82" i="27"/>
  <c r="I82" i="27"/>
  <c r="I81" i="27"/>
  <c r="J81" i="27" s="1"/>
  <c r="K81" i="27" s="1"/>
  <c r="I80" i="27"/>
  <c r="J80" i="27" s="1"/>
  <c r="I79" i="27"/>
  <c r="J79" i="27" s="1"/>
  <c r="I78" i="27"/>
  <c r="J78" i="27" s="1"/>
  <c r="I77" i="27"/>
  <c r="J77" i="27" s="1"/>
  <c r="I76" i="27"/>
  <c r="J76" i="27" s="1"/>
  <c r="I75" i="27"/>
  <c r="J75" i="27" s="1"/>
  <c r="K75" i="27" s="1"/>
  <c r="I74" i="27"/>
  <c r="J74" i="27" s="1"/>
  <c r="K74" i="27" s="1"/>
  <c r="L74" i="27" s="1"/>
  <c r="I73" i="27"/>
  <c r="J73" i="27" s="1"/>
  <c r="J72" i="27"/>
  <c r="I72" i="27"/>
  <c r="I71" i="27"/>
  <c r="J71" i="27" s="1"/>
  <c r="K71" i="27" s="1"/>
  <c r="I70" i="27"/>
  <c r="J70" i="27" s="1"/>
  <c r="I69" i="27"/>
  <c r="J69" i="27" s="1"/>
  <c r="I68" i="27"/>
  <c r="J68" i="27" s="1"/>
  <c r="L67" i="27"/>
  <c r="J67" i="27"/>
  <c r="K67" i="27" s="1"/>
  <c r="I67" i="27"/>
  <c r="I66" i="27"/>
  <c r="J66" i="27" s="1"/>
  <c r="J65" i="27"/>
  <c r="K65" i="27" s="1"/>
  <c r="I65" i="27"/>
  <c r="I64" i="27"/>
  <c r="J64" i="27" s="1"/>
  <c r="I63" i="27"/>
  <c r="J63" i="27" s="1"/>
  <c r="J62" i="27"/>
  <c r="I62" i="27"/>
  <c r="I61" i="27"/>
  <c r="J61" i="27" s="1"/>
  <c r="I60" i="27"/>
  <c r="J60" i="27" s="1"/>
  <c r="J59" i="27"/>
  <c r="K59" i="27" s="1"/>
  <c r="I59" i="27"/>
  <c r="J58" i="27"/>
  <c r="K58" i="27" s="1"/>
  <c r="L58" i="27" s="1"/>
  <c r="I58" i="27"/>
  <c r="I57" i="27"/>
  <c r="J57" i="27" s="1"/>
  <c r="I56" i="27"/>
  <c r="J56" i="27" s="1"/>
  <c r="J55" i="27"/>
  <c r="K55" i="27" s="1"/>
  <c r="I55" i="27"/>
  <c r="I54" i="27"/>
  <c r="J54" i="27" s="1"/>
  <c r="I53" i="27"/>
  <c r="J53" i="27" s="1"/>
  <c r="I52" i="27"/>
  <c r="J52" i="27" s="1"/>
  <c r="I51" i="27"/>
  <c r="J51" i="27" s="1"/>
  <c r="J50" i="27"/>
  <c r="I50" i="27"/>
  <c r="I49" i="27"/>
  <c r="J49" i="27" s="1"/>
  <c r="K49" i="27" s="1"/>
  <c r="I48" i="27"/>
  <c r="J48" i="27" s="1"/>
  <c r="I47" i="27"/>
  <c r="J47" i="27" s="1"/>
  <c r="I46" i="27"/>
  <c r="J46" i="27" s="1"/>
  <c r="I45" i="27"/>
  <c r="J45" i="27" s="1"/>
  <c r="I44" i="27"/>
  <c r="J44" i="27" s="1"/>
  <c r="I43" i="27"/>
  <c r="J43" i="27" s="1"/>
  <c r="K43" i="27" s="1"/>
  <c r="I42" i="27"/>
  <c r="J42" i="27" s="1"/>
  <c r="K42" i="27" s="1"/>
  <c r="L42" i="27" s="1"/>
  <c r="I41" i="27"/>
  <c r="J41" i="27" s="1"/>
  <c r="J40" i="27"/>
  <c r="K40" i="27" s="1"/>
  <c r="I40" i="27"/>
  <c r="I39" i="27"/>
  <c r="J39" i="27" s="1"/>
  <c r="K39" i="27" s="1"/>
  <c r="I38" i="27"/>
  <c r="J38" i="27" s="1"/>
  <c r="I37" i="27"/>
  <c r="J37" i="27" s="1"/>
  <c r="I36" i="27"/>
  <c r="J36" i="27" s="1"/>
  <c r="L35" i="27"/>
  <c r="J35" i="27"/>
  <c r="K35" i="27" s="1"/>
  <c r="I35" i="27"/>
  <c r="I34" i="27"/>
  <c r="J34" i="27" s="1"/>
  <c r="J33" i="27"/>
  <c r="K33" i="27" s="1"/>
  <c r="I33" i="27"/>
  <c r="I32" i="27"/>
  <c r="J32" i="27" s="1"/>
  <c r="I31" i="27"/>
  <c r="J31" i="27" s="1"/>
  <c r="J30" i="27"/>
  <c r="I30" i="27"/>
  <c r="I29" i="27"/>
  <c r="J29" i="27" s="1"/>
  <c r="I28" i="27"/>
  <c r="J28" i="27" s="1"/>
  <c r="J27" i="27"/>
  <c r="K27" i="27" s="1"/>
  <c r="I27" i="27"/>
  <c r="J26" i="27"/>
  <c r="K26" i="27" s="1"/>
  <c r="L26" i="27" s="1"/>
  <c r="I26" i="27"/>
  <c r="I25" i="27"/>
  <c r="J25" i="27" s="1"/>
  <c r="I24" i="27"/>
  <c r="J24" i="27" s="1"/>
  <c r="K24" i="27" s="1"/>
  <c r="J23" i="27"/>
  <c r="K23" i="27" s="1"/>
  <c r="I23" i="27"/>
  <c r="I22" i="27"/>
  <c r="J22" i="27" s="1"/>
  <c r="I21" i="27"/>
  <c r="J21" i="27" s="1"/>
  <c r="I20" i="27"/>
  <c r="J20" i="27" s="1"/>
  <c r="I19" i="27"/>
  <c r="J19" i="27" s="1"/>
  <c r="J18" i="27"/>
  <c r="I18" i="27"/>
  <c r="I17" i="27"/>
  <c r="J17" i="27" s="1"/>
  <c r="K17" i="27" s="1"/>
  <c r="I16" i="27"/>
  <c r="J16" i="27" s="1"/>
  <c r="I15" i="27"/>
  <c r="J15" i="27" s="1"/>
  <c r="I14" i="27"/>
  <c r="J14" i="27" s="1"/>
  <c r="I13" i="27"/>
  <c r="J13" i="27" s="1"/>
  <c r="I12" i="27"/>
  <c r="J12" i="27" s="1"/>
  <c r="I11" i="27"/>
  <c r="J11" i="27" s="1"/>
  <c r="I10" i="27"/>
  <c r="J10" i="27" s="1"/>
  <c r="I9" i="27"/>
  <c r="J9" i="27" s="1"/>
  <c r="I8" i="27"/>
  <c r="J8" i="27" s="1"/>
  <c r="L312" i="27" l="1"/>
  <c r="K124" i="27"/>
  <c r="L124" i="27" s="1"/>
  <c r="K282" i="27"/>
  <c r="L282" i="27"/>
  <c r="K314" i="27"/>
  <c r="L314" i="27"/>
  <c r="K352" i="27"/>
  <c r="L352" i="27" s="1"/>
  <c r="K19" i="27"/>
  <c r="L19" i="27"/>
  <c r="L139" i="27"/>
  <c r="K298" i="27"/>
  <c r="L298" i="27"/>
  <c r="K51" i="27"/>
  <c r="L51" i="27" s="1"/>
  <c r="L245" i="27"/>
  <c r="K83" i="27"/>
  <c r="L83" i="27"/>
  <c r="K260" i="27"/>
  <c r="L260" i="27"/>
  <c r="L134" i="27"/>
  <c r="K134" i="27"/>
  <c r="K330" i="27"/>
  <c r="L330" i="27"/>
  <c r="L230" i="27"/>
  <c r="L145" i="27"/>
  <c r="L224" i="27"/>
  <c r="K229" i="27"/>
  <c r="L229" i="27" s="1"/>
  <c r="K245" i="27"/>
  <c r="L263" i="27"/>
  <c r="L266" i="27"/>
  <c r="K280" i="27"/>
  <c r="L280" i="27" s="1"/>
  <c r="K312" i="27"/>
  <c r="L336" i="27"/>
  <c r="K340" i="27"/>
  <c r="L340" i="27" s="1"/>
  <c r="L113" i="27"/>
  <c r="K145" i="27"/>
  <c r="L171" i="27"/>
  <c r="L241" i="27"/>
  <c r="L295" i="27"/>
  <c r="L109" i="27"/>
  <c r="L149" i="27"/>
  <c r="L181" i="27"/>
  <c r="L104" i="27"/>
  <c r="K104" i="27"/>
  <c r="K139" i="27"/>
  <c r="K169" i="27"/>
  <c r="L169" i="27" s="1"/>
  <c r="L222" i="27"/>
  <c r="K230" i="27"/>
  <c r="L234" i="27"/>
  <c r="L246" i="27"/>
  <c r="L250" i="27"/>
  <c r="K296" i="27"/>
  <c r="L296" i="27" s="1"/>
  <c r="L349" i="27"/>
  <c r="L187" i="27"/>
  <c r="L123" i="27"/>
  <c r="K73" i="27"/>
  <c r="L73" i="27" s="1"/>
  <c r="K29" i="27"/>
  <c r="L29" i="27" s="1"/>
  <c r="L54" i="27"/>
  <c r="K54" i="27"/>
  <c r="K64" i="27"/>
  <c r="L64" i="27" s="1"/>
  <c r="K68" i="27"/>
  <c r="L68" i="27"/>
  <c r="K93" i="27"/>
  <c r="L93" i="27" s="1"/>
  <c r="K112" i="27"/>
  <c r="L112" i="27" s="1"/>
  <c r="L116" i="27"/>
  <c r="K116" i="27"/>
  <c r="K136" i="27"/>
  <c r="L136" i="27" s="1"/>
  <c r="K141" i="27"/>
  <c r="L141" i="27" s="1"/>
  <c r="K92" i="27"/>
  <c r="L92" i="27" s="1"/>
  <c r="K167" i="27"/>
  <c r="L167" i="27" s="1"/>
  <c r="K25" i="27"/>
  <c r="L25" i="27" s="1"/>
  <c r="K44" i="27"/>
  <c r="L44" i="27" s="1"/>
  <c r="K69" i="27"/>
  <c r="L69" i="27" s="1"/>
  <c r="K79" i="27"/>
  <c r="L79" i="27" s="1"/>
  <c r="K89" i="27"/>
  <c r="L89" i="27" s="1"/>
  <c r="K157" i="27"/>
  <c r="L157" i="27" s="1"/>
  <c r="K9" i="27"/>
  <c r="L9" i="27" s="1"/>
  <c r="L16" i="27"/>
  <c r="K16" i="27"/>
  <c r="K20" i="27"/>
  <c r="L20" i="27" s="1"/>
  <c r="K45" i="27"/>
  <c r="L45" i="27" s="1"/>
  <c r="L70" i="27"/>
  <c r="K70" i="27"/>
  <c r="K80" i="27"/>
  <c r="L80" i="27" s="1"/>
  <c r="K84" i="27"/>
  <c r="L84" i="27" s="1"/>
  <c r="K138" i="27"/>
  <c r="L138" i="27" s="1"/>
  <c r="K158" i="27"/>
  <c r="L158" i="27" s="1"/>
  <c r="K28" i="27"/>
  <c r="L28" i="27" s="1"/>
  <c r="K161" i="27"/>
  <c r="L161" i="27" s="1"/>
  <c r="K15" i="27"/>
  <c r="L15" i="27" s="1"/>
  <c r="K10" i="27"/>
  <c r="L10" i="27" s="1"/>
  <c r="K21" i="27"/>
  <c r="L21" i="27" s="1"/>
  <c r="K31" i="27"/>
  <c r="L31" i="27" s="1"/>
  <c r="K41" i="27"/>
  <c r="L41" i="27" s="1"/>
  <c r="K60" i="27"/>
  <c r="L60" i="27" s="1"/>
  <c r="K85" i="27"/>
  <c r="L85" i="27" s="1"/>
  <c r="K95" i="27"/>
  <c r="L95" i="27" s="1"/>
  <c r="K183" i="27"/>
  <c r="L183" i="27" s="1"/>
  <c r="K53" i="27"/>
  <c r="L53" i="27"/>
  <c r="K8" i="27"/>
  <c r="L8" i="27" s="1"/>
  <c r="L56" i="27"/>
  <c r="K11" i="27"/>
  <c r="L11" i="27" s="1"/>
  <c r="K22" i="27"/>
  <c r="L22" i="27" s="1"/>
  <c r="K32" i="27"/>
  <c r="L32" i="27" s="1"/>
  <c r="K36" i="27"/>
  <c r="L36" i="27" s="1"/>
  <c r="K61" i="27"/>
  <c r="L61" i="27" s="1"/>
  <c r="K86" i="27"/>
  <c r="L86" i="27" s="1"/>
  <c r="K96" i="27"/>
  <c r="L96" i="27" s="1"/>
  <c r="K100" i="27"/>
  <c r="L100" i="27" s="1"/>
  <c r="K154" i="27"/>
  <c r="L154" i="27" s="1"/>
  <c r="K12" i="27"/>
  <c r="L12" i="27" s="1"/>
  <c r="K37" i="27"/>
  <c r="L37" i="27" s="1"/>
  <c r="K47" i="27"/>
  <c r="L47" i="27" s="1"/>
  <c r="K57" i="27"/>
  <c r="L57" i="27" s="1"/>
  <c r="K76" i="27"/>
  <c r="L76" i="27" s="1"/>
  <c r="K101" i="27"/>
  <c r="L101" i="27" s="1"/>
  <c r="K63" i="27"/>
  <c r="L63" i="27"/>
  <c r="K13" i="27"/>
  <c r="L13" i="27" s="1"/>
  <c r="K38" i="27"/>
  <c r="L38" i="27" s="1"/>
  <c r="K48" i="27"/>
  <c r="L48" i="27" s="1"/>
  <c r="K52" i="27"/>
  <c r="L52" i="27"/>
  <c r="K77" i="27"/>
  <c r="L77" i="27"/>
  <c r="L106" i="27"/>
  <c r="K106" i="27"/>
  <c r="K151" i="27"/>
  <c r="L151" i="27" s="1"/>
  <c r="L49" i="27"/>
  <c r="K56" i="27"/>
  <c r="K72" i="27"/>
  <c r="L72" i="27" s="1"/>
  <c r="L81" i="27"/>
  <c r="K88" i="27"/>
  <c r="L88" i="27" s="1"/>
  <c r="L142" i="27"/>
  <c r="K142" i="27"/>
  <c r="K172" i="27"/>
  <c r="L172" i="27" s="1"/>
  <c r="K191" i="27"/>
  <c r="L191" i="27" s="1"/>
  <c r="K207" i="27"/>
  <c r="L207" i="27" s="1"/>
  <c r="K235" i="27"/>
  <c r="L235" i="27" s="1"/>
  <c r="L243" i="27"/>
  <c r="K243" i="27"/>
  <c r="K337" i="27"/>
  <c r="L337" i="27"/>
  <c r="K378" i="27"/>
  <c r="L378" i="27" s="1"/>
  <c r="K407" i="27"/>
  <c r="L407" i="27" s="1"/>
  <c r="K415" i="27"/>
  <c r="L415" i="27" s="1"/>
  <c r="K423" i="27"/>
  <c r="L423" i="27" s="1"/>
  <c r="K431" i="27"/>
  <c r="L431" i="27" s="1"/>
  <c r="K439" i="27"/>
  <c r="L439" i="27" s="1"/>
  <c r="K447" i="27"/>
  <c r="L447" i="27" s="1"/>
  <c r="K455" i="27"/>
  <c r="L455" i="27" s="1"/>
  <c r="K463" i="27"/>
  <c r="L463" i="27" s="1"/>
  <c r="K471" i="27"/>
  <c r="L471" i="27" s="1"/>
  <c r="K479" i="27"/>
  <c r="L479" i="27" s="1"/>
  <c r="K487" i="27"/>
  <c r="L487" i="27" s="1"/>
  <c r="K495" i="27"/>
  <c r="L495" i="27" s="1"/>
  <c r="K503" i="27"/>
  <c r="L503" i="27" s="1"/>
  <c r="K511" i="27"/>
  <c r="L511" i="27" s="1"/>
  <c r="K519" i="27"/>
  <c r="L519" i="27" s="1"/>
  <c r="L24" i="27"/>
  <c r="L40" i="27"/>
  <c r="K102" i="27"/>
  <c r="L102" i="27" s="1"/>
  <c r="K107" i="27"/>
  <c r="L107" i="27" s="1"/>
  <c r="K122" i="27"/>
  <c r="L122" i="27" s="1"/>
  <c r="K127" i="27"/>
  <c r="L127" i="27" s="1"/>
  <c r="K132" i="27"/>
  <c r="L132" i="27" s="1"/>
  <c r="K137" i="27"/>
  <c r="L137" i="27" s="1"/>
  <c r="K148" i="27"/>
  <c r="L148" i="27" s="1"/>
  <c r="K160" i="27"/>
  <c r="L160" i="27" s="1"/>
  <c r="K163" i="27"/>
  <c r="L163" i="27" s="1"/>
  <c r="K194" i="27"/>
  <c r="L194" i="27" s="1"/>
  <c r="L197" i="27"/>
  <c r="L201" i="27"/>
  <c r="K210" i="27"/>
  <c r="L210" i="27" s="1"/>
  <c r="L213" i="27"/>
  <c r="L217" i="27"/>
  <c r="K228" i="27"/>
  <c r="L228" i="27" s="1"/>
  <c r="L256" i="27"/>
  <c r="K290" i="27"/>
  <c r="L290" i="27" s="1"/>
  <c r="L320" i="27"/>
  <c r="K257" i="27"/>
  <c r="L257" i="27"/>
  <c r="L433" i="27"/>
  <c r="K433" i="27"/>
  <c r="K457" i="27"/>
  <c r="L457" i="27" s="1"/>
  <c r="L465" i="27"/>
  <c r="K465" i="27"/>
  <c r="K473" i="27"/>
  <c r="L473" i="27" s="1"/>
  <c r="L481" i="27"/>
  <c r="K481" i="27"/>
  <c r="K489" i="27"/>
  <c r="L489" i="27" s="1"/>
  <c r="L521" i="27"/>
  <c r="K521" i="27"/>
  <c r="K18" i="27"/>
  <c r="L18" i="27" s="1"/>
  <c r="L27" i="27"/>
  <c r="K34" i="27"/>
  <c r="L34" i="27" s="1"/>
  <c r="L43" i="27"/>
  <c r="K50" i="27"/>
  <c r="L50" i="27" s="1"/>
  <c r="L59" i="27"/>
  <c r="K66" i="27"/>
  <c r="L66" i="27" s="1"/>
  <c r="L75" i="27"/>
  <c r="K82" i="27"/>
  <c r="L82" i="27" s="1"/>
  <c r="L91" i="27"/>
  <c r="K98" i="27"/>
  <c r="L98" i="27" s="1"/>
  <c r="K110" i="27"/>
  <c r="L110" i="27" s="1"/>
  <c r="K120" i="27"/>
  <c r="L120" i="27" s="1"/>
  <c r="K125" i="27"/>
  <c r="L125" i="27" s="1"/>
  <c r="L135" i="27"/>
  <c r="K164" i="27"/>
  <c r="L164" i="27" s="1"/>
  <c r="L170" i="27"/>
  <c r="L173" i="27"/>
  <c r="K192" i="27"/>
  <c r="L192" i="27" s="1"/>
  <c r="L195" i="27"/>
  <c r="K198" i="27"/>
  <c r="L198" i="27" s="1"/>
  <c r="K208" i="27"/>
  <c r="L208" i="27" s="1"/>
  <c r="L211" i="27"/>
  <c r="L214" i="27"/>
  <c r="K214" i="27"/>
  <c r="L221" i="27"/>
  <c r="K225" i="27"/>
  <c r="L225" i="27"/>
  <c r="L232" i="27"/>
  <c r="L247" i="27"/>
  <c r="L304" i="27"/>
  <c r="K348" i="27"/>
  <c r="L348" i="27" s="1"/>
  <c r="K359" i="27"/>
  <c r="L359" i="27" s="1"/>
  <c r="K381" i="27"/>
  <c r="L381" i="27" s="1"/>
  <c r="K392" i="27"/>
  <c r="L392" i="27" s="1"/>
  <c r="K402" i="27"/>
  <c r="L402" i="27" s="1"/>
  <c r="K176" i="27"/>
  <c r="L176" i="27" s="1"/>
  <c r="L185" i="27"/>
  <c r="K391" i="27"/>
  <c r="L391" i="27" s="1"/>
  <c r="K425" i="27"/>
  <c r="L425" i="27" s="1"/>
  <c r="K497" i="27"/>
  <c r="L497" i="27" s="1"/>
  <c r="L152" i="27"/>
  <c r="K152" i="27"/>
  <c r="K199" i="27"/>
  <c r="L199" i="27" s="1"/>
  <c r="K215" i="27"/>
  <c r="L215" i="27" s="1"/>
  <c r="K221" i="27"/>
  <c r="L258" i="27"/>
  <c r="L332" i="27"/>
  <c r="K332" i="27"/>
  <c r="K342" i="27"/>
  <c r="L342" i="27" s="1"/>
  <c r="L17" i="27"/>
  <c r="L105" i="27"/>
  <c r="L140" i="27"/>
  <c r="K236" i="27"/>
  <c r="L236" i="27" s="1"/>
  <c r="L274" i="27"/>
  <c r="L345" i="27"/>
  <c r="K409" i="27"/>
  <c r="L409" i="27" s="1"/>
  <c r="K441" i="27"/>
  <c r="L441" i="27" s="1"/>
  <c r="K505" i="27"/>
  <c r="L505" i="27" s="1"/>
  <c r="K14" i="27"/>
  <c r="L14" i="27" s="1"/>
  <c r="L23" i="27"/>
  <c r="K30" i="27"/>
  <c r="L30" i="27" s="1"/>
  <c r="L39" i="27"/>
  <c r="K46" i="27"/>
  <c r="L46" i="27" s="1"/>
  <c r="L55" i="27"/>
  <c r="K62" i="27"/>
  <c r="L62" i="27" s="1"/>
  <c r="L71" i="27"/>
  <c r="K78" i="27"/>
  <c r="L78" i="27" s="1"/>
  <c r="L87" i="27"/>
  <c r="K94" i="27"/>
  <c r="L94" i="27" s="1"/>
  <c r="L103" i="27"/>
  <c r="K108" i="27"/>
  <c r="L108" i="27" s="1"/>
  <c r="K118" i="27"/>
  <c r="L118" i="27" s="1"/>
  <c r="L121" i="27"/>
  <c r="L128" i="27"/>
  <c r="K131" i="27"/>
  <c r="L131" i="27" s="1"/>
  <c r="L144" i="27"/>
  <c r="K165" i="27"/>
  <c r="L165" i="27" s="1"/>
  <c r="K168" i="27"/>
  <c r="L168" i="27" s="1"/>
  <c r="L174" i="27"/>
  <c r="K177" i="27"/>
  <c r="L177" i="27" s="1"/>
  <c r="L186" i="27"/>
  <c r="L189" i="27"/>
  <c r="L193" i="27"/>
  <c r="K202" i="27"/>
  <c r="L202" i="27" s="1"/>
  <c r="L205" i="27"/>
  <c r="L209" i="27"/>
  <c r="K218" i="27"/>
  <c r="L218" i="27" s="1"/>
  <c r="K226" i="27"/>
  <c r="L226" i="27" s="1"/>
  <c r="K258" i="27"/>
  <c r="L288" i="27"/>
  <c r="K322" i="27"/>
  <c r="L322" i="27" s="1"/>
  <c r="K329" i="27"/>
  <c r="L329" i="27" s="1"/>
  <c r="L33" i="27"/>
  <c r="L65" i="27"/>
  <c r="L97" i="27"/>
  <c r="L130" i="27"/>
  <c r="L143" i="27"/>
  <c r="K417" i="27"/>
  <c r="L417" i="27" s="1"/>
  <c r="K449" i="27"/>
  <c r="L449" i="27" s="1"/>
  <c r="K513" i="27"/>
  <c r="L513" i="27" s="1"/>
  <c r="L153" i="27"/>
  <c r="L156" i="27"/>
  <c r="L159" i="27"/>
  <c r="L162" i="27"/>
  <c r="K162" i="27"/>
  <c r="L216" i="27"/>
  <c r="K238" i="27"/>
  <c r="L238" i="27" s="1"/>
  <c r="L306" i="27"/>
  <c r="L114" i="27"/>
  <c r="L150" i="27"/>
  <c r="K150" i="27"/>
  <c r="L166" i="27"/>
  <c r="K166" i="27"/>
  <c r="L175" i="27"/>
  <c r="K178" i="27"/>
  <c r="L178" i="27" s="1"/>
  <c r="L184" i="27"/>
  <c r="L190" i="27"/>
  <c r="K190" i="27"/>
  <c r="K200" i="27"/>
  <c r="L200" i="27" s="1"/>
  <c r="K206" i="27"/>
  <c r="L206" i="27" s="1"/>
  <c r="K242" i="27"/>
  <c r="L242" i="27" s="1"/>
  <c r="K249" i="27"/>
  <c r="L249" i="27" s="1"/>
  <c r="K367" i="27"/>
  <c r="L367" i="27" s="1"/>
  <c r="K373" i="27"/>
  <c r="L373" i="27" s="1"/>
  <c r="K384" i="27"/>
  <c r="L384" i="27" s="1"/>
  <c r="K406" i="27"/>
  <c r="L406" i="27" s="1"/>
  <c r="K414" i="27"/>
  <c r="L414" i="27" s="1"/>
  <c r="K422" i="27"/>
  <c r="L422" i="27" s="1"/>
  <c r="K182" i="27"/>
  <c r="L182" i="27" s="1"/>
  <c r="K338" i="27"/>
  <c r="L338" i="27" s="1"/>
  <c r="L354" i="27"/>
  <c r="K379" i="27"/>
  <c r="L379" i="27" s="1"/>
  <c r="L188" i="27"/>
  <c r="K262" i="27"/>
  <c r="L262" i="27" s="1"/>
  <c r="K278" i="27"/>
  <c r="L278" i="27" s="1"/>
  <c r="K294" i="27"/>
  <c r="L294" i="27" s="1"/>
  <c r="L310" i="27"/>
  <c r="K310" i="27"/>
  <c r="K360" i="27"/>
  <c r="L360" i="27" s="1"/>
  <c r="K370" i="27"/>
  <c r="L370" i="27" s="1"/>
  <c r="L146" i="27"/>
  <c r="K188" i="27"/>
  <c r="L227" i="27"/>
  <c r="K227" i="27"/>
  <c r="K233" i="27"/>
  <c r="L233" i="27" s="1"/>
  <c r="L253" i="27"/>
  <c r="L269" i="27"/>
  <c r="L285" i="27"/>
  <c r="L301" i="27"/>
  <c r="L317" i="27"/>
  <c r="K326" i="27"/>
  <c r="L326" i="27" s="1"/>
  <c r="L204" i="27"/>
  <c r="L220" i="27"/>
  <c r="L259" i="27"/>
  <c r="L275" i="27"/>
  <c r="L291" i="27"/>
  <c r="L307" i="27"/>
  <c r="L323" i="27"/>
  <c r="K355" i="27"/>
  <c r="L355" i="27" s="1"/>
  <c r="K358" i="27"/>
  <c r="L358" i="27" s="1"/>
  <c r="L364" i="27"/>
  <c r="L369" i="27"/>
  <c r="K369" i="27"/>
  <c r="L390" i="27"/>
  <c r="K390" i="27"/>
  <c r="L396" i="27"/>
  <c r="K401" i="27"/>
  <c r="L401" i="27" s="1"/>
  <c r="L281" i="27"/>
  <c r="K361" i="27"/>
  <c r="L361" i="27" s="1"/>
  <c r="K387" i="27"/>
  <c r="L387" i="27" s="1"/>
  <c r="K393" i="27"/>
  <c r="L393" i="27" s="1"/>
  <c r="L180" i="27"/>
  <c r="L196" i="27"/>
  <c r="L212" i="27"/>
  <c r="L252" i="27"/>
  <c r="K265" i="27"/>
  <c r="L265" i="27" s="1"/>
  <c r="L268" i="27"/>
  <c r="L273" i="27"/>
  <c r="K281" i="27"/>
  <c r="L284" i="27"/>
  <c r="L289" i="27"/>
  <c r="K297" i="27"/>
  <c r="L297" i="27" s="1"/>
  <c r="L300" i="27"/>
  <c r="L305" i="27"/>
  <c r="K313" i="27"/>
  <c r="L313" i="27" s="1"/>
  <c r="L316" i="27"/>
  <c r="L321" i="27"/>
  <c r="L339" i="27"/>
  <c r="K372" i="27"/>
  <c r="L372" i="27" s="1"/>
  <c r="K382" i="27"/>
  <c r="L382" i="27" s="1"/>
  <c r="L399" i="27"/>
  <c r="K399" i="27"/>
  <c r="L430" i="27"/>
  <c r="K430" i="27"/>
  <c r="K365" i="27"/>
  <c r="L365" i="27" s="1"/>
  <c r="L374" i="27"/>
  <c r="K383" i="27"/>
  <c r="L383" i="27" s="1"/>
  <c r="L388" i="27"/>
  <c r="K397" i="27"/>
  <c r="L397" i="27" s="1"/>
  <c r="K375" i="27"/>
  <c r="L375" i="27" s="1"/>
  <c r="K389" i="27"/>
  <c r="L389" i="27" s="1"/>
  <c r="K410" i="27"/>
  <c r="L410" i="27" s="1"/>
  <c r="K418" i="27"/>
  <c r="L418" i="27" s="1"/>
  <c r="K426" i="27"/>
  <c r="L426" i="27" s="1"/>
  <c r="K434" i="27"/>
  <c r="L434" i="27" s="1"/>
  <c r="K442" i="27"/>
  <c r="L442" i="27" s="1"/>
  <c r="K450" i="27"/>
  <c r="L450" i="27" s="1"/>
  <c r="L362" i="27"/>
  <c r="K366" i="27"/>
  <c r="L366" i="27" s="1"/>
  <c r="K371" i="27"/>
  <c r="L371" i="27" s="1"/>
  <c r="L376" i="27"/>
  <c r="K380" i="27"/>
  <c r="L380" i="27" s="1"/>
  <c r="K385" i="27"/>
  <c r="L385" i="27" s="1"/>
  <c r="L394" i="27"/>
  <c r="K398" i="27"/>
  <c r="L398" i="27" s="1"/>
  <c r="K403" i="27"/>
  <c r="L403" i="27" s="1"/>
  <c r="K411" i="27"/>
  <c r="L411" i="27" s="1"/>
  <c r="K419" i="27"/>
  <c r="L419" i="27" s="1"/>
  <c r="K427" i="27"/>
  <c r="L427" i="27" s="1"/>
  <c r="K363" i="27"/>
  <c r="L363" i="27" s="1"/>
  <c r="L368" i="27"/>
  <c r="L377" i="27"/>
  <c r="K377" i="27"/>
  <c r="L386" i="27"/>
  <c r="K395" i="27"/>
  <c r="L395" i="27" s="1"/>
  <c r="L400" i="27"/>
  <c r="K408" i="27"/>
  <c r="L408" i="27" s="1"/>
  <c r="K416" i="27"/>
  <c r="L416" i="27" s="1"/>
  <c r="K424" i="27"/>
  <c r="L424" i="27" s="1"/>
  <c r="L432" i="27"/>
  <c r="K432" i="27"/>
  <c r="K440" i="27"/>
  <c r="L440" i="27" s="1"/>
  <c r="K448" i="27"/>
  <c r="L448" i="27" s="1"/>
  <c r="K456" i="27"/>
  <c r="L456" i="27" s="1"/>
  <c r="L464" i="27"/>
  <c r="K464" i="27"/>
  <c r="K472" i="27"/>
  <c r="L472" i="27" s="1"/>
  <c r="K480" i="27"/>
  <c r="L480" i="27" s="1"/>
  <c r="K488" i="27"/>
  <c r="L488" i="27" s="1"/>
  <c r="L496" i="27"/>
  <c r="K496" i="27"/>
  <c r="K504" i="27"/>
  <c r="L504" i="27" s="1"/>
  <c r="K512" i="27"/>
  <c r="L512" i="27" s="1"/>
  <c r="K520" i="27"/>
  <c r="L520" i="27" s="1"/>
  <c r="L458" i="27"/>
  <c r="K458" i="27"/>
  <c r="K466" i="27"/>
  <c r="L466" i="27" s="1"/>
  <c r="K474" i="27"/>
  <c r="L474" i="27" s="1"/>
  <c r="K482" i="27"/>
  <c r="L482" i="27" s="1"/>
  <c r="L490" i="27"/>
  <c r="K490" i="27"/>
  <c r="K498" i="27"/>
  <c r="L498" i="27" s="1"/>
  <c r="K506" i="27"/>
  <c r="L506" i="27" s="1"/>
  <c r="K514" i="27"/>
  <c r="L514" i="27" s="1"/>
  <c r="L522" i="27"/>
  <c r="K522" i="27"/>
  <c r="K435" i="27"/>
  <c r="L435" i="27" s="1"/>
  <c r="K443" i="27"/>
  <c r="L443" i="27" s="1"/>
  <c r="K451" i="27"/>
  <c r="L451" i="27" s="1"/>
  <c r="L459" i="27"/>
  <c r="K459" i="27"/>
  <c r="K467" i="27"/>
  <c r="L467" i="27" s="1"/>
  <c r="K475" i="27"/>
  <c r="L475" i="27" s="1"/>
  <c r="K483" i="27"/>
  <c r="L483" i="27" s="1"/>
  <c r="L491" i="27"/>
  <c r="K491" i="27"/>
  <c r="K499" i="27"/>
  <c r="L499" i="27" s="1"/>
  <c r="K507" i="27"/>
  <c r="L507" i="27" s="1"/>
  <c r="K515" i="27"/>
  <c r="L515" i="27" s="1"/>
  <c r="L523" i="27"/>
  <c r="K523" i="27"/>
  <c r="K404" i="27"/>
  <c r="L404" i="27" s="1"/>
  <c r="K412" i="27"/>
  <c r="L412" i="27" s="1"/>
  <c r="K420" i="27"/>
  <c r="L420" i="27" s="1"/>
  <c r="L428" i="27"/>
  <c r="K428" i="27"/>
  <c r="K436" i="27"/>
  <c r="L436" i="27" s="1"/>
  <c r="K444" i="27"/>
  <c r="L444" i="27" s="1"/>
  <c r="K452" i="27"/>
  <c r="L452" i="27" s="1"/>
  <c r="L460" i="27"/>
  <c r="K460" i="27"/>
  <c r="K468" i="27"/>
  <c r="L468" i="27" s="1"/>
  <c r="K476" i="27"/>
  <c r="L476" i="27" s="1"/>
  <c r="K484" i="27"/>
  <c r="L484" i="27" s="1"/>
  <c r="L492" i="27"/>
  <c r="K492" i="27"/>
  <c r="K500" i="27"/>
  <c r="L500" i="27" s="1"/>
  <c r="K508" i="27"/>
  <c r="L508" i="27" s="1"/>
  <c r="K516" i="27"/>
  <c r="L516" i="27" s="1"/>
  <c r="L524" i="27"/>
  <c r="K524" i="27"/>
  <c r="K405" i="27"/>
  <c r="L405" i="27" s="1"/>
  <c r="K413" i="27"/>
  <c r="L413" i="27" s="1"/>
  <c r="K421" i="27"/>
  <c r="L421" i="27" s="1"/>
  <c r="L429" i="27"/>
  <c r="K429" i="27"/>
  <c r="K437" i="27"/>
  <c r="L437" i="27" s="1"/>
  <c r="K445" i="27"/>
  <c r="L445" i="27" s="1"/>
  <c r="K453" i="27"/>
  <c r="L453" i="27" s="1"/>
  <c r="L461" i="27"/>
  <c r="K461" i="27"/>
  <c r="K469" i="27"/>
  <c r="L469" i="27" s="1"/>
  <c r="K477" i="27"/>
  <c r="L477" i="27" s="1"/>
  <c r="K485" i="27"/>
  <c r="L485" i="27" s="1"/>
  <c r="L493" i="27"/>
  <c r="K493" i="27"/>
  <c r="K501" i="27"/>
  <c r="L501" i="27" s="1"/>
  <c r="K509" i="27"/>
  <c r="L509" i="27" s="1"/>
  <c r="K517" i="27"/>
  <c r="L517" i="27" s="1"/>
  <c r="L525" i="27"/>
  <c r="K525" i="27"/>
  <c r="K438" i="27"/>
  <c r="L438" i="27" s="1"/>
  <c r="K446" i="27"/>
  <c r="L446" i="27" s="1"/>
  <c r="K454" i="27"/>
  <c r="L454" i="27" s="1"/>
  <c r="K462" i="27"/>
  <c r="L462" i="27" s="1"/>
  <c r="K470" i="27"/>
  <c r="L470" i="27" s="1"/>
  <c r="L478" i="27"/>
  <c r="K478" i="27"/>
  <c r="L486" i="27"/>
  <c r="K486" i="27"/>
  <c r="K494" i="27"/>
  <c r="L494" i="27" s="1"/>
  <c r="K502" i="27"/>
  <c r="L502" i="27" s="1"/>
  <c r="K510" i="27"/>
  <c r="L510" i="27" s="1"/>
  <c r="K518" i="27"/>
  <c r="L518" i="27" s="1"/>
  <c r="K526" i="27"/>
  <c r="L526" i="27" s="1"/>
  <c r="H7" i="27" l="1"/>
  <c r="J7" i="27" l="1"/>
  <c r="K7" i="27" l="1"/>
  <c r="H7" i="33"/>
  <c r="J7" i="33" l="1"/>
  <c r="D20" i="26" s="1"/>
  <c r="L7" i="33" l="1"/>
  <c r="K7" i="33"/>
  <c r="D19" i="26" l="1"/>
  <c r="D18" i="26" l="1"/>
  <c r="D31" i="26" s="1"/>
  <c r="D32" i="26" l="1"/>
  <c r="D30" i="26" s="1"/>
  <c r="D29" i="26" s="1"/>
  <c r="D17" i="26"/>
  <c r="D12" i="26"/>
  <c r="D13" i="26" l="1"/>
  <c r="D11" i="26" s="1"/>
</calcChain>
</file>

<file path=xl/sharedStrings.xml><?xml version="1.0" encoding="utf-8"?>
<sst xmlns="http://schemas.openxmlformats.org/spreadsheetml/2006/main" count="2957" uniqueCount="552">
  <si>
    <t>Struktūrvienība</t>
  </si>
  <si>
    <t>Valsts robežsardze</t>
  </si>
  <si>
    <t>Mēneš-alga</t>
  </si>
  <si>
    <t xml:space="preserve">Stundas likme </t>
  </si>
  <si>
    <t>Amats</t>
  </si>
  <si>
    <t>galvenais inspektors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</si>
  <si>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</si>
  <si>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</si>
  <si>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</si>
  <si>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</si>
  <si>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</si>
  <si>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</si>
  <si>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nodaļas priekšnieks</t>
  </si>
  <si>
    <t>17481</t>
  </si>
  <si>
    <t>dienesta priekšnieka vietnieks (Pirmās taktiskās nodaļas priekšnieks)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</si>
  <si>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</si>
  <si>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</si>
  <si>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</si>
  <si>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</si>
  <si>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</si>
  <si>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</si>
  <si>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1)    Izdevumi saistībā ar rīkojuma Nr. 518 izpildei nepieciešamo pasākumu īstenošanu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</si>
  <si>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</si>
  <si>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</si>
  <si>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</si>
  <si>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</si>
  <si>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</si>
  <si>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</si>
  <si>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</si>
  <si>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</si>
  <si>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</si>
  <si>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VRS DAUGAVPILS PĀRVALDES PIEDRUJAS ROBEŽAPSARDZĪBAS NODAĻA</t>
  </si>
  <si>
    <t>jaunākais inspektors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</si>
  <si>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</si>
  <si>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</si>
  <si>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</si>
  <si>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</si>
  <si>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</si>
  <si>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</si>
  <si>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</si>
  <si>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</si>
  <si>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</si>
  <si>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</si>
  <si>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</si>
  <si>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</si>
  <si>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VRS VIĻAKAS PĀRVALDES VIĻAKAS II KATEGORIJAS DIENESTS</t>
  </si>
  <si>
    <t>inspektors (kinologs)</t>
  </si>
  <si>
    <t>16896</t>
  </si>
  <si>
    <t>robežapsardzības nodaļas priekšnieks</t>
  </si>
  <si>
    <t>17517</t>
  </si>
  <si>
    <t>30418</t>
  </si>
  <si>
    <t>26477</t>
  </si>
  <si>
    <t>35367</t>
  </si>
  <si>
    <t>32610</t>
  </si>
  <si>
    <t>16800</t>
  </si>
  <si>
    <t>18434</t>
  </si>
  <si>
    <t>VRS LUDZAS PĀRVALDE</t>
  </si>
  <si>
    <t>18437</t>
  </si>
  <si>
    <t>18438</t>
  </si>
  <si>
    <t>37219</t>
  </si>
  <si>
    <t>30412</t>
  </si>
  <si>
    <t>16865</t>
  </si>
  <si>
    <t>17733</t>
  </si>
  <si>
    <t>37881</t>
  </si>
  <si>
    <t>18444</t>
  </si>
  <si>
    <t>37882</t>
  </si>
  <si>
    <t>17228</t>
  </si>
  <si>
    <t>37208</t>
  </si>
  <si>
    <t>27729</t>
  </si>
  <si>
    <t>17608</t>
  </si>
  <si>
    <t>16893</t>
  </si>
  <si>
    <t>20712</t>
  </si>
  <si>
    <t>33897</t>
  </si>
  <si>
    <t>19228</t>
  </si>
  <si>
    <t>VRS DAUGAVPILS PĀRVALDES DAUGAVPILS I KATEGORIJAS DIENESTS</t>
  </si>
  <si>
    <t>31339</t>
  </si>
  <si>
    <t>33113</t>
  </si>
  <si>
    <t>19242</t>
  </si>
  <si>
    <t>34324</t>
  </si>
  <si>
    <t>19455</t>
  </si>
  <si>
    <t>37597</t>
  </si>
  <si>
    <t>33891</t>
  </si>
  <si>
    <t>34890</t>
  </si>
  <si>
    <t>37249</t>
  </si>
  <si>
    <t>36324</t>
  </si>
  <si>
    <t>37602</t>
  </si>
  <si>
    <t>18460</t>
  </si>
  <si>
    <t>33227</t>
  </si>
  <si>
    <t>robežapsardzības nodaļas priekšnieka vietnieks</t>
  </si>
  <si>
    <t>16763</t>
  </si>
  <si>
    <t>36668</t>
  </si>
  <si>
    <t>16777</t>
  </si>
  <si>
    <t>33233</t>
  </si>
  <si>
    <t>36671</t>
  </si>
  <si>
    <t>35787</t>
  </si>
  <si>
    <t>17402</t>
  </si>
  <si>
    <t>26541</t>
  </si>
  <si>
    <t>35791</t>
  </si>
  <si>
    <t>17565</t>
  </si>
  <si>
    <t>37205</t>
  </si>
  <si>
    <t>30706</t>
  </si>
  <si>
    <t>26491</t>
  </si>
  <si>
    <t>20279</t>
  </si>
  <si>
    <t>19270</t>
  </si>
  <si>
    <t>16872</t>
  </si>
  <si>
    <t>vecākais inspektors (robežuzraudzības tehnisko līdzekļu jomā)</t>
  </si>
  <si>
    <t>37940</t>
  </si>
  <si>
    <t>17013</t>
  </si>
  <si>
    <t>20293</t>
  </si>
  <si>
    <t>20294</t>
  </si>
  <si>
    <t>20295</t>
  </si>
  <si>
    <t>17371</t>
  </si>
  <si>
    <t>33122</t>
  </si>
  <si>
    <t>26490</t>
  </si>
  <si>
    <t>17121</t>
  </si>
  <si>
    <t>37201</t>
  </si>
  <si>
    <t>33118</t>
  </si>
  <si>
    <t>33896</t>
  </si>
  <si>
    <t>33159</t>
  </si>
  <si>
    <t>34356</t>
  </si>
  <si>
    <t>31827</t>
  </si>
  <si>
    <t>37935</t>
  </si>
  <si>
    <t>37929</t>
  </si>
  <si>
    <t>32592</t>
  </si>
  <si>
    <t>16885</t>
  </si>
  <si>
    <t>posma komandieris</t>
  </si>
  <si>
    <t>16786</t>
  </si>
  <si>
    <t>29598</t>
  </si>
  <si>
    <t>20316</t>
  </si>
  <si>
    <t>33901</t>
  </si>
  <si>
    <t>36306</t>
  </si>
  <si>
    <t>20319</t>
  </si>
  <si>
    <t>36342</t>
  </si>
  <si>
    <t>30438</t>
  </si>
  <si>
    <t>31839</t>
  </si>
  <si>
    <t>19458</t>
  </si>
  <si>
    <t>20329</t>
  </si>
  <si>
    <t>31883</t>
  </si>
  <si>
    <t>35380</t>
  </si>
  <si>
    <t>20337</t>
  </si>
  <si>
    <t>37596</t>
  </si>
  <si>
    <t>37217</t>
  </si>
  <si>
    <t>37598</t>
  </si>
  <si>
    <t>17386</t>
  </si>
  <si>
    <t>17740</t>
  </si>
  <si>
    <t>36678</t>
  </si>
  <si>
    <t>27051</t>
  </si>
  <si>
    <t>37594</t>
  </si>
  <si>
    <t>17304</t>
  </si>
  <si>
    <t>25886</t>
  </si>
  <si>
    <t>20106</t>
  </si>
  <si>
    <t>27758</t>
  </si>
  <si>
    <t>20078</t>
  </si>
  <si>
    <t>36308</t>
  </si>
  <si>
    <t>29603</t>
  </si>
  <si>
    <t>37599</t>
  </si>
  <si>
    <t>30454</t>
  </si>
  <si>
    <t>35776</t>
  </si>
  <si>
    <t>36323</t>
  </si>
  <si>
    <t>38271</t>
  </si>
  <si>
    <t>36305</t>
  </si>
  <si>
    <t>19591</t>
  </si>
  <si>
    <t>37883</t>
  </si>
  <si>
    <t>33167</t>
  </si>
  <si>
    <t>19215</t>
  </si>
  <si>
    <t>37153</t>
  </si>
  <si>
    <t>20280</t>
  </si>
  <si>
    <t>19760</t>
  </si>
  <si>
    <t>19019</t>
  </si>
  <si>
    <t>31226</t>
  </si>
  <si>
    <t>35811</t>
  </si>
  <si>
    <t>28838</t>
  </si>
  <si>
    <t>17361</t>
  </si>
  <si>
    <t>20923</t>
  </si>
  <si>
    <t>27173</t>
  </si>
  <si>
    <t>Piemaksa par darbu īpašos apstākļos, speciālās piemaksas</t>
  </si>
  <si>
    <t>Ministru kabineta rīkojuma projekta</t>
  </si>
  <si>
    <t>36338</t>
  </si>
  <si>
    <t>VRS DAUGAVPILS PĀRVALDES RIKD KINOLOĢIJAS NODAĻA</t>
  </si>
  <si>
    <t>VRS LUDZAS PĀRVALDES KRIVANDAS ROBEŽAPSARDZĪBAS NODAĻA</t>
  </si>
  <si>
    <t>18447</t>
  </si>
  <si>
    <t>19216</t>
  </si>
  <si>
    <t>30443</t>
  </si>
  <si>
    <t>37934</t>
  </si>
  <si>
    <t>16858</t>
  </si>
  <si>
    <t>36677</t>
  </si>
  <si>
    <t>38458</t>
  </si>
  <si>
    <t>17403</t>
  </si>
  <si>
    <t>20311</t>
  </si>
  <si>
    <t>17406</t>
  </si>
  <si>
    <t>38459</t>
  </si>
  <si>
    <t>helikoptera pilots</t>
  </si>
  <si>
    <t>19582</t>
  </si>
  <si>
    <t>36675</t>
  </si>
  <si>
    <t>35810</t>
  </si>
  <si>
    <t>31867</t>
  </si>
  <si>
    <t>38457</t>
  </si>
  <si>
    <t>VRS LUDZAS PĀRVALDES PASIENES ROBEŽAPSARDZĪBAS NODAĻA</t>
  </si>
  <si>
    <t>inspektors (glābējs)</t>
  </si>
  <si>
    <t>32593</t>
  </si>
  <si>
    <t>31649</t>
  </si>
  <si>
    <t>17634</t>
  </si>
  <si>
    <t>27168</t>
  </si>
  <si>
    <t>33125</t>
  </si>
  <si>
    <t>19784</t>
  </si>
  <si>
    <t>35375</t>
  </si>
  <si>
    <t>28883</t>
  </si>
  <si>
    <t>34391</t>
  </si>
  <si>
    <t>31323</t>
  </si>
  <si>
    <t>31343</t>
  </si>
  <si>
    <t>31340</t>
  </si>
  <si>
    <t>36346</t>
  </si>
  <si>
    <t>35788</t>
  </si>
  <si>
    <t>37890</t>
  </si>
  <si>
    <t>17289</t>
  </si>
  <si>
    <t>16768</t>
  </si>
  <si>
    <t>VRS AVIĀCIJAS UN SPECIĀLO OPERĀCIJU PĀRVALDES SOD "SIGMA" TAKTISKĀ ATBALSTA NODAĻA</t>
  </si>
  <si>
    <t>VRS LUDZAS PĀRVALDES GREBŅEVAS ROBEŽAPSARDZĪBAS NODAĻA</t>
  </si>
  <si>
    <t>17631</t>
  </si>
  <si>
    <t>20065</t>
  </si>
  <si>
    <t>VRS AVIĀCIJAS UN SPECIĀLO OPERĀCIJU PĀRVALDES AVIĀCIJAS DIENESTA PIRMAIS HELIKOPTERU POSMS</t>
  </si>
  <si>
    <t>VRS AVIĀCIJAS UN SPECIĀLO OPERĀCIJU PĀRVALDES AVIĀCIJAS DIENESTA OTRAIS HELIKOPTERU POSMS</t>
  </si>
  <si>
    <t>19853</t>
  </si>
  <si>
    <t>37965</t>
  </si>
  <si>
    <t>35378</t>
  </si>
  <si>
    <t>37227</t>
  </si>
  <si>
    <t>20125</t>
  </si>
  <si>
    <t>30401</t>
  </si>
  <si>
    <t>17660</t>
  </si>
  <si>
    <t>37241</t>
  </si>
  <si>
    <t>VRS RĪGAS PĀRVALDE</t>
  </si>
  <si>
    <t>VRS LUDZAS PĀRVALDES AIZGĀRŠAS ROBEŽAPSARDZĪBAS NODAĻA</t>
  </si>
  <si>
    <t>VRS AVIĀCIJAS UN SPECIĀLO OPERĀCIJU PĀRVALDES AD SPECIĀLĀ APRIKOJUMA OPERATORU UN GLĀBĒJU POSMS</t>
  </si>
  <si>
    <t>VRS RĪGAS PĀRVALDES RĪGAS OSTAS II KATEGORIJAS RKP</t>
  </si>
  <si>
    <t>20627</t>
  </si>
  <si>
    <t>38842</t>
  </si>
  <si>
    <t>19002</t>
  </si>
  <si>
    <t>VRS LUDZAS PĀRVALDES GREBŅEVAS I KATEGORIJAS RKP</t>
  </si>
  <si>
    <t>35357</t>
  </si>
  <si>
    <t>VRS VIĻAKAS PĀRVALDES ŠĶILBĒNU ROBEŽAPSARDZĪBAS NODAĻA</t>
  </si>
  <si>
    <t>37193</t>
  </si>
  <si>
    <t>19232</t>
  </si>
  <si>
    <t>VRS AVIĀCIJAS UN SPECIĀLO OPERĀCIJU PĀRVALDES AVIĀCIJAS DIENESTA BEZPILOTA GAISA KUĢU POSMS</t>
  </si>
  <si>
    <t>inspektors (bezpilota gaisa kuģu pilots-operators)</t>
  </si>
  <si>
    <t>38615</t>
  </si>
  <si>
    <t>30390</t>
  </si>
  <si>
    <t>17472</t>
  </si>
  <si>
    <t>17382</t>
  </si>
  <si>
    <t>VRS DAUGAVPILS PĀRVALDES SILENES I KATEGORIJAS RKP</t>
  </si>
  <si>
    <t>37215</t>
  </si>
  <si>
    <t>38803</t>
  </si>
  <si>
    <t>33406</t>
  </si>
  <si>
    <t>17107</t>
  </si>
  <si>
    <t>20049</t>
  </si>
  <si>
    <t>VRS VIĻAKAS PĀRVALDES PUNDURU ROBEŽAPSARDZĪBAS NODAĻA</t>
  </si>
  <si>
    <t>25928</t>
  </si>
  <si>
    <t>36680</t>
  </si>
  <si>
    <t>20305</t>
  </si>
  <si>
    <t>VRS AVIĀCIJAS UN SPECIĀLO OPERĀCIJU PĀRVALDES SPECIĀLO OPERĀCIJU DIENESTS "SIGMA"</t>
  </si>
  <si>
    <t>VRS VIĻAKAS PĀRVALDES PEDEDZES ROBEŽAPSARDZĪBAS NODAĻA</t>
  </si>
  <si>
    <t>31908</t>
  </si>
  <si>
    <t>17303</t>
  </si>
  <si>
    <t>vecākais inspektors (speciālā aprīkojuma operators un glābējs)</t>
  </si>
  <si>
    <t>16784</t>
  </si>
  <si>
    <t>27756</t>
  </si>
  <si>
    <t>19600</t>
  </si>
  <si>
    <t>09870</t>
  </si>
  <si>
    <t>26483</t>
  </si>
  <si>
    <t>30389</t>
  </si>
  <si>
    <t>20135</t>
  </si>
  <si>
    <t>37966</t>
  </si>
  <si>
    <t>38616</t>
  </si>
  <si>
    <t>29591</t>
  </si>
  <si>
    <t>sākotnējās ietekmes novērtējuma ziņojumam (anotācijai)</t>
  </si>
  <si>
    <t>16724</t>
  </si>
  <si>
    <t>16726</t>
  </si>
  <si>
    <t>17237</t>
  </si>
  <si>
    <t>17486</t>
  </si>
  <si>
    <t>17555</t>
  </si>
  <si>
    <t>17628</t>
  </si>
  <si>
    <t>18981</t>
  </si>
  <si>
    <t>19314</t>
  </si>
  <si>
    <t>20031</t>
  </si>
  <si>
    <t>28918</t>
  </si>
  <si>
    <t>29601</t>
  </si>
  <si>
    <t>30446</t>
  </si>
  <si>
    <t>31917</t>
  </si>
  <si>
    <t>31921</t>
  </si>
  <si>
    <t>32596</t>
  </si>
  <si>
    <t>33129</t>
  </si>
  <si>
    <t>33253</t>
  </si>
  <si>
    <t>34346</t>
  </si>
  <si>
    <t>34357</t>
  </si>
  <si>
    <t>36681</t>
  </si>
  <si>
    <t>37891</t>
  </si>
  <si>
    <t>3.tabula</t>
  </si>
  <si>
    <t>“Par apropriācijas pārdali"</t>
  </si>
  <si>
    <t>1.tabula</t>
  </si>
  <si>
    <t>50%</t>
  </si>
  <si>
    <t>20%</t>
  </si>
  <si>
    <t>VRS VIĻAKAS PĀRVALDES VIENTUĻU II KATEGORIJAS RKP</t>
  </si>
  <si>
    <t>VRS LUDZAS PĀRVALDES OPOĻU ROBEŽAPSARDZĪBAS NODAĻA</t>
  </si>
  <si>
    <t>VRS RĪGAS PĀRVALDES ZEMGALES II KATEGORIJAS DIENESTS</t>
  </si>
  <si>
    <t>17578</t>
  </si>
  <si>
    <t>VRS AVIĀCIJAS UN SPECIĀLO OPERĀCIJU PĀRVALDE</t>
  </si>
  <si>
    <t>37194</t>
  </si>
  <si>
    <t>VRS AVIĀCIJAS UN SPECIĀLO OPERĀCIJU PĀRVALDES SOD "SIGMA" OTRĀ TAKTISKĀ NODAĻA</t>
  </si>
  <si>
    <t>16766</t>
  </si>
  <si>
    <t>37223</t>
  </si>
  <si>
    <t>19041</t>
  </si>
  <si>
    <t>VRS LUDZAS PĀRVALDES RIKD KINOLOĢIJAS NODAĻA</t>
  </si>
  <si>
    <t>17313</t>
  </si>
  <si>
    <t>36687</t>
  </si>
  <si>
    <t>helikoptera jaunākais pilots</t>
  </si>
  <si>
    <t>32609</t>
  </si>
  <si>
    <t>16853</t>
  </si>
  <si>
    <t>II kategorijas dienesta priekšnieka vietnieks</t>
  </si>
  <si>
    <t>19199</t>
  </si>
  <si>
    <t>28931</t>
  </si>
  <si>
    <t>VRS AVIĀCIJAS UN SPECIĀLO OPERĀCIJU PĀRVALDES SOD "SIGMA" PIRMĀ TAKTISKĀ NODAĻA</t>
  </si>
  <si>
    <t>33114</t>
  </si>
  <si>
    <t>37600</t>
  </si>
  <si>
    <t>18724</t>
  </si>
  <si>
    <t>17332</t>
  </si>
  <si>
    <t>38454</t>
  </si>
  <si>
    <t>VRS VIĻAKAS PĀRVALDES BĒRZIŅU ROBEŽAPSARDZĪBAS NODAĻA</t>
  </si>
  <si>
    <t>34335</t>
  </si>
  <si>
    <t>VRS RĪGAS PĀRVALDES VIDZEMES I KATEGORIJAS DIENESTS</t>
  </si>
  <si>
    <t>38818</t>
  </si>
  <si>
    <t>17454</t>
  </si>
  <si>
    <t>17119</t>
  </si>
  <si>
    <t>35377</t>
  </si>
  <si>
    <t>32585</t>
  </si>
  <si>
    <t>34374</t>
  </si>
  <si>
    <t>28418</t>
  </si>
  <si>
    <t>30364</t>
  </si>
  <si>
    <t>32604</t>
  </si>
  <si>
    <t>35526</t>
  </si>
  <si>
    <t>19847</t>
  </si>
  <si>
    <t>37593</t>
  </si>
  <si>
    <t>38836</t>
  </si>
  <si>
    <t>26519</t>
  </si>
  <si>
    <t>34375</t>
  </si>
  <si>
    <t>36344</t>
  </si>
  <si>
    <t>I kategorijas RKP priekšnieka vietnieks</t>
  </si>
  <si>
    <t>20326</t>
  </si>
  <si>
    <t>17569</t>
  </si>
  <si>
    <t>19495</t>
  </si>
  <si>
    <t>19859</t>
  </si>
  <si>
    <t>17157</t>
  </si>
  <si>
    <t>29584</t>
  </si>
  <si>
    <t>32599</t>
  </si>
  <si>
    <t>20858</t>
  </si>
  <si>
    <t>38835</t>
  </si>
  <si>
    <t>37225</t>
  </si>
  <si>
    <t>37195</t>
  </si>
  <si>
    <t>37221</t>
  </si>
  <si>
    <t>20026</t>
  </si>
  <si>
    <t>25945</t>
  </si>
  <si>
    <t>20130</t>
  </si>
  <si>
    <t>36297</t>
  </si>
  <si>
    <t>VRS VIĻAKAS PĀRVALDES RIKD ROBEŽKONTROLES TEHNISKO LĪDZEKĻU NODAĻA</t>
  </si>
  <si>
    <t>16732</t>
  </si>
  <si>
    <t>17112</t>
  </si>
  <si>
    <t>20922</t>
  </si>
  <si>
    <t>25927</t>
  </si>
  <si>
    <t>19802</t>
  </si>
  <si>
    <t>3.pielikums</t>
  </si>
  <si>
    <t>28382</t>
  </si>
  <si>
    <t>18968</t>
  </si>
  <si>
    <t>10%</t>
  </si>
  <si>
    <t>27199</t>
  </si>
  <si>
    <t>31854</t>
  </si>
  <si>
    <t>20354</t>
  </si>
  <si>
    <t xml:space="preserve">50% </t>
  </si>
  <si>
    <t>19208</t>
  </si>
  <si>
    <t>27736</t>
  </si>
  <si>
    <t>38848</t>
  </si>
  <si>
    <t>37142</t>
  </si>
  <si>
    <t>35768</t>
  </si>
  <si>
    <t>17247</t>
  </si>
  <si>
    <t>20800</t>
  </si>
  <si>
    <t>38802</t>
  </si>
  <si>
    <t>18462</t>
  </si>
  <si>
    <t>37136</t>
  </si>
  <si>
    <t>38274</t>
  </si>
  <si>
    <t>28907</t>
  </si>
  <si>
    <t>20607</t>
  </si>
  <si>
    <t>34312</t>
  </si>
  <si>
    <t>30360</t>
  </si>
  <si>
    <t>19281</t>
  </si>
  <si>
    <t>38797</t>
  </si>
  <si>
    <t>33575</t>
  </si>
  <si>
    <t>17604</t>
  </si>
  <si>
    <t>33249</t>
  </si>
  <si>
    <t>19844</t>
  </si>
  <si>
    <t>33085</t>
  </si>
  <si>
    <t>35583</t>
  </si>
  <si>
    <t>29585</t>
  </si>
  <si>
    <t>17301</t>
  </si>
  <si>
    <t>34369</t>
  </si>
  <si>
    <t>38833</t>
  </si>
  <si>
    <t>17484</t>
  </si>
  <si>
    <t>19312</t>
  </si>
  <si>
    <t>19500</t>
  </si>
  <si>
    <t>16843</t>
  </si>
  <si>
    <t>17500</t>
  </si>
  <si>
    <t>28447</t>
  </si>
  <si>
    <t>19587</t>
  </si>
  <si>
    <t>30350</t>
  </si>
  <si>
    <t>16923</t>
  </si>
  <si>
    <t>19558</t>
  </si>
  <si>
    <t>28873</t>
  </si>
  <si>
    <t>33099</t>
  </si>
  <si>
    <t>16815</t>
  </si>
  <si>
    <t>37204</t>
  </si>
  <si>
    <t>38791</t>
  </si>
  <si>
    <t>16728</t>
  </si>
  <si>
    <t>38847</t>
  </si>
  <si>
    <t>18945</t>
  </si>
  <si>
    <t>37916</t>
  </si>
  <si>
    <t>Piemaksa par darbu paaugstināta riska un slodzes apstākļos amatpersonām ar speciālajām dienesta pakāpēm  laika periodā no 2023.gada 1.oktobra līdz 31.oktobrim</t>
  </si>
  <si>
    <t>Precizējums*_Piemaksa par darbu paaugstināta riska un slodzes apstākļos amatpersonām laika periodā no 2023.gada 1.septembra līdz 30.septembrim</t>
  </si>
  <si>
    <t>*Nav iekļauts pie 2023. gada septembra izdevumiem, jo aprēķini tika iesniegti vēlāk.</t>
  </si>
  <si>
    <t>Detalizēts aprēķins par laika periodu no 2023.gada 1. oktobra  līdz 31. oktobrim 1.tabulā.
Iesaistītas 519 amatpersonas, iesaistes laiks - 33 291,60 stundas.</t>
  </si>
  <si>
    <t>Precizējums*_Detalizēts aprēķins par laika periodu no 2023.gada 1. septembra līdz 30. septembrim 2.tabulā.
Iesaistīta 1 amatpersona, iesaistes laiks - 146,50 stundas.
*Nav iekļauts pie 2023. gada septembta izdevumiem, jo aprēķini tika iesniegti vēlāk.</t>
  </si>
  <si>
    <t>Piemaksas par nozīmīgu ieguldījumu attiecīgās institūcijas stratēģisko mērķu sasniegšanā amatpersonām ar speciālajām dienesta pakāpēm laika periodā no 2023.gada 1.oktobra līdz 31.oktobrim</t>
  </si>
  <si>
    <t>Nr. p.k.</t>
  </si>
  <si>
    <t>Mērķa piemaksa (EKK1149)</t>
  </si>
  <si>
    <t>VSAOI 23,59%</t>
  </si>
  <si>
    <t>VRS DAP DAUGAVPILS I KAT.DIEN. AIZTURĒTO ĀRZEMNIEKU IZMITINĀŠANAS CENTRS "DAUGAVPILS"</t>
  </si>
  <si>
    <t>17036</t>
  </si>
  <si>
    <t>VRS RĪGAS PĀRVALDES ATGRIEŠANAS UN PATVĒRUMA MEKLĒTĀJU DIENESTS</t>
  </si>
  <si>
    <t>34340</t>
  </si>
  <si>
    <t>VRS VENTSPILS PĀRVALDE</t>
  </si>
  <si>
    <t>VRS VENTSPILS PĀRVALDES VENTSPILS I KATEGORIJAS NODAĻA</t>
  </si>
  <si>
    <t>17322</t>
  </si>
  <si>
    <t>17632</t>
  </si>
  <si>
    <t>17743</t>
  </si>
  <si>
    <t>17098</t>
  </si>
  <si>
    <t>16769</t>
  </si>
  <si>
    <t>27155</t>
  </si>
  <si>
    <t>19775</t>
  </si>
  <si>
    <t>VRS VENTSPILS PĀRVALDES JRUD KUĢIS RK-12 "VALPAS"</t>
  </si>
  <si>
    <t>kuģa kapteinis</t>
  </si>
  <si>
    <t>19552</t>
  </si>
  <si>
    <t>28437</t>
  </si>
  <si>
    <t>I kategorijas dienesta priekšnieka vietnieks</t>
  </si>
  <si>
    <t>17496</t>
  </si>
  <si>
    <t>17501</t>
  </si>
  <si>
    <t>17281</t>
  </si>
  <si>
    <t>VRS VENTSPILS PĀRV.KURZEMES I KAT.DIEN. LIEPĀJAS I KAT. NODAĻA</t>
  </si>
  <si>
    <t>37910</t>
  </si>
  <si>
    <t>VRS VENTSPILS PĀRVALDES JRUD KUĢIS RK-20 "RĀNDA"</t>
  </si>
  <si>
    <t>kuģa galvenais elektromehāniķis</t>
  </si>
  <si>
    <t>19530</t>
  </si>
  <si>
    <t>17115</t>
  </si>
  <si>
    <t>VRS DAUGAVPILS PĀRVALDES ROBEŽKONTROLES UN IMIGRĀCIJAS KONTROLES DIENESTS (RIKD)</t>
  </si>
  <si>
    <t>dienesta priekšnieks</t>
  </si>
  <si>
    <t>16955</t>
  </si>
  <si>
    <t>VRS VENTSPILS PĀRVALDES KURZEMES I KATEGORIJAS DIENESTS</t>
  </si>
  <si>
    <t>05977</t>
  </si>
  <si>
    <t>26476</t>
  </si>
  <si>
    <t>20410</t>
  </si>
  <si>
    <t>38448</t>
  </si>
  <si>
    <t>19245</t>
  </si>
  <si>
    <t>I kategorijas dienesta priekšnieka vietnieks (Aizturēto ārzemnieku izmitināšanas centra "Daugavpils" priekšnieks)</t>
  </si>
  <si>
    <t>19246</t>
  </si>
  <si>
    <t>38845</t>
  </si>
  <si>
    <t>19459</t>
  </si>
  <si>
    <t>17516</t>
  </si>
  <si>
    <t>20415</t>
  </si>
  <si>
    <t>VRS AVIĀCIJAS UN SPECIĀLO OPERĀCIJU PĀRVALDE (VADĪBA)</t>
  </si>
  <si>
    <t>pārvaldes priekšnieks</t>
  </si>
  <si>
    <t>20717</t>
  </si>
  <si>
    <t>VRS LUDZAS PĀRVALDES LUDZAS II KATEGORIJAS DIENESTS</t>
  </si>
  <si>
    <t>18751</t>
  </si>
  <si>
    <t>VRS VENTSPILS PĀRVALDES JRUD JŪRAS NODAĻA</t>
  </si>
  <si>
    <t>kutera kapteinis</t>
  </si>
  <si>
    <t>20425</t>
  </si>
  <si>
    <t>VRS DAUGAVPILS PĀRVALDE (VADĪBA)</t>
  </si>
  <si>
    <t>pārvaldes priekšnieka vietnieks (robežkontroles un imigrācijas jautājumos)</t>
  </si>
  <si>
    <t>19642</t>
  </si>
  <si>
    <t>17081</t>
  </si>
  <si>
    <t>VRS VENTSPILS PĀRVALDES RIKD KINOLOĢIJAS NODAĻA</t>
  </si>
  <si>
    <t>18463</t>
  </si>
  <si>
    <t>17172</t>
  </si>
  <si>
    <t>20033</t>
  </si>
  <si>
    <t>20596</t>
  </si>
  <si>
    <t>38796</t>
  </si>
  <si>
    <t>18468</t>
  </si>
  <si>
    <t>20068</t>
  </si>
  <si>
    <t>17414</t>
  </si>
  <si>
    <t>kutera elektromehāniķis</t>
  </si>
  <si>
    <t>37904</t>
  </si>
  <si>
    <t>18659</t>
  </si>
  <si>
    <t>17556</t>
  </si>
  <si>
    <t>27200</t>
  </si>
  <si>
    <t>VRS DAUGAVPILS PĀRVALDES KRID OPERATĪVĀS DARBĪBAS NODAĻA</t>
  </si>
  <si>
    <t>20303</t>
  </si>
  <si>
    <t>38844</t>
  </si>
  <si>
    <t>galvenais inspektors (operatīvajā darbā)</t>
  </si>
  <si>
    <t>17366</t>
  </si>
  <si>
    <t>30405</t>
  </si>
  <si>
    <t>37906</t>
  </si>
  <si>
    <t>17015</t>
  </si>
  <si>
    <t>18489</t>
  </si>
  <si>
    <t>pārvaldes priekšnieka vietnieks (Kriminālizmeklēšanas dienesta priekšnieks)</t>
  </si>
  <si>
    <t>16171</t>
  </si>
  <si>
    <t>20841</t>
  </si>
  <si>
    <t>20336</t>
  </si>
  <si>
    <t>20419</t>
  </si>
  <si>
    <t>20338</t>
  </si>
  <si>
    <t>20847</t>
  </si>
  <si>
    <t>18501</t>
  </si>
  <si>
    <t>29600</t>
  </si>
  <si>
    <t>36663</t>
  </si>
  <si>
    <t>17745</t>
  </si>
  <si>
    <t>16964</t>
  </si>
  <si>
    <t>16914</t>
  </si>
  <si>
    <t>19553</t>
  </si>
  <si>
    <t>18464</t>
  </si>
  <si>
    <t>19589</t>
  </si>
  <si>
    <t>31885</t>
  </si>
  <si>
    <t>20025</t>
  </si>
  <si>
    <t>16637</t>
  </si>
  <si>
    <t>18734</t>
  </si>
  <si>
    <t>20689</t>
  </si>
  <si>
    <t>kuģa bocmanis</t>
  </si>
  <si>
    <t>18708</t>
  </si>
  <si>
    <t>I kategorijas dienesta priekšnieks</t>
  </si>
  <si>
    <t>17633</t>
  </si>
  <si>
    <t>17296</t>
  </si>
  <si>
    <t>17277</t>
  </si>
  <si>
    <t>17341</t>
  </si>
  <si>
    <t>20557</t>
  </si>
  <si>
    <t>20925</t>
  </si>
  <si>
    <t>31869</t>
  </si>
  <si>
    <t>Citas normatīvajos aktos noteiktās piemaksas, kas nav iepriekš klasificētas</t>
  </si>
  <si>
    <t>Detalizēts aprēķins piemaksām par nozīmīgu ieguldījumu attiecīgās institūcijas stratēģisko mērķu sasniegšanā  par laika periodu no 2023.gada 1. oktobra līdz 31. oktobrim 3.tabulā.
Iesaistītas 112 amatpersonas, iesaistes laiks -12 408 stundas.</t>
  </si>
  <si>
    <t>Precizējums*_Detalizēts aprēķins par laika periodu no 2023.gada 1. septembra līdz 30. septembrim 4.tabulā.
Iesaistītas 3 amatpersonas, iesaistes laiks - 312 stundas.
*Nav iekļauts pie 2023. gada septembta izdevumiem, jo aprēķini tika iesniegti vēlāk.</t>
  </si>
  <si>
    <r>
      <t xml:space="preserve">72 341,29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 6026,03 </t>
    </r>
    <r>
      <rPr>
        <i/>
        <sz val="11"/>
        <color theme="1"/>
        <rFont val="Times New Roman"/>
        <family val="1"/>
        <charset val="186"/>
      </rPr>
      <t>euro</t>
    </r>
  </si>
  <si>
    <t>Preces un pakalpojumi</t>
  </si>
  <si>
    <t>Dažādi pakalpojumi</t>
  </si>
  <si>
    <t xml:space="preserve"> 
Izdevumi iestādes sabiedrisko aktivitāšu īstenošanai 
</t>
  </si>
  <si>
    <t>×</t>
  </si>
  <si>
    <r>
      <rPr>
        <b/>
        <sz val="10"/>
        <color theme="1"/>
        <rFont val="Times New Roman"/>
        <family val="1"/>
        <charset val="186"/>
      </rPr>
      <t>Faktiskie izdevumi, kas saistīti ar Lietuvas Republikas un Igaunijas Republikas robežsargu iesaisti Latvijas Republikas–Baltkrievijas Republikas valsts robežas nelikumīgās šķērsošanas un tās mēģinājumu novēršanā
1) Izmitināšanas izdevumi:</t>
    </r>
    <r>
      <rPr>
        <sz val="10"/>
        <color theme="1"/>
        <rFont val="Times New Roman"/>
        <family val="1"/>
        <charset val="186"/>
      </rPr>
      <t xml:space="preserve">
   </t>
    </r>
    <r>
      <rPr>
        <i/>
        <sz val="10"/>
        <color theme="1"/>
        <rFont val="Times New Roman"/>
        <family val="1"/>
        <charset val="186"/>
      </rPr>
      <t>Lietuvas amatpersonu grupām:</t>
    </r>
    <r>
      <rPr>
        <sz val="10"/>
        <color theme="1"/>
        <rFont val="Times New Roman"/>
        <family val="1"/>
        <charset val="186"/>
      </rPr>
      <t xml:space="preserve">
13.09.-27.09.2023. (17 amatpersonas, cena no 23.00 līdz 36.00 euro/dienā 1 amatpersonai) – 5 252.00 euro;
26.09.-11.10.2023. (18 amatpersonas, cena 29.50 euro/dienā 1 amatpersonai) – 7 758.50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10.10.-24.10.2023. (12 amatpersonas, cena 42.00 euro/dienā 1 amatpersonai) – 6 888.00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24.10.-08.11.2023. (12 amatpersonas, cena 42.00 euro/dienā 1 amatpersonai) – 7 182.00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.
  </t>
    </r>
    <r>
      <rPr>
        <i/>
        <sz val="10"/>
        <color theme="1"/>
        <rFont val="Times New Roman"/>
        <family val="1"/>
        <charset val="186"/>
      </rPr>
      <t xml:space="preserve"> Igaunijas amatpersonu grupām</t>
    </r>
    <r>
      <rPr>
        <sz val="10"/>
        <color theme="1"/>
        <rFont val="Times New Roman"/>
        <family val="1"/>
        <charset val="186"/>
      </rPr>
      <t xml:space="preserve">: 
20.09.-04.10.2023. (6 amatpersonas, cena 46.00 euro/dienā 1 amatpersonai) – 3 864.00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04.10.-18.10.2023. (12 amatpersonas, cena no 36.00 līdz 42.00 euro/dienā 1 amatpersonai) – 6 972.00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18.10.-01.11.2023. (12 amatpersonas, cena no 36.00 līdz 42.00 euro/dienā 1 amatpersonai) – 6 888.00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01.11.-15.11.2023. (12 amatpersonas, cena no 36.00 līdz 46.14 euro/dienā 1 amatpersonai) – 7 088.00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.
</t>
    </r>
    <r>
      <rPr>
        <b/>
        <sz val="10"/>
        <color theme="1"/>
        <rFont val="Times New Roman"/>
        <family val="1"/>
        <charset val="186"/>
      </rPr>
      <t xml:space="preserve">Izmitināšanas izdevumi kopā: 51 892,50 </t>
    </r>
    <r>
      <rPr>
        <b/>
        <i/>
        <sz val="10"/>
        <color theme="1"/>
        <rFont val="Times New Roman"/>
        <family val="1"/>
        <charset val="186"/>
      </rPr>
      <t>euro</t>
    </r>
  </si>
  <si>
    <r>
      <rPr>
        <b/>
        <sz val="10"/>
        <color theme="1"/>
        <rFont val="Times New Roman"/>
        <family val="1"/>
        <charset val="186"/>
      </rPr>
      <t>2) Ēdināšanas izdevumi (vakariņas):</t>
    </r>
    <r>
      <rPr>
        <sz val="10"/>
        <color theme="1"/>
        <rFont val="Times New Roman"/>
        <family val="1"/>
        <charset val="186"/>
      </rPr>
      <t xml:space="preserve">
 </t>
    </r>
    <r>
      <rPr>
        <i/>
        <sz val="10"/>
        <color theme="1"/>
        <rFont val="Times New Roman"/>
        <family val="1"/>
        <charset val="186"/>
      </rPr>
      <t xml:space="preserve">  Lietuvas amatpersonu grupām:</t>
    </r>
    <r>
      <rPr>
        <sz val="10"/>
        <color theme="1"/>
        <rFont val="Times New Roman"/>
        <family val="1"/>
        <charset val="186"/>
      </rPr>
      <t xml:space="preserve">
13.09.-27.09.2023. (17 amatpersonas, cena 8.00 euro/1 porcija) – 1 768.00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26.09.-11.10.2023. (18 amatpersonas, cena 8.00 euro/1 porcija) – 2 104.00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10.10.-24.10.2023. (12 amatpersonas, cena 8.00 euro/1 porcija) – 1 328.00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24.10.-08.11.2023. (12 amatpersonas, cena 8.00 euro/1 porcija) – 1 376.00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.
  </t>
    </r>
    <r>
      <rPr>
        <i/>
        <sz val="10"/>
        <color theme="1"/>
        <rFont val="Times New Roman"/>
        <family val="1"/>
        <charset val="186"/>
      </rPr>
      <t xml:space="preserve"> Igaunijas amatpersonu grupām: </t>
    </r>
    <r>
      <rPr>
        <sz val="10"/>
        <color theme="1"/>
        <rFont val="Times New Roman"/>
        <family val="1"/>
        <charset val="186"/>
      </rPr>
      <t xml:space="preserve">
20.09.-04.10.2023. (12 amatpersonas, cena 8.00 euro/1 porcija) – 1 344.00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04.10.-18.10.2023. (12 amatpersonas, cena 8.00 euro/1 porcija) – 1 248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18.10.-01.11.2023. (12 amatpersonas, cena 8.00 euro/1 porcija) – 1 248.00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;
01.11.-15.11.2023. (12 amatpersonas, cena līdz 8.00 euro/1 porcija) – 1 262.48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.
</t>
    </r>
    <r>
      <rPr>
        <b/>
        <sz val="10"/>
        <color theme="1"/>
        <rFont val="Times New Roman"/>
        <family val="1"/>
        <charset val="186"/>
      </rPr>
      <t xml:space="preserve">Ēdināšanas izdevumi kopā: 11 678,48 </t>
    </r>
    <r>
      <rPr>
        <b/>
        <i/>
        <sz val="10"/>
        <color theme="1"/>
        <rFont val="Times New Roman"/>
        <family val="1"/>
        <charset val="186"/>
      </rPr>
      <t>euro</t>
    </r>
  </si>
  <si>
    <t>Precizējums_Piemaksas par nozīmīgu ieguldījumu attiecīgās institūcijas stratēģisko mērķu sasniegšanā amatpersonām ar speciālajām dienesta pakāpēm laika periodā no 2023.gada 1.septembra līdz 30.septembrim</t>
  </si>
  <si>
    <t>2.tabula</t>
  </si>
  <si>
    <t>4.tabula</t>
  </si>
  <si>
    <t>Valsts robežsardzes izdevumi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</si>
</sst>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0.00#"/>
    <numFmt numFmtId="166" formatCode="0.000"/>
  </numFmts>
  <fonts count="53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7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2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45" fillId="0" borderId="0"/>
    <xf numFmtId="9" fontId="45" fillId="0" borderId="0" applyFont="0" applyFill="0" applyBorder="0" applyAlignment="0" applyProtection="0"/>
    <xf numFmtId="0" fontId="4" fillId="0" borderId="0"/>
    <xf numFmtId="0" fontId="46" fillId="0" borderId="0"/>
    <xf numFmtId="9" fontId="46" fillId="0" borderId="0" applyFont="0" applyFill="0" applyBorder="0" applyAlignment="0" applyProtection="0"/>
    <xf numFmtId="0" fontId="47" fillId="0" borderId="0"/>
    <xf numFmtId="0" fontId="1" fillId="0" borderId="0"/>
    <xf numFmtId="0" fontId="22" fillId="0" borderId="0"/>
    <xf numFmtId="9" fontId="22" fillId="0" borderId="0" applyFont="0" applyFill="0" applyBorder="0" applyAlignment="0" applyProtection="0"/>
    <xf numFmtId="0" fontId="1" fillId="0" borderId="0"/>
  </cellStyleXfs>
  <cellXfs count="126">
    <xf numFmtId="0" fontId="0" fillId="0" borderId="0" xfId="0"/>
    <xf numFmtId="1" fontId="23" fillId="2" borderId="0" xfId="0" applyNumberFormat="1" applyFont="1" applyFill="1" applyAlignment="1">
      <alignment horizontal="right"/>
    </xf>
    <xf numFmtId="0" fontId="30" fillId="0" borderId="0" xfId="0" applyFont="1" applyAlignment="1">
      <alignment vertical="center"/>
    </xf>
    <xf numFmtId="0" fontId="28" fillId="0" borderId="0" xfId="58" applyFont="1" applyFill="1" applyAlignment="1">
      <alignment vertical="top"/>
    </xf>
    <xf numFmtId="0" fontId="28" fillId="0" borderId="0" xfId="58" applyFont="1" applyFill="1" applyAlignment="1">
      <alignment vertical="top" wrapText="1"/>
    </xf>
    <xf numFmtId="0" fontId="29" fillId="3" borderId="1" xfId="0" applyFont="1" applyFill="1" applyBorder="1" applyAlignment="1">
      <alignment vertical="top" wrapText="1"/>
    </xf>
    <xf numFmtId="9" fontId="29" fillId="3" borderId="1" xfId="57" applyFont="1" applyFill="1" applyBorder="1" applyAlignment="1">
      <alignment vertical="top" wrapText="1"/>
    </xf>
    <xf numFmtId="2" fontId="29" fillId="3" borderId="1" xfId="57" applyNumberFormat="1" applyFont="1" applyFill="1" applyBorder="1" applyAlignment="1">
      <alignment vertical="top" wrapText="1"/>
    </xf>
    <xf numFmtId="0" fontId="36" fillId="0" borderId="0" xfId="52" applyFont="1" applyAlignment="1">
      <alignment horizontal="right"/>
    </xf>
    <xf numFmtId="0" fontId="6" fillId="0" borderId="0" xfId="63" applyAlignment="1">
      <alignment vertical="center"/>
    </xf>
    <xf numFmtId="3" fontId="37" fillId="0" borderId="1" xfId="63" applyNumberFormat="1" applyFont="1" applyBorder="1" applyAlignment="1">
      <alignment horizontal="center" vertical="center" wrapText="1"/>
    </xf>
    <xf numFmtId="0" fontId="37" fillId="0" borderId="1" xfId="63" applyFont="1" applyBorder="1" applyAlignment="1">
      <alignment horizontal="center" vertical="center"/>
    </xf>
    <xf numFmtId="0" fontId="6" fillId="0" borderId="0" xfId="63" applyFont="1" applyAlignment="1">
      <alignment vertical="center"/>
    </xf>
    <xf numFmtId="0" fontId="41" fillId="2" borderId="1" xfId="63" applyFont="1" applyFill="1" applyBorder="1" applyAlignment="1">
      <alignment horizontal="center" vertical="center"/>
    </xf>
    <xf numFmtId="0" fontId="41" fillId="2" borderId="1" xfId="63" applyFont="1" applyFill="1" applyBorder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4" fontId="41" fillId="2" borderId="1" xfId="63" applyNumberFormat="1" applyFont="1" applyFill="1" applyBorder="1" applyAlignment="1">
      <alignment horizontal="center" vertical="center" wrapText="1"/>
    </xf>
    <xf numFmtId="0" fontId="28" fillId="2" borderId="1" xfId="63" applyFont="1" applyFill="1" applyBorder="1" applyAlignment="1">
      <alignment vertical="center" wrapText="1"/>
    </xf>
    <xf numFmtId="4" fontId="41" fillId="2" borderId="1" xfId="63" applyNumberFormat="1" applyFont="1" applyFill="1" applyBorder="1" applyAlignment="1">
      <alignment horizontal="right" vertical="center"/>
    </xf>
    <xf numFmtId="0" fontId="41" fillId="2" borderId="1" xfId="63" applyFont="1" applyFill="1" applyBorder="1" applyAlignment="1">
      <alignment vertical="center" wrapText="1"/>
    </xf>
    <xf numFmtId="49" fontId="43" fillId="2" borderId="1" xfId="1" applyNumberFormat="1" applyFont="1" applyFill="1" applyBorder="1" applyAlignment="1">
      <alignment horizontal="left" vertical="top"/>
    </xf>
    <xf numFmtId="49" fontId="43" fillId="2" borderId="1" xfId="1" applyNumberFormat="1" applyFont="1" applyFill="1" applyBorder="1" applyAlignment="1">
      <alignment horizontal="left" vertical="top" wrapText="1"/>
    </xf>
    <xf numFmtId="0" fontId="36" fillId="0" borderId="1" xfId="1" applyFont="1" applyFill="1" applyBorder="1" applyAlignment="1">
      <alignment horizontal="left" vertical="top" wrapText="1"/>
    </xf>
    <xf numFmtId="0" fontId="36" fillId="0" borderId="0" xfId="52" applyFont="1"/>
    <xf numFmtId="0" fontId="28" fillId="0" borderId="0" xfId="0" applyFont="1" applyFill="1" applyAlignment="1">
      <alignment vertical="top"/>
    </xf>
    <xf numFmtId="0" fontId="28" fillId="0" borderId="0" xfId="0" applyFont="1" applyFill="1" applyAlignment="1">
      <alignment vertical="top" wrapText="1"/>
    </xf>
    <xf numFmtId="0" fontId="6" fillId="0" borderId="0" xfId="68"/>
    <xf numFmtId="2" fontId="22" fillId="0" borderId="0" xfId="69" applyNumberFormat="1" applyFill="1" applyAlignment="1">
      <alignment vertical="top"/>
    </xf>
    <xf numFmtId="0" fontId="28" fillId="0" borderId="0" xfId="70" applyFont="1"/>
    <xf numFmtId="0" fontId="30" fillId="0" borderId="0" xfId="0" applyFont="1" applyFill="1" applyAlignment="1">
      <alignment vertical="top"/>
    </xf>
    <xf numFmtId="0" fontId="22" fillId="0" borderId="0" xfId="69" applyFill="1" applyAlignment="1">
      <alignment vertical="top" wrapText="1"/>
    </xf>
    <xf numFmtId="0" fontId="22" fillId="0" borderId="0" xfId="69" applyFill="1" applyAlignment="1">
      <alignment vertical="top"/>
    </xf>
    <xf numFmtId="0" fontId="28" fillId="0" borderId="0" xfId="70" applyFont="1" applyAlignment="1">
      <alignment vertical="top"/>
    </xf>
    <xf numFmtId="0" fontId="28" fillId="0" borderId="0" xfId="70" applyFont="1" applyAlignment="1">
      <alignment vertical="top" wrapText="1"/>
    </xf>
    <xf numFmtId="2" fontId="28" fillId="0" borderId="0" xfId="70" applyNumberFormat="1" applyFont="1" applyAlignment="1">
      <alignment vertical="top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0" fontId="37" fillId="4" borderId="1" xfId="63" applyFont="1" applyFill="1" applyBorder="1" applyAlignment="1">
      <alignment horizontal="left" vertical="center"/>
    </xf>
    <xf numFmtId="0" fontId="37" fillId="4" borderId="1" xfId="63" applyFont="1" applyFill="1" applyBorder="1" applyAlignment="1">
      <alignment vertical="center"/>
    </xf>
    <xf numFmtId="0" fontId="37" fillId="4" borderId="1" xfId="63" applyFont="1" applyFill="1" applyBorder="1" applyAlignment="1">
      <alignment horizontal="center" vertical="center"/>
    </xf>
    <xf numFmtId="4" fontId="36" fillId="0" borderId="1" xfId="63" applyNumberFormat="1" applyFont="1" applyBorder="1" applyAlignment="1">
      <alignment vertical="center"/>
    </xf>
    <xf numFmtId="0" fontId="39" fillId="5" borderId="1" xfId="64" applyFont="1" applyFill="1" applyBorder="1" applyAlignment="1">
      <alignment vertical="center"/>
    </xf>
    <xf numFmtId="0" fontId="37" fillId="5" borderId="1" xfId="64" applyFont="1" applyFill="1" applyBorder="1" applyAlignment="1">
      <alignment horizontal="center" vertical="center"/>
    </xf>
    <xf numFmtId="4" fontId="37" fillId="4" borderId="1" xfId="63" applyNumberFormat="1" applyFont="1" applyFill="1" applyBorder="1" applyAlignment="1">
      <alignment horizontal="center" vertical="center" wrapText="1"/>
    </xf>
    <xf numFmtId="4" fontId="6" fillId="0" borderId="0" xfId="63" applyNumberFormat="1" applyAlignment="1">
      <alignment vertical="center"/>
    </xf>
    <xf numFmtId="1" fontId="23" fillId="2" borderId="0" xfId="72" applyNumberFormat="1" applyFont="1" applyFill="1" applyAlignment="1">
      <alignment horizontal="right"/>
    </xf>
    <xf numFmtId="0" fontId="23" fillId="2" borderId="0" xfId="72" applyFont="1" applyFill="1" applyAlignment="1">
      <alignment horizontal="right"/>
    </xf>
    <xf numFmtId="4" fontId="43" fillId="3" borderId="1" xfId="71" applyNumberFormat="1" applyFont="1" applyFill="1" applyBorder="1" applyAlignment="1">
      <alignment horizontal="center" vertical="top" wrapText="1"/>
    </xf>
    <xf numFmtId="0" fontId="29" fillId="2" borderId="1" xfId="0" applyFont="1" applyFill="1" applyBorder="1" applyAlignment="1">
      <alignment horizontal="center" vertical="center" wrapText="1"/>
    </xf>
    <xf numFmtId="9" fontId="29" fillId="2" borderId="1" xfId="57" applyFont="1" applyFill="1" applyBorder="1" applyAlignment="1">
      <alignment horizontal="center" vertical="center" wrapText="1"/>
    </xf>
    <xf numFmtId="2" fontId="29" fillId="2" borderId="1" xfId="57" applyNumberFormat="1" applyFont="1" applyFill="1" applyBorder="1" applyAlignment="1">
      <alignment horizontal="center" vertical="center" wrapText="1"/>
    </xf>
    <xf numFmtId="164" fontId="29" fillId="2" borderId="1" xfId="57" applyNumberFormat="1" applyFont="1" applyFill="1" applyBorder="1" applyAlignment="1">
      <alignment horizontal="center" vertical="center" wrapText="1"/>
    </xf>
    <xf numFmtId="2" fontId="29" fillId="2" borderId="1" xfId="56" applyNumberFormat="1" applyFont="1" applyFill="1" applyBorder="1" applyAlignment="1">
      <alignment horizontal="center" vertical="center" wrapText="1"/>
    </xf>
    <xf numFmtId="0" fontId="29" fillId="0" borderId="1" xfId="70" applyFont="1" applyBorder="1" applyAlignment="1">
      <alignment horizontal="center" vertical="center" wrapText="1"/>
    </xf>
    <xf numFmtId="0" fontId="3" fillId="0" borderId="0" xfId="63" applyFont="1" applyAlignment="1">
      <alignment vertical="center"/>
    </xf>
    <xf numFmtId="0" fontId="2" fillId="0" borderId="0" xfId="63" applyFont="1" applyAlignment="1">
      <alignment vertical="center" wrapText="1"/>
    </xf>
    <xf numFmtId="0" fontId="47" fillId="0" borderId="3" xfId="82" applyBorder="1" applyAlignment="1">
      <alignment vertical="top"/>
    </xf>
    <xf numFmtId="0" fontId="47" fillId="0" borderId="3" xfId="82" applyBorder="1" applyAlignment="1">
      <alignment vertical="top" wrapText="1"/>
    </xf>
    <xf numFmtId="9" fontId="0" fillId="0" borderId="3" xfId="57" applyFont="1" applyFill="1" applyBorder="1" applyAlignment="1">
      <alignment horizontal="center" vertical="top" wrapText="1"/>
    </xf>
    <xf numFmtId="165" fontId="28" fillId="0" borderId="3" xfId="82" applyNumberFormat="1" applyFont="1" applyFill="1" applyBorder="1" applyAlignment="1">
      <alignment horizontal="right" vertical="top" wrapText="1"/>
    </xf>
    <xf numFmtId="2" fontId="28" fillId="0" borderId="3" xfId="82" applyNumberFormat="1" applyFont="1" applyFill="1" applyBorder="1" applyAlignment="1">
      <alignment horizontal="right" vertical="top"/>
    </xf>
    <xf numFmtId="0" fontId="28" fillId="0" borderId="3" xfId="82" applyNumberFormat="1" applyFont="1" applyFill="1" applyBorder="1" applyAlignment="1">
      <alignment horizontal="right" vertical="top"/>
    </xf>
    <xf numFmtId="0" fontId="1" fillId="0" borderId="0" xfId="83"/>
    <xf numFmtId="0" fontId="28" fillId="0" borderId="0" xfId="70" applyFont="1" applyFill="1" applyAlignment="1">
      <alignment vertical="top"/>
    </xf>
    <xf numFmtId="0" fontId="28" fillId="0" borderId="0" xfId="70" applyFont="1" applyFill="1" applyAlignment="1">
      <alignment vertical="top" wrapText="1"/>
    </xf>
    <xf numFmtId="0" fontId="28" fillId="0" borderId="0" xfId="84" applyFont="1"/>
    <xf numFmtId="9" fontId="0" fillId="0" borderId="0" xfId="85" applyFont="1" applyFill="1" applyAlignment="1">
      <alignment vertical="top" wrapText="1"/>
    </xf>
    <xf numFmtId="0" fontId="28" fillId="0" borderId="0" xfId="84" applyFont="1" applyAlignment="1">
      <alignment vertical="top"/>
    </xf>
    <xf numFmtId="2" fontId="22" fillId="0" borderId="0" xfId="69" applyNumberFormat="1" applyFill="1" applyAlignment="1">
      <alignment vertical="top" wrapText="1"/>
    </xf>
    <xf numFmtId="2" fontId="29" fillId="0" borderId="1" xfId="84" applyNumberFormat="1" applyFont="1" applyBorder="1" applyAlignment="1">
      <alignment horizontal="center" vertical="center" wrapText="1"/>
    </xf>
    <xf numFmtId="4" fontId="43" fillId="3" borderId="1" xfId="86" applyNumberFormat="1" applyFont="1" applyFill="1" applyBorder="1" applyAlignment="1">
      <alignment horizontal="center" vertical="top" wrapText="1"/>
    </xf>
    <xf numFmtId="0" fontId="28" fillId="0" borderId="1" xfId="0" applyFont="1" applyBorder="1" applyAlignment="1">
      <alignment vertical="top"/>
    </xf>
    <xf numFmtId="0" fontId="28" fillId="0" borderId="1" xfId="0" applyFont="1" applyBorder="1" applyAlignment="1">
      <alignment vertical="top" wrapText="1"/>
    </xf>
    <xf numFmtId="0" fontId="28" fillId="0" borderId="1" xfId="70" applyFont="1" applyBorder="1"/>
    <xf numFmtId="9" fontId="28" fillId="0" borderId="1" xfId="57" applyFont="1" applyFill="1" applyBorder="1" applyAlignment="1">
      <alignment horizontal="center" vertical="top" wrapText="1"/>
    </xf>
    <xf numFmtId="165" fontId="28" fillId="0" borderId="1" xfId="0" applyNumberFormat="1" applyFont="1" applyFill="1" applyBorder="1" applyAlignment="1">
      <alignment horizontal="right" vertical="top" wrapText="1"/>
    </xf>
    <xf numFmtId="2" fontId="28" fillId="0" borderId="1" xfId="0" applyNumberFormat="1" applyFont="1" applyFill="1" applyBorder="1" applyAlignment="1">
      <alignment vertical="top"/>
    </xf>
    <xf numFmtId="166" fontId="28" fillId="0" borderId="1" xfId="0" applyNumberFormat="1" applyFont="1" applyFill="1" applyBorder="1" applyAlignment="1">
      <alignment vertical="top"/>
    </xf>
    <xf numFmtId="0" fontId="36" fillId="0" borderId="0" xfId="83" applyFont="1"/>
    <xf numFmtId="2" fontId="28" fillId="0" borderId="0" xfId="69" applyNumberFormat="1" applyFont="1" applyFill="1" applyAlignment="1">
      <alignment vertical="top"/>
    </xf>
    <xf numFmtId="0" fontId="28" fillId="0" borderId="0" xfId="69" applyFont="1" applyFill="1" applyAlignment="1">
      <alignment vertical="top" wrapText="1"/>
    </xf>
    <xf numFmtId="0" fontId="28" fillId="0" borderId="0" xfId="69" applyFont="1" applyFill="1" applyAlignment="1">
      <alignment vertical="top"/>
    </xf>
    <xf numFmtId="0" fontId="28" fillId="0" borderId="3" xfId="0" applyFont="1" applyBorder="1" applyAlignment="1">
      <alignment vertical="top"/>
    </xf>
    <xf numFmtId="0" fontId="28" fillId="0" borderId="3" xfId="0" applyFont="1" applyBorder="1" applyAlignment="1">
      <alignment vertical="top" wrapText="1"/>
    </xf>
    <xf numFmtId="9" fontId="28" fillId="0" borderId="3" xfId="57" applyFont="1" applyFill="1" applyBorder="1" applyAlignment="1">
      <alignment horizontal="center" vertical="top" wrapText="1"/>
    </xf>
    <xf numFmtId="165" fontId="28" fillId="0" borderId="3" xfId="0" applyNumberFormat="1" applyFont="1" applyFill="1" applyBorder="1" applyAlignment="1">
      <alignment horizontal="right" vertical="top" wrapText="1"/>
    </xf>
    <xf numFmtId="2" fontId="28" fillId="0" borderId="3" xfId="0" applyNumberFormat="1" applyFont="1" applyFill="1" applyBorder="1" applyAlignment="1">
      <alignment vertical="top"/>
    </xf>
    <xf numFmtId="166" fontId="28" fillId="0" borderId="3" xfId="0" applyNumberFormat="1" applyFont="1" applyFill="1" applyBorder="1" applyAlignment="1">
      <alignment vertical="top"/>
    </xf>
    <xf numFmtId="9" fontId="28" fillId="0" borderId="3" xfId="57" applyFont="1" applyBorder="1" applyAlignment="1">
      <alignment horizontal="center" vertical="top" wrapText="1"/>
    </xf>
    <xf numFmtId="0" fontId="28" fillId="0" borderId="1" xfId="66" applyFont="1" applyFill="1" applyBorder="1" applyAlignment="1">
      <alignment vertical="center" wrapText="1"/>
    </xf>
    <xf numFmtId="0" fontId="49" fillId="0" borderId="1" xfId="0" applyFont="1" applyBorder="1" applyAlignment="1">
      <alignment horizontal="right" vertical="center"/>
    </xf>
    <xf numFmtId="0" fontId="49" fillId="0" borderId="1" xfId="0" applyFont="1" applyBorder="1" applyAlignment="1">
      <alignment vertical="center"/>
    </xf>
    <xf numFmtId="0" fontId="41" fillId="2" borderId="1" xfId="63" applyFont="1" applyFill="1" applyBorder="1" applyAlignment="1">
      <alignment vertical="top" wrapText="1"/>
    </xf>
    <xf numFmtId="0" fontId="50" fillId="4" borderId="1" xfId="0" applyFont="1" applyFill="1" applyBorder="1" applyAlignment="1">
      <alignment vertical="center"/>
    </xf>
    <xf numFmtId="4" fontId="41" fillId="2" borderId="1" xfId="1" applyNumberFormat="1" applyFont="1" applyFill="1" applyBorder="1" applyAlignment="1">
      <alignment vertical="top"/>
    </xf>
    <xf numFmtId="4" fontId="37" fillId="2" borderId="1" xfId="1" applyNumberFormat="1" applyFont="1" applyFill="1" applyBorder="1" applyAlignment="1">
      <alignment vertical="top"/>
    </xf>
    <xf numFmtId="4" fontId="37" fillId="4" borderId="1" xfId="1" applyNumberFormat="1" applyFont="1" applyFill="1" applyBorder="1" applyAlignment="1">
      <alignment vertical="top"/>
    </xf>
    <xf numFmtId="4" fontId="41" fillId="0" borderId="1" xfId="63" applyNumberFormat="1" applyFont="1" applyBorder="1" applyAlignment="1">
      <alignment vertical="center"/>
    </xf>
    <xf numFmtId="0" fontId="48" fillId="4" borderId="1" xfId="0" applyFont="1" applyFill="1" applyBorder="1" applyAlignment="1">
      <alignment horizontal="right" vertical="center"/>
    </xf>
    <xf numFmtId="0" fontId="48" fillId="4" borderId="1" xfId="0" applyFont="1" applyFill="1" applyBorder="1" applyAlignment="1">
      <alignment vertical="center"/>
    </xf>
    <xf numFmtId="0" fontId="43" fillId="0" borderId="1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left" vertical="center"/>
    </xf>
    <xf numFmtId="0" fontId="29" fillId="4" borderId="1" xfId="0" applyFont="1" applyFill="1" applyBorder="1" applyAlignment="1">
      <alignment vertical="center"/>
    </xf>
    <xf numFmtId="0" fontId="29" fillId="4" borderId="1" xfId="0" applyFont="1" applyFill="1" applyBorder="1" applyAlignment="1">
      <alignment horizontal="center" vertical="center"/>
    </xf>
    <xf numFmtId="3" fontId="29" fillId="4" borderId="1" xfId="0" applyNumberFormat="1" applyFont="1" applyFill="1" applyBorder="1" applyAlignment="1">
      <alignment horizontal="right" vertical="center"/>
    </xf>
    <xf numFmtId="4" fontId="37" fillId="4" borderId="1" xfId="63" applyNumberFormat="1" applyFont="1" applyFill="1" applyBorder="1" applyAlignment="1">
      <alignment horizontal="right" vertical="center" wrapText="1"/>
    </xf>
    <xf numFmtId="4" fontId="42" fillId="5" borderId="1" xfId="63" applyNumberFormat="1" applyFont="1" applyFill="1" applyBorder="1" applyAlignment="1">
      <alignment vertical="center"/>
    </xf>
    <xf numFmtId="4" fontId="41" fillId="2" borderId="2" xfId="1" applyNumberFormat="1" applyFont="1" applyFill="1" applyBorder="1" applyAlignment="1">
      <alignment horizontal="right" vertical="center"/>
    </xf>
    <xf numFmtId="4" fontId="41" fillId="2" borderId="4" xfId="1" applyNumberFormat="1" applyFont="1" applyFill="1" applyBorder="1" applyAlignment="1">
      <alignment horizontal="right" vertical="center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9" fillId="0" borderId="0" xfId="63" applyFont="1" applyAlignment="1">
      <alignment horizontal="center" vertical="center" wrapText="1"/>
    </xf>
    <xf numFmtId="0" fontId="37" fillId="4" borderId="5" xfId="1" applyFont="1" applyFill="1" applyBorder="1" applyAlignment="1">
      <alignment horizontal="left"/>
    </xf>
    <xf numFmtId="0" fontId="37" fillId="4" borderId="6" xfId="1" applyFont="1" applyFill="1" applyBorder="1" applyAlignment="1">
      <alignment horizontal="left"/>
    </xf>
    <xf numFmtId="0" fontId="37" fillId="4" borderId="7" xfId="1" applyFont="1" applyFill="1" applyBorder="1" applyAlignment="1">
      <alignment horizontal="left"/>
    </xf>
    <xf numFmtId="0" fontId="41" fillId="2" borderId="2" xfId="63" applyFont="1" applyFill="1" applyBorder="1" applyAlignment="1">
      <alignment horizontal="center" vertical="center" wrapText="1"/>
    </xf>
    <xf numFmtId="0" fontId="41" fillId="2" borderId="4" xfId="63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/>
    </xf>
    <xf numFmtId="0" fontId="41" fillId="2" borderId="4" xfId="63" applyFont="1" applyFill="1" applyBorder="1" applyAlignment="1">
      <alignment horizontal="center" vertical="center"/>
    </xf>
    <xf numFmtId="0" fontId="41" fillId="0" borderId="2" xfId="1" applyFont="1" applyFill="1" applyBorder="1" applyAlignment="1">
      <alignment horizontal="center" vertical="center"/>
    </xf>
    <xf numFmtId="0" fontId="41" fillId="0" borderId="4" xfId="1" applyFont="1" applyFill="1" applyBorder="1" applyAlignment="1">
      <alignment horizontal="center" vertical="center"/>
    </xf>
    <xf numFmtId="0" fontId="41" fillId="0" borderId="2" xfId="1" applyFont="1" applyFill="1" applyBorder="1" applyAlignment="1">
      <alignment horizontal="center" vertical="center" wrapText="1"/>
    </xf>
    <xf numFmtId="0" fontId="41" fillId="0" borderId="4" xfId="1" applyFont="1" applyFill="1" applyBorder="1" applyAlignment="1">
      <alignment horizontal="center" vertical="center" wrapText="1"/>
    </xf>
    <xf numFmtId="0" fontId="26" fillId="0" borderId="0" xfId="69" applyFont="1" applyAlignment="1">
      <alignment horizontal="center" vertical="top" wrapText="1"/>
    </xf>
    <xf numFmtId="0" fontId="26" fillId="0" borderId="0" xfId="51" applyFont="1" applyFill="1" applyBorder="1" applyAlignment="1">
      <alignment horizontal="center" vertical="center" wrapText="1"/>
    </xf>
  </cellXfs>
  <cellStyles count="87">
    <cellStyle name="Hyperlink 2 2" xfId="59" xr:uid="{00000000-0005-0000-0000-000000000000}"/>
    <cellStyle name="Normal" xfId="0" builtinId="0"/>
    <cellStyle name="Normal 10" xfId="4" xr:uid="{00000000-0005-0000-0000-000002000000}"/>
    <cellStyle name="Normal 11" xfId="5" xr:uid="{00000000-0005-0000-0000-000003000000}"/>
    <cellStyle name="Normal 11 10" xfId="41" xr:uid="{00000000-0005-0000-0000-000004000000}"/>
    <cellStyle name="Normal 11 11" xfId="47" xr:uid="{00000000-0005-0000-0000-000005000000}"/>
    <cellStyle name="Normal 11 2" xfId="7" xr:uid="{00000000-0005-0000-0000-000006000000}"/>
    <cellStyle name="Normal 11 3" xfId="8" xr:uid="{00000000-0005-0000-0000-000007000000}"/>
    <cellStyle name="Normal 11 4" xfId="12" xr:uid="{00000000-0005-0000-0000-000008000000}"/>
    <cellStyle name="Normal 11 5" xfId="16" xr:uid="{00000000-0005-0000-0000-000009000000}"/>
    <cellStyle name="Normal 11 6" xfId="20" xr:uid="{00000000-0005-0000-0000-00000A000000}"/>
    <cellStyle name="Normal 11 7" xfId="26" xr:uid="{00000000-0005-0000-0000-00000B000000}"/>
    <cellStyle name="Normal 11 8" xfId="28" xr:uid="{00000000-0005-0000-0000-00000C000000}"/>
    <cellStyle name="Normal 11 9" xfId="36" xr:uid="{00000000-0005-0000-0000-00000D000000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2" xfId="13" xr:uid="{00000000-0005-0000-0000-00000F000000}"/>
    <cellStyle name="Normal 12 3" xfId="19" xr:uid="{00000000-0005-0000-0000-000010000000}"/>
    <cellStyle name="Normal 12 4" xfId="21" xr:uid="{00000000-0005-0000-0000-000011000000}"/>
    <cellStyle name="Normal 12 5" xfId="29" xr:uid="{00000000-0005-0000-0000-000012000000}"/>
    <cellStyle name="Normal 12 6" xfId="30" xr:uid="{00000000-0005-0000-0000-000013000000}"/>
    <cellStyle name="Normal 12 7" xfId="40" xr:uid="{00000000-0005-0000-0000-000014000000}"/>
    <cellStyle name="Normal 12 8" xfId="46" xr:uid="{00000000-0005-0000-0000-000015000000}"/>
    <cellStyle name="Normal 12 9" xfId="64" xr:uid="{C1332917-C737-44CC-9A93-19532DA22DE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3" xfId="24" xr:uid="{00000000-0005-0000-0000-000019000000}"/>
    <cellStyle name="Normal 14 4" xfId="34" xr:uid="{00000000-0005-0000-0000-00001A000000}"/>
    <cellStyle name="Normal 14 5" xfId="39" xr:uid="{00000000-0005-0000-0000-00001B000000}"/>
    <cellStyle name="Normal 14 6" xfId="44" xr:uid="{00000000-0005-0000-0000-00001C000000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3" xfId="35" xr:uid="{00000000-0005-0000-0000-000020000000}"/>
    <cellStyle name="Normal 17" xfId="22" xr:uid="{00000000-0005-0000-0000-000021000000}"/>
    <cellStyle name="Normal 17 2" xfId="37" xr:uid="{00000000-0005-0000-0000-000022000000}"/>
    <cellStyle name="Normal 17 3" xfId="45" xr:uid="{00000000-0005-0000-0000-000023000000}"/>
    <cellStyle name="Normal 17 4" xfId="67" xr:uid="{391879F5-69A8-420D-A3A7-9329532C6C36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1" xfId="62" xr:uid="{00000000-0005-0000-0000-00002A000000}"/>
    <cellStyle name="Normal 22" xfId="72" xr:uid="{00000000-0005-0000-0000-000075000000}"/>
    <cellStyle name="Normal 23" xfId="77" xr:uid="{857D2AAD-0EE4-46B6-9B9E-88D46CD6A8B9}"/>
    <cellStyle name="Normal 24" xfId="66" xr:uid="{63444D7B-6448-49F4-BD57-9581854DBD83}"/>
    <cellStyle name="Normal 25" xfId="80" xr:uid="{3DE63CD2-B6F0-4EC3-A95A-50B063F6279E}"/>
    <cellStyle name="Normal 26" xfId="82" xr:uid="{9FF39193-B271-48CF-BEDB-A37888B9DBF2}"/>
    <cellStyle name="Normal 3" xfId="2" xr:uid="{00000000-0005-0000-0000-00002B000000}"/>
    <cellStyle name="Normal 4" xfId="10" xr:uid="{00000000-0005-0000-0000-00002C000000}"/>
    <cellStyle name="Normal 5" xfId="31" xr:uid="{00000000-0005-0000-0000-00002D000000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3" xfId="11" xr:uid="{00000000-0005-0000-0000-000032000000}"/>
    <cellStyle name="Normal 7 4" xfId="15" xr:uid="{00000000-0005-0000-0000-000033000000}"/>
    <cellStyle name="Normal 7 5" xfId="23" xr:uid="{00000000-0005-0000-0000-000034000000}"/>
    <cellStyle name="Normal 7 6" xfId="33" xr:uid="{00000000-0005-0000-0000-000035000000}"/>
    <cellStyle name="Normal 7 7" xfId="63" xr:uid="{8C33678D-293D-407F-B5E5-D57969A3A288}"/>
    <cellStyle name="Normal 7 8" xfId="79" xr:uid="{B7BCB423-C89D-45AC-9D70-170AA5D1EB73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3" xfId="73" xr:uid="{00000000-0005-0000-0000-000002000000}"/>
    <cellStyle name="Parasts 3" xfId="74" xr:uid="{00000000-0005-0000-0000-000004000000}"/>
    <cellStyle name="Parasts 4" xfId="76" xr:uid="{00000000-0005-0000-0000-000005000000}"/>
    <cellStyle name="Percent" xfId="57" builtinId="5"/>
    <cellStyle name="Percent 2" xfId="53" xr:uid="{00000000-0005-0000-0000-00003B000000}"/>
    <cellStyle name="Percent 2 2" xfId="56" xr:uid="{00000000-0005-0000-0000-00003C000000}"/>
    <cellStyle name="Percent 3" xfId="55" xr:uid="{00000000-0005-0000-0000-00003D000000}"/>
    <cellStyle name="Percent 3 2" xfId="85" xr:uid="{A4CB784E-0C13-47C6-A9B8-415AD73F912E}"/>
    <cellStyle name="Percent 4" xfId="60" xr:uid="{00000000-0005-0000-0000-00003E000000}"/>
    <cellStyle name="Percent 5" xfId="78" xr:uid="{205CD53D-67EA-402C-AFAC-211F411B49C7}"/>
    <cellStyle name="Percent 6" xfId="81" xr:uid="{7D080A20-867E-40C4-A1E2-FA337CD963E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Z32"/>
  <sheetViews>
    <sheetView tabSelected="1" workbookViewId="0">
      <selection activeCell="Q13" sqref="Q13"/>
    </sheetView>
  </sheetViews>
  <sheetFormatPr defaultColWidth="9.140625" defaultRowHeight="15"/>
  <cols>
    <col min="1" max="1" width="8.140625" style="9" customWidth="1"/>
    <col min="2" max="2" width="29.140625" style="9" customWidth="1"/>
    <col min="3" max="3" width="80.140625" style="9" customWidth="1"/>
    <col min="4" max="4" width="15.42578125" style="9" customWidth="1"/>
    <col min="5" max="5" width="9.140625" style="9"/>
    <col min="6" max="6" width="9.85546875" style="9" bestFit="1" customWidth="1"/>
    <col min="7" max="16384" width="9.140625" style="9"/>
  </cols>
  <sheetData>
    <row r="1" spans="1:26">
      <c r="A1" s="3"/>
      <c r="B1" s="4"/>
      <c r="C1" s="23"/>
      <c r="D1" s="46" t="s">
        <v>367</v>
      </c>
    </row>
    <row r="2" spans="1:26">
      <c r="A2" s="3"/>
      <c r="B2" s="4"/>
      <c r="C2" s="23"/>
      <c r="D2" s="47" t="s">
        <v>176</v>
      </c>
    </row>
    <row r="3" spans="1:26">
      <c r="A3" s="3"/>
      <c r="B3" s="4"/>
      <c r="C3" s="23"/>
      <c r="D3" s="47" t="s">
        <v>296</v>
      </c>
    </row>
    <row r="4" spans="1:26">
      <c r="A4" s="3"/>
      <c r="B4" s="4"/>
      <c r="C4" s="23"/>
      <c r="D4" s="47" t="s">
        <v>273</v>
      </c>
    </row>
    <row r="5" spans="1:26">
      <c r="A5" s="3"/>
      <c r="B5" s="4"/>
      <c r="C5" s="23"/>
      <c r="D5" s="8"/>
    </row>
    <row r="6" spans="1:26" ht="24" customHeight="1">
      <c r="A6" s="110" t="s">
        <v>551</v>
      </c>
      <c r="B6" s="110"/>
      <c r="C6" s="110"/>
      <c r="D6" s="110"/>
    </row>
    <row r="7" spans="1:26" ht="18.75">
      <c r="A7" s="111" t="s">
        <v>27</v>
      </c>
      <c r="B7" s="111"/>
      <c r="C7" s="111"/>
      <c r="D7" s="111"/>
    </row>
    <row r="8" spans="1:26" ht="15" customHeight="1">
      <c r="A8" s="112"/>
      <c r="B8" s="112"/>
      <c r="C8" s="112"/>
      <c r="D8" s="112"/>
    </row>
    <row r="9" spans="1:26">
      <c r="A9" s="11" t="s">
        <v>17</v>
      </c>
      <c r="B9" s="11" t="s">
        <v>18</v>
      </c>
      <c r="C9" s="11" t="s">
        <v>19</v>
      </c>
      <c r="D9" s="10" t="s">
        <v>15</v>
      </c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</row>
    <row r="10" spans="1:26" ht="15.75">
      <c r="A10" s="42" t="s">
        <v>20</v>
      </c>
      <c r="B10" s="43"/>
      <c r="C10" s="43"/>
      <c r="D10" s="107">
        <f>D11+D14</f>
        <v>160426</v>
      </c>
    </row>
    <row r="11" spans="1:26">
      <c r="A11" s="38">
        <v>1000</v>
      </c>
      <c r="B11" s="39" t="s">
        <v>16</v>
      </c>
      <c r="C11" s="40"/>
      <c r="D11" s="106">
        <f>ROUNDUP(D12+D13,0)</f>
        <v>96855</v>
      </c>
    </row>
    <row r="12" spans="1:26">
      <c r="A12" s="35">
        <v>1100</v>
      </c>
      <c r="B12" s="36" t="s">
        <v>22</v>
      </c>
      <c r="C12" s="101" t="s">
        <v>545</v>
      </c>
      <c r="D12" s="41">
        <f>D18+D31</f>
        <v>78367.319999999992</v>
      </c>
    </row>
    <row r="13" spans="1:26" ht="45">
      <c r="A13" s="35">
        <v>1210</v>
      </c>
      <c r="B13" s="37" t="s">
        <v>23</v>
      </c>
      <c r="C13" s="101" t="s">
        <v>545</v>
      </c>
      <c r="D13" s="41">
        <f>D23+D32</f>
        <v>18486.869999999995</v>
      </c>
    </row>
    <row r="14" spans="1:26">
      <c r="A14" s="102">
        <v>2000</v>
      </c>
      <c r="B14" s="103" t="s">
        <v>542</v>
      </c>
      <c r="C14" s="104" t="s">
        <v>545</v>
      </c>
      <c r="D14" s="105">
        <f>D24</f>
        <v>63571</v>
      </c>
    </row>
    <row r="15" spans="1:26">
      <c r="D15" s="45"/>
    </row>
    <row r="16" spans="1:26">
      <c r="A16" s="39" t="s">
        <v>21</v>
      </c>
      <c r="B16" s="39"/>
      <c r="C16" s="39"/>
      <c r="D16" s="44">
        <f>D17+D24</f>
        <v>152978</v>
      </c>
    </row>
    <row r="17" spans="1:10">
      <c r="A17" s="38">
        <v>1000</v>
      </c>
      <c r="B17" s="39" t="s">
        <v>16</v>
      </c>
      <c r="C17" s="40"/>
      <c r="D17" s="44">
        <f>ROUNDUP(D18+D23,0)</f>
        <v>89407</v>
      </c>
      <c r="F17" s="45"/>
    </row>
    <row r="18" spans="1:10">
      <c r="A18" s="13">
        <v>1100</v>
      </c>
      <c r="B18" s="14" t="s">
        <v>22</v>
      </c>
      <c r="C18" s="15"/>
      <c r="D18" s="16">
        <f>SUM(D19:D22)</f>
        <v>72341.289999999994</v>
      </c>
    </row>
    <row r="19" spans="1:10" ht="25.5">
      <c r="A19" s="118">
        <v>1145</v>
      </c>
      <c r="B19" s="116" t="s">
        <v>175</v>
      </c>
      <c r="C19" s="17" t="s">
        <v>424</v>
      </c>
      <c r="D19" s="18">
        <f>'1.tabula'!J7</f>
        <v>51082.090000000004</v>
      </c>
    </row>
    <row r="20" spans="1:10" ht="51">
      <c r="A20" s="119"/>
      <c r="B20" s="117"/>
      <c r="C20" s="17" t="s">
        <v>425</v>
      </c>
      <c r="D20" s="18">
        <f>'2.tabula '!J7</f>
        <v>169.12</v>
      </c>
      <c r="J20" s="56"/>
    </row>
    <row r="21" spans="1:10" ht="38.25">
      <c r="A21" s="120">
        <v>1149</v>
      </c>
      <c r="B21" s="122" t="s">
        <v>538</v>
      </c>
      <c r="C21" s="90" t="s">
        <v>539</v>
      </c>
      <c r="D21" s="18">
        <f>'3.tabula'!J7</f>
        <v>20477.789999999997</v>
      </c>
      <c r="J21" s="56"/>
    </row>
    <row r="22" spans="1:10" ht="51">
      <c r="A22" s="121"/>
      <c r="B22" s="123"/>
      <c r="C22" s="17" t="s">
        <v>540</v>
      </c>
      <c r="D22" s="18">
        <f>'4.tabula '!J7</f>
        <v>612.29</v>
      </c>
      <c r="J22" s="56"/>
    </row>
    <row r="23" spans="1:10" ht="25.5">
      <c r="A23" s="13">
        <v>1210</v>
      </c>
      <c r="B23" s="19" t="s">
        <v>23</v>
      </c>
      <c r="C23" s="19" t="s">
        <v>24</v>
      </c>
      <c r="D23" s="16">
        <f>'1.tabula'!K7+'2.tabula '!K7+'3.tabula'!K7+'4.tabula '!K7</f>
        <v>17065.329999999994</v>
      </c>
    </row>
    <row r="24" spans="1:10">
      <c r="A24" s="99">
        <v>2000</v>
      </c>
      <c r="B24" s="100" t="s">
        <v>542</v>
      </c>
      <c r="C24" s="94"/>
      <c r="D24" s="97">
        <f>D25</f>
        <v>63571</v>
      </c>
    </row>
    <row r="25" spans="1:10">
      <c r="A25" s="91">
        <v>2230</v>
      </c>
      <c r="B25" s="92" t="s">
        <v>543</v>
      </c>
      <c r="C25" s="92"/>
      <c r="D25" s="95">
        <f>D26</f>
        <v>63571</v>
      </c>
    </row>
    <row r="26" spans="1:10" ht="198.75" customHeight="1">
      <c r="A26" s="118">
        <v>2231</v>
      </c>
      <c r="B26" s="116" t="s">
        <v>544</v>
      </c>
      <c r="C26" s="93" t="s">
        <v>546</v>
      </c>
      <c r="D26" s="108">
        <v>63571</v>
      </c>
    </row>
    <row r="27" spans="1:10" ht="154.5" customHeight="1">
      <c r="A27" s="119"/>
      <c r="B27" s="117"/>
      <c r="C27" s="19" t="s">
        <v>547</v>
      </c>
      <c r="D27" s="109"/>
    </row>
    <row r="28" spans="1:10">
      <c r="A28" s="12"/>
      <c r="D28" s="45"/>
    </row>
    <row r="29" spans="1:10">
      <c r="A29" s="113" t="s">
        <v>25</v>
      </c>
      <c r="B29" s="114"/>
      <c r="C29" s="115"/>
      <c r="D29" s="97">
        <f>D30</f>
        <v>7448</v>
      </c>
    </row>
    <row r="30" spans="1:10">
      <c r="A30" s="20" t="s">
        <v>26</v>
      </c>
      <c r="B30" s="21" t="s">
        <v>16</v>
      </c>
      <c r="C30" s="22"/>
      <c r="D30" s="96">
        <f>ROUND(D31+D32,0)</f>
        <v>7448</v>
      </c>
    </row>
    <row r="31" spans="1:10">
      <c r="A31" s="35">
        <v>1100</v>
      </c>
      <c r="B31" s="36" t="s">
        <v>22</v>
      </c>
      <c r="C31" s="22" t="s">
        <v>541</v>
      </c>
      <c r="D31" s="95">
        <f>ROUND(D18*0.0833,2)</f>
        <v>6026.03</v>
      </c>
    </row>
    <row r="32" spans="1:10" ht="45">
      <c r="A32" s="35">
        <v>1210</v>
      </c>
      <c r="B32" s="37" t="s">
        <v>23</v>
      </c>
      <c r="C32" s="19" t="s">
        <v>24</v>
      </c>
      <c r="D32" s="98">
        <f>ROUND(D31*0.2359,2)</f>
        <v>1421.54</v>
      </c>
    </row>
  </sheetData>
  <mergeCells count="11">
    <mergeCell ref="D26:D27"/>
    <mergeCell ref="A6:D6"/>
    <mergeCell ref="A7:D7"/>
    <mergeCell ref="A8:D8"/>
    <mergeCell ref="A29:C29"/>
    <mergeCell ref="B19:B20"/>
    <mergeCell ref="A19:A20"/>
    <mergeCell ref="A21:A22"/>
    <mergeCell ref="B21:B22"/>
    <mergeCell ref="A26:A27"/>
    <mergeCell ref="B26:B27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L526"/>
  <sheetViews>
    <sheetView zoomScaleNormal="100" workbookViewId="0">
      <selection activeCell="A4" sqref="A4:L4"/>
    </sheetView>
  </sheetViews>
  <sheetFormatPr defaultColWidth="9.140625" defaultRowHeight="12.75"/>
  <cols>
    <col min="1" max="1" width="5.5703125" style="32" customWidth="1"/>
    <col min="2" max="2" width="11.85546875" style="33" customWidth="1"/>
    <col min="3" max="3" width="30.28515625" style="33" customWidth="1"/>
    <col min="4" max="4" width="11.85546875" style="33" customWidth="1"/>
    <col min="5" max="5" width="9.140625" style="28"/>
    <col min="6" max="6" width="10.7109375" style="32" customWidth="1"/>
    <col min="7" max="7" width="9.140625" style="34" customWidth="1"/>
    <col min="8" max="8" width="10.140625" style="32" bestFit="1" customWidth="1"/>
    <col min="9" max="9" width="8" style="32" customWidth="1"/>
    <col min="10" max="10" width="11.28515625" style="34" customWidth="1"/>
    <col min="11" max="11" width="10.42578125" style="34" customWidth="1"/>
    <col min="12" max="12" width="11.7109375" style="34" customWidth="1"/>
    <col min="13" max="16384" width="9.140625" style="28"/>
  </cols>
  <sheetData>
    <row r="1" spans="1:12" ht="15">
      <c r="A1" s="24"/>
      <c r="B1" s="25"/>
      <c r="C1" s="25"/>
      <c r="D1" s="25"/>
      <c r="F1" s="26"/>
      <c r="G1" s="26"/>
      <c r="H1" s="26"/>
      <c r="I1" s="26"/>
      <c r="J1" s="26"/>
      <c r="K1" s="27"/>
      <c r="L1" s="1" t="s">
        <v>297</v>
      </c>
    </row>
    <row r="2" spans="1:12" ht="18.75">
      <c r="A2" s="24"/>
      <c r="B2" s="29" t="s">
        <v>1</v>
      </c>
      <c r="C2" s="25"/>
      <c r="D2" s="25"/>
      <c r="F2" s="2"/>
      <c r="G2" s="26"/>
      <c r="H2" s="26"/>
      <c r="I2" s="26"/>
      <c r="J2" s="26"/>
      <c r="K2" s="26"/>
      <c r="L2" s="27"/>
    </row>
    <row r="3" spans="1:12">
      <c r="A3" s="24"/>
      <c r="B3" s="25"/>
      <c r="C3" s="25"/>
      <c r="D3" s="25"/>
      <c r="F3" s="30"/>
      <c r="G3" s="31"/>
      <c r="H3" s="31"/>
      <c r="I3" s="31"/>
      <c r="J3" s="27"/>
      <c r="K3" s="27"/>
      <c r="L3" s="27"/>
    </row>
    <row r="4" spans="1:12" ht="33.6" customHeight="1">
      <c r="A4" s="124" t="s">
        <v>421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</row>
    <row r="6" spans="1:12" ht="89.25">
      <c r="A6" s="49" t="s">
        <v>28</v>
      </c>
      <c r="B6" s="49" t="s">
        <v>6</v>
      </c>
      <c r="C6" s="49" t="s">
        <v>0</v>
      </c>
      <c r="D6" s="49" t="s">
        <v>4</v>
      </c>
      <c r="E6" s="54" t="s">
        <v>7</v>
      </c>
      <c r="F6" s="50" t="s">
        <v>8</v>
      </c>
      <c r="G6" s="51" t="s">
        <v>2</v>
      </c>
      <c r="H6" s="52" t="s">
        <v>11</v>
      </c>
      <c r="I6" s="51" t="s">
        <v>3</v>
      </c>
      <c r="J6" s="53" t="s">
        <v>29</v>
      </c>
      <c r="K6" s="51" t="s">
        <v>30</v>
      </c>
      <c r="L6" s="51" t="s">
        <v>9</v>
      </c>
    </row>
    <row r="7" spans="1:12" ht="14.25">
      <c r="A7" s="5"/>
      <c r="B7" s="5"/>
      <c r="C7" s="5"/>
      <c r="D7" s="5"/>
      <c r="E7" s="5"/>
      <c r="F7" s="6"/>
      <c r="G7" s="7"/>
      <c r="H7" s="48">
        <f>SUM(H8:H526)</f>
        <v>33291.600000000006</v>
      </c>
      <c r="I7" s="48"/>
      <c r="J7" s="48">
        <f>SUM(J8:J526)</f>
        <v>51082.090000000004</v>
      </c>
      <c r="K7" s="48">
        <f>SUM(K8:K526)</f>
        <v>12050.289999999997</v>
      </c>
      <c r="L7" s="48">
        <f>SUM(L8:L526)</f>
        <v>63132.379999999968</v>
      </c>
    </row>
    <row r="8" spans="1:12" ht="38.25">
      <c r="A8" s="57">
        <v>1</v>
      </c>
      <c r="B8" s="58" t="s">
        <v>33</v>
      </c>
      <c r="C8" s="58" t="s">
        <v>254</v>
      </c>
      <c r="D8" s="58" t="s">
        <v>46</v>
      </c>
      <c r="E8" s="58" t="s">
        <v>368</v>
      </c>
      <c r="F8" s="59">
        <v>0.2</v>
      </c>
      <c r="G8" s="60">
        <v>1175</v>
      </c>
      <c r="H8" s="61">
        <v>37.4</v>
      </c>
      <c r="I8" s="62">
        <f t="shared" ref="I8:I71" si="0">ROUND(G8/166.33,3)</f>
        <v>7.0640000000000001</v>
      </c>
      <c r="J8" s="62">
        <f t="shared" ref="J8:J71" si="1">ROUND(I8*H8*F8,2)</f>
        <v>52.84</v>
      </c>
      <c r="K8" s="62">
        <f t="shared" ref="K8:K71" si="2">ROUND(J8*0.2359,2)</f>
        <v>12.46</v>
      </c>
      <c r="L8" s="62">
        <f t="shared" ref="L8:L71" si="3">J8+K8</f>
        <v>65.300000000000011</v>
      </c>
    </row>
    <row r="9" spans="1:12" ht="38.25">
      <c r="A9" s="57">
        <v>2</v>
      </c>
      <c r="B9" s="58" t="s">
        <v>33</v>
      </c>
      <c r="C9" s="58" t="s">
        <v>254</v>
      </c>
      <c r="D9" s="58" t="s">
        <v>46</v>
      </c>
      <c r="E9" s="58" t="s">
        <v>368</v>
      </c>
      <c r="F9" s="59">
        <v>0.5</v>
      </c>
      <c r="G9" s="60">
        <v>1175</v>
      </c>
      <c r="H9" s="61">
        <v>10.6</v>
      </c>
      <c r="I9" s="62">
        <f t="shared" si="0"/>
        <v>7.0640000000000001</v>
      </c>
      <c r="J9" s="62">
        <f t="shared" si="1"/>
        <v>37.44</v>
      </c>
      <c r="K9" s="62">
        <f t="shared" si="2"/>
        <v>8.83</v>
      </c>
      <c r="L9" s="62">
        <f t="shared" si="3"/>
        <v>46.269999999999996</v>
      </c>
    </row>
    <row r="10" spans="1:12" ht="38.25">
      <c r="A10" s="57">
        <v>3</v>
      </c>
      <c r="B10" s="58" t="s">
        <v>56</v>
      </c>
      <c r="C10" s="58" t="s">
        <v>197</v>
      </c>
      <c r="D10" s="58" t="s">
        <v>32</v>
      </c>
      <c r="E10" s="58" t="s">
        <v>213</v>
      </c>
      <c r="F10" s="59" t="s">
        <v>299</v>
      </c>
      <c r="G10" s="60">
        <v>960</v>
      </c>
      <c r="H10" s="61">
        <v>109.37</v>
      </c>
      <c r="I10" s="62">
        <f t="shared" si="0"/>
        <v>5.7720000000000002</v>
      </c>
      <c r="J10" s="62">
        <f t="shared" si="1"/>
        <v>126.26</v>
      </c>
      <c r="K10" s="62">
        <f t="shared" si="2"/>
        <v>29.78</v>
      </c>
      <c r="L10" s="62">
        <f t="shared" si="3"/>
        <v>156.04000000000002</v>
      </c>
    </row>
    <row r="11" spans="1:12" ht="38.25">
      <c r="A11" s="57">
        <v>4</v>
      </c>
      <c r="B11" s="58" t="s">
        <v>56</v>
      </c>
      <c r="C11" s="58" t="s">
        <v>197</v>
      </c>
      <c r="D11" s="58" t="s">
        <v>32</v>
      </c>
      <c r="E11" s="58" t="s">
        <v>213</v>
      </c>
      <c r="F11" s="59" t="s">
        <v>298</v>
      </c>
      <c r="G11" s="60">
        <v>960</v>
      </c>
      <c r="H11" s="61">
        <v>4.63</v>
      </c>
      <c r="I11" s="62">
        <f t="shared" si="0"/>
        <v>5.7720000000000002</v>
      </c>
      <c r="J11" s="62">
        <f t="shared" si="1"/>
        <v>13.36</v>
      </c>
      <c r="K11" s="62">
        <f t="shared" si="2"/>
        <v>3.15</v>
      </c>
      <c r="L11" s="62">
        <f t="shared" si="3"/>
        <v>16.509999999999998</v>
      </c>
    </row>
    <row r="12" spans="1:12" ht="38.25">
      <c r="A12" s="57">
        <v>5</v>
      </c>
      <c r="B12" s="58" t="s">
        <v>56</v>
      </c>
      <c r="C12" s="58" t="s">
        <v>197</v>
      </c>
      <c r="D12" s="58" t="s">
        <v>40</v>
      </c>
      <c r="E12" s="58" t="s">
        <v>278</v>
      </c>
      <c r="F12" s="59" t="s">
        <v>299</v>
      </c>
      <c r="G12" s="60">
        <v>1205</v>
      </c>
      <c r="H12" s="61">
        <v>173.32</v>
      </c>
      <c r="I12" s="62">
        <f t="shared" si="0"/>
        <v>7.2450000000000001</v>
      </c>
      <c r="J12" s="62">
        <f t="shared" si="1"/>
        <v>251.14</v>
      </c>
      <c r="K12" s="62">
        <f t="shared" si="2"/>
        <v>59.24</v>
      </c>
      <c r="L12" s="62">
        <f t="shared" si="3"/>
        <v>310.38</v>
      </c>
    </row>
    <row r="13" spans="1:12" ht="38.25">
      <c r="A13" s="57">
        <v>6</v>
      </c>
      <c r="B13" s="58" t="s">
        <v>56</v>
      </c>
      <c r="C13" s="58" t="s">
        <v>197</v>
      </c>
      <c r="D13" s="58" t="s">
        <v>40</v>
      </c>
      <c r="E13" s="58" t="s">
        <v>278</v>
      </c>
      <c r="F13" s="59">
        <v>0.5</v>
      </c>
      <c r="G13" s="60">
        <v>1205</v>
      </c>
      <c r="H13" s="61">
        <v>2.68</v>
      </c>
      <c r="I13" s="62">
        <f t="shared" si="0"/>
        <v>7.2450000000000001</v>
      </c>
      <c r="J13" s="62">
        <f t="shared" si="1"/>
        <v>9.7100000000000009</v>
      </c>
      <c r="K13" s="62">
        <f t="shared" si="2"/>
        <v>2.29</v>
      </c>
      <c r="L13" s="62">
        <f t="shared" si="3"/>
        <v>12</v>
      </c>
    </row>
    <row r="14" spans="1:12" ht="38.25">
      <c r="A14" s="57">
        <v>7</v>
      </c>
      <c r="B14" s="58" t="s">
        <v>33</v>
      </c>
      <c r="C14" s="58" t="s">
        <v>361</v>
      </c>
      <c r="D14" s="58" t="s">
        <v>5</v>
      </c>
      <c r="E14" s="58" t="s">
        <v>369</v>
      </c>
      <c r="F14" s="59" t="s">
        <v>370</v>
      </c>
      <c r="G14" s="60">
        <v>1510</v>
      </c>
      <c r="H14" s="61">
        <v>32.880000000000003</v>
      </c>
      <c r="I14" s="62">
        <f t="shared" si="0"/>
        <v>9.0779999999999994</v>
      </c>
      <c r="J14" s="62">
        <f t="shared" si="1"/>
        <v>29.85</v>
      </c>
      <c r="K14" s="62">
        <f t="shared" si="2"/>
        <v>7.04</v>
      </c>
      <c r="L14" s="62">
        <f t="shared" si="3"/>
        <v>36.89</v>
      </c>
    </row>
    <row r="15" spans="1:12" ht="51">
      <c r="A15" s="57">
        <v>8</v>
      </c>
      <c r="B15" s="58" t="s">
        <v>10</v>
      </c>
      <c r="C15" s="58" t="s">
        <v>31</v>
      </c>
      <c r="D15" s="58" t="s">
        <v>36</v>
      </c>
      <c r="E15" s="58" t="s">
        <v>154</v>
      </c>
      <c r="F15" s="59" t="s">
        <v>370</v>
      </c>
      <c r="G15" s="60">
        <v>1060</v>
      </c>
      <c r="H15" s="61">
        <v>154</v>
      </c>
      <c r="I15" s="62">
        <f t="shared" si="0"/>
        <v>6.3730000000000002</v>
      </c>
      <c r="J15" s="62">
        <f t="shared" si="1"/>
        <v>98.14</v>
      </c>
      <c r="K15" s="62">
        <f t="shared" si="2"/>
        <v>23.15</v>
      </c>
      <c r="L15" s="62">
        <f t="shared" si="3"/>
        <v>121.28999999999999</v>
      </c>
    </row>
    <row r="16" spans="1:12" ht="51">
      <c r="A16" s="57">
        <v>9</v>
      </c>
      <c r="B16" s="58" t="s">
        <v>10</v>
      </c>
      <c r="C16" s="58" t="s">
        <v>35</v>
      </c>
      <c r="D16" s="58" t="s">
        <v>36</v>
      </c>
      <c r="E16" s="58" t="s">
        <v>37</v>
      </c>
      <c r="F16" s="59">
        <v>0.2</v>
      </c>
      <c r="G16" s="60">
        <v>1080</v>
      </c>
      <c r="H16" s="61">
        <v>175.05</v>
      </c>
      <c r="I16" s="62">
        <f t="shared" si="0"/>
        <v>6.4930000000000003</v>
      </c>
      <c r="J16" s="62">
        <f t="shared" si="1"/>
        <v>227.32</v>
      </c>
      <c r="K16" s="62">
        <f t="shared" si="2"/>
        <v>53.62</v>
      </c>
      <c r="L16" s="62">
        <f t="shared" si="3"/>
        <v>280.94</v>
      </c>
    </row>
    <row r="17" spans="1:12" ht="51">
      <c r="A17" s="57">
        <v>10</v>
      </c>
      <c r="B17" s="58" t="s">
        <v>10</v>
      </c>
      <c r="C17" s="58" t="s">
        <v>35</v>
      </c>
      <c r="D17" s="58" t="s">
        <v>36</v>
      </c>
      <c r="E17" s="58" t="s">
        <v>37</v>
      </c>
      <c r="F17" s="59">
        <v>0.5</v>
      </c>
      <c r="G17" s="60">
        <v>1080</v>
      </c>
      <c r="H17" s="61">
        <v>3.2</v>
      </c>
      <c r="I17" s="62">
        <f t="shared" si="0"/>
        <v>6.4930000000000003</v>
      </c>
      <c r="J17" s="62">
        <f t="shared" si="1"/>
        <v>10.39</v>
      </c>
      <c r="K17" s="62">
        <f t="shared" si="2"/>
        <v>2.4500000000000002</v>
      </c>
      <c r="L17" s="62">
        <f t="shared" si="3"/>
        <v>12.84</v>
      </c>
    </row>
    <row r="18" spans="1:12" ht="51">
      <c r="A18" s="57">
        <v>11</v>
      </c>
      <c r="B18" s="58" t="s">
        <v>10</v>
      </c>
      <c r="C18" s="58" t="s">
        <v>35</v>
      </c>
      <c r="D18" s="58" t="s">
        <v>32</v>
      </c>
      <c r="E18" s="58" t="s">
        <v>38</v>
      </c>
      <c r="F18" s="59">
        <v>0.2</v>
      </c>
      <c r="G18" s="60">
        <v>960</v>
      </c>
      <c r="H18" s="61">
        <v>170.28</v>
      </c>
      <c r="I18" s="62">
        <f t="shared" si="0"/>
        <v>5.7720000000000002</v>
      </c>
      <c r="J18" s="62">
        <f t="shared" si="1"/>
        <v>196.57</v>
      </c>
      <c r="K18" s="62">
        <f t="shared" si="2"/>
        <v>46.37</v>
      </c>
      <c r="L18" s="62">
        <f t="shared" si="3"/>
        <v>242.94</v>
      </c>
    </row>
    <row r="19" spans="1:12" ht="51">
      <c r="A19" s="57">
        <v>12</v>
      </c>
      <c r="B19" s="58" t="s">
        <v>10</v>
      </c>
      <c r="C19" s="58" t="s">
        <v>35</v>
      </c>
      <c r="D19" s="58" t="s">
        <v>32</v>
      </c>
      <c r="E19" s="58" t="s">
        <v>38</v>
      </c>
      <c r="F19" s="59">
        <v>0.5</v>
      </c>
      <c r="G19" s="60">
        <v>960</v>
      </c>
      <c r="H19" s="61">
        <v>4.22</v>
      </c>
      <c r="I19" s="62">
        <f t="shared" si="0"/>
        <v>5.7720000000000002</v>
      </c>
      <c r="J19" s="62">
        <f t="shared" si="1"/>
        <v>12.18</v>
      </c>
      <c r="K19" s="62">
        <f t="shared" si="2"/>
        <v>2.87</v>
      </c>
      <c r="L19" s="62">
        <f t="shared" si="3"/>
        <v>15.05</v>
      </c>
    </row>
    <row r="20" spans="1:12" ht="51">
      <c r="A20" s="57">
        <v>13</v>
      </c>
      <c r="B20" s="58" t="s">
        <v>10</v>
      </c>
      <c r="C20" s="58" t="s">
        <v>39</v>
      </c>
      <c r="D20" s="58" t="s">
        <v>40</v>
      </c>
      <c r="E20" s="58" t="s">
        <v>41</v>
      </c>
      <c r="F20" s="59" t="s">
        <v>299</v>
      </c>
      <c r="G20" s="60">
        <v>1225</v>
      </c>
      <c r="H20" s="61">
        <v>156.83000000000001</v>
      </c>
      <c r="I20" s="62">
        <f t="shared" si="0"/>
        <v>7.3650000000000002</v>
      </c>
      <c r="J20" s="62">
        <f t="shared" si="1"/>
        <v>231.01</v>
      </c>
      <c r="K20" s="62">
        <f t="shared" si="2"/>
        <v>54.5</v>
      </c>
      <c r="L20" s="62">
        <f t="shared" si="3"/>
        <v>285.51</v>
      </c>
    </row>
    <row r="21" spans="1:12" ht="51">
      <c r="A21" s="57">
        <v>14</v>
      </c>
      <c r="B21" s="58" t="s">
        <v>10</v>
      </c>
      <c r="C21" s="58" t="s">
        <v>39</v>
      </c>
      <c r="D21" s="58" t="s">
        <v>40</v>
      </c>
      <c r="E21" s="58" t="s">
        <v>41</v>
      </c>
      <c r="F21" s="59">
        <v>0.5</v>
      </c>
      <c r="G21" s="60">
        <v>1225</v>
      </c>
      <c r="H21" s="61">
        <v>8.17</v>
      </c>
      <c r="I21" s="62">
        <f t="shared" si="0"/>
        <v>7.3650000000000002</v>
      </c>
      <c r="J21" s="62">
        <f t="shared" si="1"/>
        <v>30.09</v>
      </c>
      <c r="K21" s="62">
        <f t="shared" si="2"/>
        <v>7.1</v>
      </c>
      <c r="L21" s="62">
        <f t="shared" si="3"/>
        <v>37.19</v>
      </c>
    </row>
    <row r="22" spans="1:12" ht="51">
      <c r="A22" s="57">
        <v>15</v>
      </c>
      <c r="B22" s="58" t="s">
        <v>10</v>
      </c>
      <c r="C22" s="58" t="s">
        <v>43</v>
      </c>
      <c r="D22" s="58" t="s">
        <v>32</v>
      </c>
      <c r="E22" s="58" t="s">
        <v>44</v>
      </c>
      <c r="F22" s="59" t="s">
        <v>298</v>
      </c>
      <c r="G22" s="60">
        <v>960</v>
      </c>
      <c r="H22" s="61">
        <v>18.5</v>
      </c>
      <c r="I22" s="62">
        <f t="shared" si="0"/>
        <v>5.7720000000000002</v>
      </c>
      <c r="J22" s="62">
        <f t="shared" si="1"/>
        <v>53.39</v>
      </c>
      <c r="K22" s="62">
        <f t="shared" si="2"/>
        <v>12.59</v>
      </c>
      <c r="L22" s="62">
        <f t="shared" si="3"/>
        <v>65.98</v>
      </c>
    </row>
    <row r="23" spans="1:12" ht="51">
      <c r="A23" s="57">
        <v>16</v>
      </c>
      <c r="B23" s="58" t="s">
        <v>10</v>
      </c>
      <c r="C23" s="58" t="s">
        <v>43</v>
      </c>
      <c r="D23" s="58" t="s">
        <v>32</v>
      </c>
      <c r="E23" s="58" t="s">
        <v>44</v>
      </c>
      <c r="F23" s="59" t="s">
        <v>299</v>
      </c>
      <c r="G23" s="60">
        <v>960</v>
      </c>
      <c r="H23" s="61">
        <v>53.5</v>
      </c>
      <c r="I23" s="62">
        <f t="shared" si="0"/>
        <v>5.7720000000000002</v>
      </c>
      <c r="J23" s="62">
        <f t="shared" si="1"/>
        <v>61.76</v>
      </c>
      <c r="K23" s="62">
        <f t="shared" si="2"/>
        <v>14.57</v>
      </c>
      <c r="L23" s="62">
        <f t="shared" si="3"/>
        <v>76.33</v>
      </c>
    </row>
    <row r="24" spans="1:12" ht="51">
      <c r="A24" s="57">
        <v>17</v>
      </c>
      <c r="B24" s="58" t="s">
        <v>10</v>
      </c>
      <c r="C24" s="58" t="s">
        <v>42</v>
      </c>
      <c r="D24" s="58" t="s">
        <v>36</v>
      </c>
      <c r="E24" s="58" t="s">
        <v>214</v>
      </c>
      <c r="F24" s="59">
        <v>0.2</v>
      </c>
      <c r="G24" s="60">
        <v>1120</v>
      </c>
      <c r="H24" s="61">
        <v>31.75</v>
      </c>
      <c r="I24" s="62">
        <f t="shared" si="0"/>
        <v>6.734</v>
      </c>
      <c r="J24" s="62">
        <f t="shared" si="1"/>
        <v>42.76</v>
      </c>
      <c r="K24" s="62">
        <f t="shared" si="2"/>
        <v>10.09</v>
      </c>
      <c r="L24" s="62">
        <f t="shared" si="3"/>
        <v>52.849999999999994</v>
      </c>
    </row>
    <row r="25" spans="1:12" ht="51">
      <c r="A25" s="57">
        <v>18</v>
      </c>
      <c r="B25" s="58" t="s">
        <v>10</v>
      </c>
      <c r="C25" s="58" t="s">
        <v>42</v>
      </c>
      <c r="D25" s="58" t="s">
        <v>36</v>
      </c>
      <c r="E25" s="58" t="s">
        <v>214</v>
      </c>
      <c r="F25" s="59">
        <v>0.5</v>
      </c>
      <c r="G25" s="60">
        <v>1120</v>
      </c>
      <c r="H25" s="61">
        <v>1.25</v>
      </c>
      <c r="I25" s="62">
        <f t="shared" si="0"/>
        <v>6.734</v>
      </c>
      <c r="J25" s="62">
        <f t="shared" si="1"/>
        <v>4.21</v>
      </c>
      <c r="K25" s="62">
        <f t="shared" si="2"/>
        <v>0.99</v>
      </c>
      <c r="L25" s="62">
        <f t="shared" si="3"/>
        <v>5.2</v>
      </c>
    </row>
    <row r="26" spans="1:12" ht="51">
      <c r="A26" s="57">
        <v>19</v>
      </c>
      <c r="B26" s="58" t="s">
        <v>10</v>
      </c>
      <c r="C26" s="58" t="s">
        <v>42</v>
      </c>
      <c r="D26" s="58" t="s">
        <v>46</v>
      </c>
      <c r="E26" s="58" t="s">
        <v>177</v>
      </c>
      <c r="F26" s="59">
        <v>0.2</v>
      </c>
      <c r="G26" s="60">
        <v>1135</v>
      </c>
      <c r="H26" s="61">
        <v>29.6</v>
      </c>
      <c r="I26" s="62">
        <f t="shared" si="0"/>
        <v>6.8239999999999998</v>
      </c>
      <c r="J26" s="62">
        <f t="shared" si="1"/>
        <v>40.4</v>
      </c>
      <c r="K26" s="62">
        <f t="shared" si="2"/>
        <v>9.5299999999999994</v>
      </c>
      <c r="L26" s="62">
        <f t="shared" si="3"/>
        <v>49.93</v>
      </c>
    </row>
    <row r="27" spans="1:12" ht="51">
      <c r="A27" s="57">
        <v>20</v>
      </c>
      <c r="B27" s="58" t="s">
        <v>10</v>
      </c>
      <c r="C27" s="58" t="s">
        <v>42</v>
      </c>
      <c r="D27" s="58" t="s">
        <v>46</v>
      </c>
      <c r="E27" s="58" t="s">
        <v>177</v>
      </c>
      <c r="F27" s="59">
        <v>0.5</v>
      </c>
      <c r="G27" s="60">
        <v>1135</v>
      </c>
      <c r="H27" s="61">
        <v>9.98</v>
      </c>
      <c r="I27" s="62">
        <f t="shared" si="0"/>
        <v>6.8239999999999998</v>
      </c>
      <c r="J27" s="62">
        <f t="shared" si="1"/>
        <v>34.049999999999997</v>
      </c>
      <c r="K27" s="62">
        <f t="shared" si="2"/>
        <v>8.0299999999999994</v>
      </c>
      <c r="L27" s="62">
        <f t="shared" si="3"/>
        <v>42.08</v>
      </c>
    </row>
    <row r="28" spans="1:12" ht="38.25">
      <c r="A28" s="57">
        <v>21</v>
      </c>
      <c r="B28" s="58" t="s">
        <v>230</v>
      </c>
      <c r="C28" s="58" t="s">
        <v>302</v>
      </c>
      <c r="D28" s="58" t="s">
        <v>36</v>
      </c>
      <c r="E28" s="58" t="s">
        <v>303</v>
      </c>
      <c r="F28" s="59" t="s">
        <v>299</v>
      </c>
      <c r="G28" s="60">
        <v>1120</v>
      </c>
      <c r="H28" s="61">
        <v>93.5</v>
      </c>
      <c r="I28" s="62">
        <f t="shared" si="0"/>
        <v>6.734</v>
      </c>
      <c r="J28" s="62">
        <f t="shared" si="1"/>
        <v>125.93</v>
      </c>
      <c r="K28" s="62">
        <f t="shared" si="2"/>
        <v>29.71</v>
      </c>
      <c r="L28" s="62">
        <f t="shared" si="3"/>
        <v>155.64000000000001</v>
      </c>
    </row>
    <row r="29" spans="1:12" ht="38.25">
      <c r="A29" s="57">
        <v>22</v>
      </c>
      <c r="B29" s="58" t="s">
        <v>230</v>
      </c>
      <c r="C29" s="58" t="s">
        <v>302</v>
      </c>
      <c r="D29" s="58" t="s">
        <v>36</v>
      </c>
      <c r="E29" s="58" t="s">
        <v>303</v>
      </c>
      <c r="F29" s="59" t="s">
        <v>298</v>
      </c>
      <c r="G29" s="60">
        <v>1120</v>
      </c>
      <c r="H29" s="61">
        <v>2.5</v>
      </c>
      <c r="I29" s="62">
        <f t="shared" si="0"/>
        <v>6.734</v>
      </c>
      <c r="J29" s="62">
        <f t="shared" si="1"/>
        <v>8.42</v>
      </c>
      <c r="K29" s="62">
        <f t="shared" si="2"/>
        <v>1.99</v>
      </c>
      <c r="L29" s="62">
        <f t="shared" si="3"/>
        <v>10.41</v>
      </c>
    </row>
    <row r="30" spans="1:12" ht="38.25">
      <c r="A30" s="57">
        <v>23</v>
      </c>
      <c r="B30" s="58" t="s">
        <v>56</v>
      </c>
      <c r="C30" s="58" t="s">
        <v>231</v>
      </c>
      <c r="D30" s="58" t="s">
        <v>36</v>
      </c>
      <c r="E30" s="58" t="s">
        <v>371</v>
      </c>
      <c r="F30" s="59">
        <v>0.2</v>
      </c>
      <c r="G30" s="60">
        <v>1080</v>
      </c>
      <c r="H30" s="61">
        <v>44</v>
      </c>
      <c r="I30" s="62">
        <f t="shared" si="0"/>
        <v>6.4930000000000003</v>
      </c>
      <c r="J30" s="62">
        <f t="shared" si="1"/>
        <v>57.14</v>
      </c>
      <c r="K30" s="62">
        <f t="shared" si="2"/>
        <v>13.48</v>
      </c>
      <c r="L30" s="62">
        <f t="shared" si="3"/>
        <v>70.62</v>
      </c>
    </row>
    <row r="31" spans="1:12" ht="51">
      <c r="A31" s="57">
        <v>24</v>
      </c>
      <c r="B31" s="58" t="s">
        <v>10</v>
      </c>
      <c r="C31" s="58" t="s">
        <v>35</v>
      </c>
      <c r="D31" s="58" t="s">
        <v>46</v>
      </c>
      <c r="E31" s="58" t="s">
        <v>47</v>
      </c>
      <c r="F31" s="59">
        <v>0.2</v>
      </c>
      <c r="G31" s="60">
        <v>1215</v>
      </c>
      <c r="H31" s="61">
        <v>125.33</v>
      </c>
      <c r="I31" s="62">
        <f t="shared" si="0"/>
        <v>7.3049999999999997</v>
      </c>
      <c r="J31" s="62">
        <f t="shared" si="1"/>
        <v>183.11</v>
      </c>
      <c r="K31" s="62">
        <f t="shared" si="2"/>
        <v>43.2</v>
      </c>
      <c r="L31" s="62">
        <f t="shared" si="3"/>
        <v>226.31</v>
      </c>
    </row>
    <row r="32" spans="1:12" ht="51">
      <c r="A32" s="57">
        <v>25</v>
      </c>
      <c r="B32" s="58" t="s">
        <v>10</v>
      </c>
      <c r="C32" s="58" t="s">
        <v>35</v>
      </c>
      <c r="D32" s="58" t="s">
        <v>46</v>
      </c>
      <c r="E32" s="58" t="s">
        <v>47</v>
      </c>
      <c r="F32" s="59">
        <v>0.5</v>
      </c>
      <c r="G32" s="60">
        <v>1215</v>
      </c>
      <c r="H32" s="61">
        <v>11.67</v>
      </c>
      <c r="I32" s="62">
        <f t="shared" si="0"/>
        <v>7.3049999999999997</v>
      </c>
      <c r="J32" s="62">
        <f t="shared" si="1"/>
        <v>42.62</v>
      </c>
      <c r="K32" s="62">
        <f t="shared" si="2"/>
        <v>10.050000000000001</v>
      </c>
      <c r="L32" s="62">
        <f t="shared" si="3"/>
        <v>52.67</v>
      </c>
    </row>
    <row r="33" spans="1:12" ht="76.5">
      <c r="A33" s="57">
        <v>26</v>
      </c>
      <c r="B33" s="58" t="s">
        <v>304</v>
      </c>
      <c r="C33" s="58" t="s">
        <v>232</v>
      </c>
      <c r="D33" s="58" t="s">
        <v>198</v>
      </c>
      <c r="E33" s="58" t="s">
        <v>199</v>
      </c>
      <c r="F33" s="59" t="s">
        <v>299</v>
      </c>
      <c r="G33" s="60">
        <v>1529</v>
      </c>
      <c r="H33" s="61">
        <v>3</v>
      </c>
      <c r="I33" s="62">
        <f t="shared" si="0"/>
        <v>9.1929999999999996</v>
      </c>
      <c r="J33" s="62">
        <f t="shared" si="1"/>
        <v>5.52</v>
      </c>
      <c r="K33" s="62">
        <f t="shared" si="2"/>
        <v>1.3</v>
      </c>
      <c r="L33" s="62">
        <f t="shared" si="3"/>
        <v>6.8199999999999994</v>
      </c>
    </row>
    <row r="34" spans="1:12" ht="25.5">
      <c r="A34" s="57">
        <v>27</v>
      </c>
      <c r="B34" s="58" t="s">
        <v>230</v>
      </c>
      <c r="C34" s="58" t="s">
        <v>233</v>
      </c>
      <c r="D34" s="58" t="s">
        <v>36</v>
      </c>
      <c r="E34" s="58" t="s">
        <v>234</v>
      </c>
      <c r="F34" s="59" t="s">
        <v>299</v>
      </c>
      <c r="G34" s="60">
        <v>1120</v>
      </c>
      <c r="H34" s="61">
        <v>48</v>
      </c>
      <c r="I34" s="62">
        <f t="shared" si="0"/>
        <v>6.734</v>
      </c>
      <c r="J34" s="62">
        <f t="shared" si="1"/>
        <v>64.650000000000006</v>
      </c>
      <c r="K34" s="62">
        <f t="shared" si="2"/>
        <v>15.25</v>
      </c>
      <c r="L34" s="62">
        <f t="shared" si="3"/>
        <v>79.900000000000006</v>
      </c>
    </row>
    <row r="35" spans="1:12" ht="38.25">
      <c r="A35" s="57">
        <v>28</v>
      </c>
      <c r="B35" s="58" t="s">
        <v>230</v>
      </c>
      <c r="C35" s="58" t="s">
        <v>302</v>
      </c>
      <c r="D35" s="58" t="s">
        <v>36</v>
      </c>
      <c r="E35" s="58" t="s">
        <v>305</v>
      </c>
      <c r="F35" s="59" t="s">
        <v>299</v>
      </c>
      <c r="G35" s="60">
        <v>1040</v>
      </c>
      <c r="H35" s="61">
        <v>40.58</v>
      </c>
      <c r="I35" s="62">
        <f t="shared" si="0"/>
        <v>6.2530000000000001</v>
      </c>
      <c r="J35" s="62">
        <f t="shared" si="1"/>
        <v>50.75</v>
      </c>
      <c r="K35" s="62">
        <f t="shared" si="2"/>
        <v>11.97</v>
      </c>
      <c r="L35" s="62">
        <f t="shared" si="3"/>
        <v>62.72</v>
      </c>
    </row>
    <row r="36" spans="1:12" ht="38.25">
      <c r="A36" s="57">
        <v>29</v>
      </c>
      <c r="B36" s="58" t="s">
        <v>230</v>
      </c>
      <c r="C36" s="58" t="s">
        <v>302</v>
      </c>
      <c r="D36" s="58" t="s">
        <v>36</v>
      </c>
      <c r="E36" s="58" t="s">
        <v>305</v>
      </c>
      <c r="F36" s="59" t="s">
        <v>298</v>
      </c>
      <c r="G36" s="60">
        <v>1040</v>
      </c>
      <c r="H36" s="61">
        <v>7.42</v>
      </c>
      <c r="I36" s="62">
        <f t="shared" si="0"/>
        <v>6.2530000000000001</v>
      </c>
      <c r="J36" s="62">
        <f t="shared" si="1"/>
        <v>23.2</v>
      </c>
      <c r="K36" s="62">
        <f t="shared" si="2"/>
        <v>5.47</v>
      </c>
      <c r="L36" s="62">
        <f t="shared" si="3"/>
        <v>28.669999999999998</v>
      </c>
    </row>
    <row r="37" spans="1:12" ht="51">
      <c r="A37" s="57">
        <v>30</v>
      </c>
      <c r="B37" s="58" t="s">
        <v>10</v>
      </c>
      <c r="C37" s="58" t="s">
        <v>39</v>
      </c>
      <c r="D37" s="58" t="s">
        <v>48</v>
      </c>
      <c r="E37" s="58" t="s">
        <v>49</v>
      </c>
      <c r="F37" s="59" t="s">
        <v>299</v>
      </c>
      <c r="G37" s="60">
        <v>1840</v>
      </c>
      <c r="H37" s="61">
        <v>180.25</v>
      </c>
      <c r="I37" s="62">
        <f t="shared" si="0"/>
        <v>11.061999999999999</v>
      </c>
      <c r="J37" s="62">
        <f t="shared" si="1"/>
        <v>398.79</v>
      </c>
      <c r="K37" s="62">
        <f t="shared" si="2"/>
        <v>94.07</v>
      </c>
      <c r="L37" s="62">
        <f t="shared" si="3"/>
        <v>492.86</v>
      </c>
    </row>
    <row r="38" spans="1:12" ht="51">
      <c r="A38" s="57">
        <v>31</v>
      </c>
      <c r="B38" s="58" t="s">
        <v>10</v>
      </c>
      <c r="C38" s="58" t="s">
        <v>39</v>
      </c>
      <c r="D38" s="58" t="s">
        <v>48</v>
      </c>
      <c r="E38" s="58" t="s">
        <v>49</v>
      </c>
      <c r="F38" s="59">
        <v>0.5</v>
      </c>
      <c r="G38" s="60">
        <v>1840</v>
      </c>
      <c r="H38" s="61">
        <v>5.75</v>
      </c>
      <c r="I38" s="62">
        <f t="shared" si="0"/>
        <v>11.061999999999999</v>
      </c>
      <c r="J38" s="62">
        <f t="shared" si="1"/>
        <v>31.8</v>
      </c>
      <c r="K38" s="62">
        <f t="shared" si="2"/>
        <v>7.5</v>
      </c>
      <c r="L38" s="62">
        <f t="shared" si="3"/>
        <v>39.299999999999997</v>
      </c>
    </row>
    <row r="39" spans="1:12" ht="89.25">
      <c r="A39" s="57">
        <v>32</v>
      </c>
      <c r="B39" s="58" t="s">
        <v>10</v>
      </c>
      <c r="C39" s="58" t="s">
        <v>35</v>
      </c>
      <c r="D39" s="58" t="s">
        <v>105</v>
      </c>
      <c r="E39" s="58" t="s">
        <v>215</v>
      </c>
      <c r="F39" s="59">
        <v>0.2</v>
      </c>
      <c r="G39" s="60">
        <v>1265</v>
      </c>
      <c r="H39" s="61">
        <v>33.130000000000003</v>
      </c>
      <c r="I39" s="62">
        <f t="shared" si="0"/>
        <v>7.6050000000000004</v>
      </c>
      <c r="J39" s="62">
        <f t="shared" si="1"/>
        <v>50.39</v>
      </c>
      <c r="K39" s="62">
        <f t="shared" si="2"/>
        <v>11.89</v>
      </c>
      <c r="L39" s="62">
        <f t="shared" si="3"/>
        <v>62.28</v>
      </c>
    </row>
    <row r="40" spans="1:12" ht="38.25">
      <c r="A40" s="57">
        <v>33</v>
      </c>
      <c r="B40" s="58" t="s">
        <v>56</v>
      </c>
      <c r="C40" s="58" t="s">
        <v>197</v>
      </c>
      <c r="D40" s="58" t="s">
        <v>46</v>
      </c>
      <c r="E40" s="58" t="s">
        <v>372</v>
      </c>
      <c r="F40" s="59" t="s">
        <v>299</v>
      </c>
      <c r="G40" s="60">
        <v>1155</v>
      </c>
      <c r="H40" s="61">
        <v>31.08</v>
      </c>
      <c r="I40" s="62">
        <f t="shared" si="0"/>
        <v>6.944</v>
      </c>
      <c r="J40" s="62">
        <f t="shared" si="1"/>
        <v>43.16</v>
      </c>
      <c r="K40" s="62">
        <f t="shared" si="2"/>
        <v>10.18</v>
      </c>
      <c r="L40" s="62">
        <f t="shared" si="3"/>
        <v>53.339999999999996</v>
      </c>
    </row>
    <row r="41" spans="1:12" ht="38.25">
      <c r="A41" s="57">
        <v>34</v>
      </c>
      <c r="B41" s="58" t="s">
        <v>56</v>
      </c>
      <c r="C41" s="58" t="s">
        <v>197</v>
      </c>
      <c r="D41" s="58" t="s">
        <v>46</v>
      </c>
      <c r="E41" s="58" t="s">
        <v>372</v>
      </c>
      <c r="F41" s="59" t="s">
        <v>298</v>
      </c>
      <c r="G41" s="60">
        <v>1155</v>
      </c>
      <c r="H41" s="61">
        <v>4.92</v>
      </c>
      <c r="I41" s="62">
        <f t="shared" si="0"/>
        <v>6.944</v>
      </c>
      <c r="J41" s="62">
        <f t="shared" si="1"/>
        <v>17.079999999999998</v>
      </c>
      <c r="K41" s="62">
        <f t="shared" si="2"/>
        <v>4.03</v>
      </c>
      <c r="L41" s="62">
        <f t="shared" si="3"/>
        <v>21.11</v>
      </c>
    </row>
    <row r="42" spans="1:12" ht="76.5">
      <c r="A42" s="57">
        <v>35</v>
      </c>
      <c r="B42" s="58" t="s">
        <v>304</v>
      </c>
      <c r="C42" s="58" t="s">
        <v>306</v>
      </c>
      <c r="D42" s="58" t="s">
        <v>12</v>
      </c>
      <c r="E42" s="58" t="s">
        <v>200</v>
      </c>
      <c r="F42" s="59" t="s">
        <v>298</v>
      </c>
      <c r="G42" s="60">
        <v>1900</v>
      </c>
      <c r="H42" s="61">
        <v>35.5</v>
      </c>
      <c r="I42" s="62">
        <f t="shared" si="0"/>
        <v>11.423</v>
      </c>
      <c r="J42" s="62">
        <f t="shared" si="1"/>
        <v>202.76</v>
      </c>
      <c r="K42" s="62">
        <f t="shared" si="2"/>
        <v>47.83</v>
      </c>
      <c r="L42" s="62">
        <f t="shared" si="3"/>
        <v>250.58999999999997</v>
      </c>
    </row>
    <row r="43" spans="1:12" ht="76.5">
      <c r="A43" s="57">
        <v>36</v>
      </c>
      <c r="B43" s="58" t="s">
        <v>304</v>
      </c>
      <c r="C43" s="58" t="s">
        <v>306</v>
      </c>
      <c r="D43" s="58" t="s">
        <v>12</v>
      </c>
      <c r="E43" s="58" t="s">
        <v>200</v>
      </c>
      <c r="F43" s="59" t="s">
        <v>299</v>
      </c>
      <c r="G43" s="60">
        <v>1900</v>
      </c>
      <c r="H43" s="61">
        <v>81</v>
      </c>
      <c r="I43" s="62">
        <f t="shared" si="0"/>
        <v>11.423</v>
      </c>
      <c r="J43" s="62">
        <f t="shared" si="1"/>
        <v>185.05</v>
      </c>
      <c r="K43" s="62">
        <f t="shared" si="2"/>
        <v>43.65</v>
      </c>
      <c r="L43" s="62">
        <f t="shared" si="3"/>
        <v>228.70000000000002</v>
      </c>
    </row>
    <row r="44" spans="1:12" ht="51">
      <c r="A44" s="57">
        <v>37</v>
      </c>
      <c r="B44" s="58" t="s">
        <v>10</v>
      </c>
      <c r="C44" s="58" t="s">
        <v>178</v>
      </c>
      <c r="D44" s="58" t="s">
        <v>46</v>
      </c>
      <c r="E44" s="58" t="s">
        <v>307</v>
      </c>
      <c r="F44" s="59" t="s">
        <v>298</v>
      </c>
      <c r="G44" s="60">
        <v>1215</v>
      </c>
      <c r="H44" s="61">
        <v>7.25</v>
      </c>
      <c r="I44" s="62">
        <f t="shared" si="0"/>
        <v>7.3049999999999997</v>
      </c>
      <c r="J44" s="62">
        <f t="shared" si="1"/>
        <v>26.48</v>
      </c>
      <c r="K44" s="62">
        <f t="shared" si="2"/>
        <v>6.25</v>
      </c>
      <c r="L44" s="62">
        <f t="shared" si="3"/>
        <v>32.730000000000004</v>
      </c>
    </row>
    <row r="45" spans="1:12" ht="51">
      <c r="A45" s="57">
        <v>38</v>
      </c>
      <c r="B45" s="58" t="s">
        <v>10</v>
      </c>
      <c r="C45" s="58" t="s">
        <v>178</v>
      </c>
      <c r="D45" s="58" t="s">
        <v>46</v>
      </c>
      <c r="E45" s="58" t="s">
        <v>307</v>
      </c>
      <c r="F45" s="59" t="s">
        <v>299</v>
      </c>
      <c r="G45" s="60">
        <v>1215</v>
      </c>
      <c r="H45" s="61">
        <v>26.75</v>
      </c>
      <c r="I45" s="62">
        <f t="shared" si="0"/>
        <v>7.3049999999999997</v>
      </c>
      <c r="J45" s="62">
        <f t="shared" si="1"/>
        <v>39.08</v>
      </c>
      <c r="K45" s="62">
        <f t="shared" si="2"/>
        <v>9.2200000000000006</v>
      </c>
      <c r="L45" s="62">
        <f t="shared" si="3"/>
        <v>48.3</v>
      </c>
    </row>
    <row r="46" spans="1:12" ht="38.25">
      <c r="A46" s="57">
        <v>39</v>
      </c>
      <c r="B46" s="58" t="s">
        <v>56</v>
      </c>
      <c r="C46" s="58" t="s">
        <v>197</v>
      </c>
      <c r="D46" s="58" t="s">
        <v>36</v>
      </c>
      <c r="E46" s="58" t="s">
        <v>286</v>
      </c>
      <c r="F46" s="59" t="s">
        <v>299</v>
      </c>
      <c r="G46" s="60">
        <v>1060</v>
      </c>
      <c r="H46" s="61">
        <v>162.05000000000001</v>
      </c>
      <c r="I46" s="62">
        <f t="shared" si="0"/>
        <v>6.3730000000000002</v>
      </c>
      <c r="J46" s="62">
        <f t="shared" si="1"/>
        <v>206.55</v>
      </c>
      <c r="K46" s="62">
        <f t="shared" si="2"/>
        <v>48.73</v>
      </c>
      <c r="L46" s="62">
        <f t="shared" si="3"/>
        <v>255.28</v>
      </c>
    </row>
    <row r="47" spans="1:12" ht="38.25">
      <c r="A47" s="57">
        <v>40</v>
      </c>
      <c r="B47" s="58" t="s">
        <v>56</v>
      </c>
      <c r="C47" s="58" t="s">
        <v>197</v>
      </c>
      <c r="D47" s="58" t="s">
        <v>36</v>
      </c>
      <c r="E47" s="58" t="s">
        <v>286</v>
      </c>
      <c r="F47" s="59" t="s">
        <v>298</v>
      </c>
      <c r="G47" s="60">
        <v>1060</v>
      </c>
      <c r="H47" s="61">
        <v>11.95</v>
      </c>
      <c r="I47" s="62">
        <f t="shared" si="0"/>
        <v>6.3730000000000002</v>
      </c>
      <c r="J47" s="62">
        <f t="shared" si="1"/>
        <v>38.08</v>
      </c>
      <c r="K47" s="62">
        <f t="shared" si="2"/>
        <v>8.98</v>
      </c>
      <c r="L47" s="62">
        <f t="shared" si="3"/>
        <v>47.06</v>
      </c>
    </row>
    <row r="48" spans="1:12" ht="51">
      <c r="A48" s="57">
        <v>41</v>
      </c>
      <c r="B48" s="58" t="s">
        <v>10</v>
      </c>
      <c r="C48" s="58" t="s">
        <v>35</v>
      </c>
      <c r="D48" s="58" t="s">
        <v>46</v>
      </c>
      <c r="E48" s="58" t="s">
        <v>50</v>
      </c>
      <c r="F48" s="59">
        <v>0.2</v>
      </c>
      <c r="G48" s="60">
        <v>1155</v>
      </c>
      <c r="H48" s="61">
        <v>10.85</v>
      </c>
      <c r="I48" s="62">
        <f t="shared" si="0"/>
        <v>6.944</v>
      </c>
      <c r="J48" s="62">
        <f t="shared" si="1"/>
        <v>15.07</v>
      </c>
      <c r="K48" s="62">
        <f t="shared" si="2"/>
        <v>3.56</v>
      </c>
      <c r="L48" s="62">
        <f t="shared" si="3"/>
        <v>18.63</v>
      </c>
    </row>
    <row r="49" spans="1:12" ht="51">
      <c r="A49" s="57">
        <v>42</v>
      </c>
      <c r="B49" s="58" t="s">
        <v>10</v>
      </c>
      <c r="C49" s="58" t="s">
        <v>35</v>
      </c>
      <c r="D49" s="58" t="s">
        <v>46</v>
      </c>
      <c r="E49" s="58" t="s">
        <v>50</v>
      </c>
      <c r="F49" s="59">
        <v>0.5</v>
      </c>
      <c r="G49" s="60">
        <v>1155</v>
      </c>
      <c r="H49" s="61">
        <v>3.65</v>
      </c>
      <c r="I49" s="62">
        <f t="shared" si="0"/>
        <v>6.944</v>
      </c>
      <c r="J49" s="62">
        <f t="shared" si="1"/>
        <v>12.67</v>
      </c>
      <c r="K49" s="62">
        <f t="shared" si="2"/>
        <v>2.99</v>
      </c>
      <c r="L49" s="62">
        <f t="shared" si="3"/>
        <v>15.66</v>
      </c>
    </row>
    <row r="50" spans="1:12" ht="51">
      <c r="A50" s="57">
        <v>43</v>
      </c>
      <c r="B50" s="58" t="s">
        <v>10</v>
      </c>
      <c r="C50" s="58" t="s">
        <v>39</v>
      </c>
      <c r="D50" s="58" t="s">
        <v>40</v>
      </c>
      <c r="E50" s="58" t="s">
        <v>51</v>
      </c>
      <c r="F50" s="59" t="s">
        <v>299</v>
      </c>
      <c r="G50" s="60">
        <v>1225</v>
      </c>
      <c r="H50" s="61">
        <v>42.5</v>
      </c>
      <c r="I50" s="62">
        <f t="shared" si="0"/>
        <v>7.3650000000000002</v>
      </c>
      <c r="J50" s="62">
        <f t="shared" si="1"/>
        <v>62.6</v>
      </c>
      <c r="K50" s="62">
        <f t="shared" si="2"/>
        <v>14.77</v>
      </c>
      <c r="L50" s="62">
        <f t="shared" si="3"/>
        <v>77.37</v>
      </c>
    </row>
    <row r="51" spans="1:12" ht="51">
      <c r="A51" s="57">
        <v>44</v>
      </c>
      <c r="B51" s="58" t="s">
        <v>10</v>
      </c>
      <c r="C51" s="58" t="s">
        <v>39</v>
      </c>
      <c r="D51" s="58" t="s">
        <v>40</v>
      </c>
      <c r="E51" s="58" t="s">
        <v>51</v>
      </c>
      <c r="F51" s="59">
        <v>0.5</v>
      </c>
      <c r="G51" s="60">
        <v>1225</v>
      </c>
      <c r="H51" s="61">
        <v>1.5</v>
      </c>
      <c r="I51" s="62">
        <f t="shared" si="0"/>
        <v>7.3650000000000002</v>
      </c>
      <c r="J51" s="62">
        <f t="shared" si="1"/>
        <v>5.52</v>
      </c>
      <c r="K51" s="62">
        <f t="shared" si="2"/>
        <v>1.3</v>
      </c>
      <c r="L51" s="62">
        <f t="shared" si="3"/>
        <v>6.8199999999999994</v>
      </c>
    </row>
    <row r="52" spans="1:12" ht="51">
      <c r="A52" s="57">
        <v>45</v>
      </c>
      <c r="B52" s="58" t="s">
        <v>10</v>
      </c>
      <c r="C52" s="58" t="s">
        <v>42</v>
      </c>
      <c r="D52" s="58" t="s">
        <v>36</v>
      </c>
      <c r="E52" s="58" t="s">
        <v>52</v>
      </c>
      <c r="F52" s="59">
        <v>0.2</v>
      </c>
      <c r="G52" s="60">
        <v>1060</v>
      </c>
      <c r="H52" s="61">
        <v>162.41999999999999</v>
      </c>
      <c r="I52" s="62">
        <f t="shared" si="0"/>
        <v>6.3730000000000002</v>
      </c>
      <c r="J52" s="62">
        <f t="shared" si="1"/>
        <v>207.02</v>
      </c>
      <c r="K52" s="62">
        <f t="shared" si="2"/>
        <v>48.84</v>
      </c>
      <c r="L52" s="62">
        <f t="shared" si="3"/>
        <v>255.86</v>
      </c>
    </row>
    <row r="53" spans="1:12" ht="51">
      <c r="A53" s="57">
        <v>46</v>
      </c>
      <c r="B53" s="58" t="s">
        <v>10</v>
      </c>
      <c r="C53" s="58" t="s">
        <v>42</v>
      </c>
      <c r="D53" s="58" t="s">
        <v>36</v>
      </c>
      <c r="E53" s="58" t="s">
        <v>52</v>
      </c>
      <c r="F53" s="59">
        <v>0.5</v>
      </c>
      <c r="G53" s="60">
        <v>1060</v>
      </c>
      <c r="H53" s="61">
        <v>2.58</v>
      </c>
      <c r="I53" s="62">
        <f t="shared" si="0"/>
        <v>6.3730000000000002</v>
      </c>
      <c r="J53" s="62">
        <f t="shared" si="1"/>
        <v>8.2200000000000006</v>
      </c>
      <c r="K53" s="62">
        <f t="shared" si="2"/>
        <v>1.94</v>
      </c>
      <c r="L53" s="62">
        <f t="shared" si="3"/>
        <v>10.16</v>
      </c>
    </row>
    <row r="54" spans="1:12" ht="76.5">
      <c r="A54" s="57">
        <v>47</v>
      </c>
      <c r="B54" s="58" t="s">
        <v>304</v>
      </c>
      <c r="C54" s="58" t="s">
        <v>216</v>
      </c>
      <c r="D54" s="58" t="s">
        <v>36</v>
      </c>
      <c r="E54" s="58" t="s">
        <v>53</v>
      </c>
      <c r="F54" s="59" t="s">
        <v>298</v>
      </c>
      <c r="G54" s="60">
        <v>1464.48</v>
      </c>
      <c r="H54" s="61">
        <v>65.5</v>
      </c>
      <c r="I54" s="62">
        <f t="shared" si="0"/>
        <v>8.8049999999999997</v>
      </c>
      <c r="J54" s="62">
        <f t="shared" si="1"/>
        <v>288.36</v>
      </c>
      <c r="K54" s="62">
        <f t="shared" si="2"/>
        <v>68.02</v>
      </c>
      <c r="L54" s="62">
        <f t="shared" si="3"/>
        <v>356.38</v>
      </c>
    </row>
    <row r="55" spans="1:12" ht="76.5">
      <c r="A55" s="57">
        <v>48</v>
      </c>
      <c r="B55" s="58" t="s">
        <v>304</v>
      </c>
      <c r="C55" s="58" t="s">
        <v>216</v>
      </c>
      <c r="D55" s="58" t="s">
        <v>36</v>
      </c>
      <c r="E55" s="58" t="s">
        <v>53</v>
      </c>
      <c r="F55" s="59" t="s">
        <v>299</v>
      </c>
      <c r="G55" s="60">
        <v>1464.48</v>
      </c>
      <c r="H55" s="61">
        <v>151.5</v>
      </c>
      <c r="I55" s="62">
        <f t="shared" si="0"/>
        <v>8.8049999999999997</v>
      </c>
      <c r="J55" s="62">
        <f t="shared" si="1"/>
        <v>266.79000000000002</v>
      </c>
      <c r="K55" s="62">
        <f t="shared" si="2"/>
        <v>62.94</v>
      </c>
      <c r="L55" s="62">
        <f t="shared" si="3"/>
        <v>329.73</v>
      </c>
    </row>
    <row r="56" spans="1:12" ht="38.25">
      <c r="A56" s="57">
        <v>49</v>
      </c>
      <c r="B56" s="58" t="s">
        <v>56</v>
      </c>
      <c r="C56" s="58" t="s">
        <v>197</v>
      </c>
      <c r="D56" s="58" t="s">
        <v>36</v>
      </c>
      <c r="E56" s="58" t="s">
        <v>283</v>
      </c>
      <c r="F56" s="59" t="s">
        <v>299</v>
      </c>
      <c r="G56" s="60">
        <v>1080</v>
      </c>
      <c r="H56" s="61">
        <v>146.08000000000001</v>
      </c>
      <c r="I56" s="62">
        <f t="shared" si="0"/>
        <v>6.4930000000000003</v>
      </c>
      <c r="J56" s="62">
        <f t="shared" si="1"/>
        <v>189.7</v>
      </c>
      <c r="K56" s="62">
        <f t="shared" si="2"/>
        <v>44.75</v>
      </c>
      <c r="L56" s="62">
        <f t="shared" si="3"/>
        <v>234.45</v>
      </c>
    </row>
    <row r="57" spans="1:12" ht="38.25">
      <c r="A57" s="57">
        <v>50</v>
      </c>
      <c r="B57" s="58" t="s">
        <v>56</v>
      </c>
      <c r="C57" s="58" t="s">
        <v>197</v>
      </c>
      <c r="D57" s="58" t="s">
        <v>36</v>
      </c>
      <c r="E57" s="58" t="s">
        <v>283</v>
      </c>
      <c r="F57" s="59" t="s">
        <v>298</v>
      </c>
      <c r="G57" s="60">
        <v>1080</v>
      </c>
      <c r="H57" s="61">
        <v>1.92</v>
      </c>
      <c r="I57" s="62">
        <f t="shared" si="0"/>
        <v>6.4930000000000003</v>
      </c>
      <c r="J57" s="62">
        <f t="shared" si="1"/>
        <v>6.23</v>
      </c>
      <c r="K57" s="62">
        <f t="shared" si="2"/>
        <v>1.47</v>
      </c>
      <c r="L57" s="62">
        <f t="shared" si="3"/>
        <v>7.7</v>
      </c>
    </row>
    <row r="58" spans="1:12" ht="51">
      <c r="A58" s="57">
        <v>51</v>
      </c>
      <c r="B58" s="58" t="s">
        <v>10</v>
      </c>
      <c r="C58" s="58" t="s">
        <v>42</v>
      </c>
      <c r="D58" s="58" t="s">
        <v>32</v>
      </c>
      <c r="E58" s="58" t="s">
        <v>235</v>
      </c>
      <c r="F58" s="59">
        <v>0.2</v>
      </c>
      <c r="G58" s="60">
        <v>960</v>
      </c>
      <c r="H58" s="61">
        <v>6.67</v>
      </c>
      <c r="I58" s="62">
        <f t="shared" si="0"/>
        <v>5.7720000000000002</v>
      </c>
      <c r="J58" s="62">
        <f t="shared" si="1"/>
        <v>7.7</v>
      </c>
      <c r="K58" s="62">
        <f t="shared" si="2"/>
        <v>1.82</v>
      </c>
      <c r="L58" s="62">
        <f t="shared" si="3"/>
        <v>9.52</v>
      </c>
    </row>
    <row r="59" spans="1:12" ht="51">
      <c r="A59" s="57">
        <v>52</v>
      </c>
      <c r="B59" s="58" t="s">
        <v>10</v>
      </c>
      <c r="C59" s="58" t="s">
        <v>42</v>
      </c>
      <c r="D59" s="58" t="s">
        <v>32</v>
      </c>
      <c r="E59" s="58" t="s">
        <v>235</v>
      </c>
      <c r="F59" s="59">
        <v>0.5</v>
      </c>
      <c r="G59" s="60">
        <v>960</v>
      </c>
      <c r="H59" s="61">
        <v>1.83</v>
      </c>
      <c r="I59" s="62">
        <f t="shared" si="0"/>
        <v>5.7720000000000002</v>
      </c>
      <c r="J59" s="62">
        <f t="shared" si="1"/>
        <v>5.28</v>
      </c>
      <c r="K59" s="62">
        <f t="shared" si="2"/>
        <v>1.25</v>
      </c>
      <c r="L59" s="62">
        <f t="shared" si="3"/>
        <v>6.53</v>
      </c>
    </row>
    <row r="60" spans="1:12" ht="51">
      <c r="A60" s="57">
        <v>53</v>
      </c>
      <c r="B60" s="58" t="s">
        <v>10</v>
      </c>
      <c r="C60" s="58" t="s">
        <v>248</v>
      </c>
      <c r="D60" s="58" t="s">
        <v>32</v>
      </c>
      <c r="E60" s="58" t="s">
        <v>308</v>
      </c>
      <c r="F60" s="59" t="s">
        <v>299</v>
      </c>
      <c r="G60" s="60">
        <v>1040</v>
      </c>
      <c r="H60" s="61">
        <v>77</v>
      </c>
      <c r="I60" s="62">
        <f t="shared" si="0"/>
        <v>6.2530000000000001</v>
      </c>
      <c r="J60" s="62">
        <f t="shared" si="1"/>
        <v>96.3</v>
      </c>
      <c r="K60" s="62">
        <f t="shared" si="2"/>
        <v>22.72</v>
      </c>
      <c r="L60" s="62">
        <f t="shared" si="3"/>
        <v>119.02</v>
      </c>
    </row>
    <row r="61" spans="1:12" ht="38.25">
      <c r="A61" s="57">
        <v>54</v>
      </c>
      <c r="B61" s="58" t="s">
        <v>56</v>
      </c>
      <c r="C61" s="58" t="s">
        <v>197</v>
      </c>
      <c r="D61" s="58" t="s">
        <v>32</v>
      </c>
      <c r="E61" s="58" t="s">
        <v>290</v>
      </c>
      <c r="F61" s="59" t="s">
        <v>299</v>
      </c>
      <c r="G61" s="60">
        <v>980</v>
      </c>
      <c r="H61" s="61">
        <v>166.18</v>
      </c>
      <c r="I61" s="62">
        <f t="shared" si="0"/>
        <v>5.8920000000000003</v>
      </c>
      <c r="J61" s="62">
        <f t="shared" si="1"/>
        <v>195.83</v>
      </c>
      <c r="K61" s="62">
        <f t="shared" si="2"/>
        <v>46.2</v>
      </c>
      <c r="L61" s="62">
        <f t="shared" si="3"/>
        <v>242.03000000000003</v>
      </c>
    </row>
    <row r="62" spans="1:12" ht="38.25">
      <c r="A62" s="57">
        <v>55</v>
      </c>
      <c r="B62" s="58" t="s">
        <v>56</v>
      </c>
      <c r="C62" s="58" t="s">
        <v>197</v>
      </c>
      <c r="D62" s="58" t="s">
        <v>32</v>
      </c>
      <c r="E62" s="58" t="s">
        <v>290</v>
      </c>
      <c r="F62" s="59" t="s">
        <v>298</v>
      </c>
      <c r="G62" s="60">
        <v>980</v>
      </c>
      <c r="H62" s="61">
        <v>1.82</v>
      </c>
      <c r="I62" s="62">
        <f t="shared" si="0"/>
        <v>5.8920000000000003</v>
      </c>
      <c r="J62" s="62">
        <f t="shared" si="1"/>
        <v>5.36</v>
      </c>
      <c r="K62" s="62">
        <f t="shared" si="2"/>
        <v>1.26</v>
      </c>
      <c r="L62" s="62">
        <f t="shared" si="3"/>
        <v>6.62</v>
      </c>
    </row>
    <row r="63" spans="1:12" ht="51">
      <c r="A63" s="57">
        <v>56</v>
      </c>
      <c r="B63" s="58" t="s">
        <v>10</v>
      </c>
      <c r="C63" s="58" t="s">
        <v>39</v>
      </c>
      <c r="D63" s="58" t="s">
        <v>40</v>
      </c>
      <c r="E63" s="58" t="s">
        <v>54</v>
      </c>
      <c r="F63" s="59" t="s">
        <v>299</v>
      </c>
      <c r="G63" s="60">
        <v>1225</v>
      </c>
      <c r="H63" s="61">
        <v>7</v>
      </c>
      <c r="I63" s="62">
        <f t="shared" si="0"/>
        <v>7.3650000000000002</v>
      </c>
      <c r="J63" s="62">
        <f t="shared" si="1"/>
        <v>10.31</v>
      </c>
      <c r="K63" s="62">
        <f t="shared" si="2"/>
        <v>2.4300000000000002</v>
      </c>
      <c r="L63" s="62">
        <f t="shared" si="3"/>
        <v>12.74</v>
      </c>
    </row>
    <row r="64" spans="1:12" ht="38.25">
      <c r="A64" s="57">
        <v>57</v>
      </c>
      <c r="B64" s="58" t="s">
        <v>56</v>
      </c>
      <c r="C64" s="58" t="s">
        <v>231</v>
      </c>
      <c r="D64" s="58" t="s">
        <v>36</v>
      </c>
      <c r="E64" s="58" t="s">
        <v>373</v>
      </c>
      <c r="F64" s="59" t="s">
        <v>299</v>
      </c>
      <c r="G64" s="60">
        <v>1120</v>
      </c>
      <c r="H64" s="61">
        <v>44</v>
      </c>
      <c r="I64" s="62">
        <f t="shared" si="0"/>
        <v>6.734</v>
      </c>
      <c r="J64" s="62">
        <f t="shared" si="1"/>
        <v>59.26</v>
      </c>
      <c r="K64" s="62">
        <f t="shared" si="2"/>
        <v>13.98</v>
      </c>
      <c r="L64" s="62">
        <f t="shared" si="3"/>
        <v>73.239999999999995</v>
      </c>
    </row>
    <row r="65" spans="1:12" ht="38.25">
      <c r="A65" s="57">
        <v>58</v>
      </c>
      <c r="B65" s="58" t="s">
        <v>56</v>
      </c>
      <c r="C65" s="58" t="s">
        <v>231</v>
      </c>
      <c r="D65" s="58" t="s">
        <v>36</v>
      </c>
      <c r="E65" s="58" t="s">
        <v>236</v>
      </c>
      <c r="F65" s="59">
        <v>0.2</v>
      </c>
      <c r="G65" s="60">
        <v>1100</v>
      </c>
      <c r="H65" s="61">
        <v>11</v>
      </c>
      <c r="I65" s="62">
        <f t="shared" si="0"/>
        <v>6.6130000000000004</v>
      </c>
      <c r="J65" s="62">
        <f t="shared" si="1"/>
        <v>14.55</v>
      </c>
      <c r="K65" s="62">
        <f t="shared" si="2"/>
        <v>3.43</v>
      </c>
      <c r="L65" s="62">
        <f t="shared" si="3"/>
        <v>17.98</v>
      </c>
    </row>
    <row r="66" spans="1:12" ht="51">
      <c r="A66" s="57">
        <v>59</v>
      </c>
      <c r="B66" s="58" t="s">
        <v>10</v>
      </c>
      <c r="C66" s="58" t="s">
        <v>39</v>
      </c>
      <c r="D66" s="58" t="s">
        <v>36</v>
      </c>
      <c r="E66" s="58" t="s">
        <v>55</v>
      </c>
      <c r="F66" s="59" t="s">
        <v>299</v>
      </c>
      <c r="G66" s="60">
        <v>1100</v>
      </c>
      <c r="H66" s="61">
        <v>188.17</v>
      </c>
      <c r="I66" s="62">
        <f t="shared" si="0"/>
        <v>6.6130000000000004</v>
      </c>
      <c r="J66" s="62">
        <f t="shared" si="1"/>
        <v>248.87</v>
      </c>
      <c r="K66" s="62">
        <f t="shared" si="2"/>
        <v>58.71</v>
      </c>
      <c r="L66" s="62">
        <f t="shared" si="3"/>
        <v>307.58</v>
      </c>
    </row>
    <row r="67" spans="1:12" ht="51">
      <c r="A67" s="57">
        <v>60</v>
      </c>
      <c r="B67" s="58" t="s">
        <v>10</v>
      </c>
      <c r="C67" s="58" t="s">
        <v>39</v>
      </c>
      <c r="D67" s="58" t="s">
        <v>36</v>
      </c>
      <c r="E67" s="58" t="s">
        <v>55</v>
      </c>
      <c r="F67" s="59">
        <v>0.5</v>
      </c>
      <c r="G67" s="60">
        <v>1100</v>
      </c>
      <c r="H67" s="61">
        <v>9.83</v>
      </c>
      <c r="I67" s="62">
        <f t="shared" si="0"/>
        <v>6.6130000000000004</v>
      </c>
      <c r="J67" s="62">
        <f t="shared" si="1"/>
        <v>32.5</v>
      </c>
      <c r="K67" s="62">
        <f t="shared" si="2"/>
        <v>7.67</v>
      </c>
      <c r="L67" s="62">
        <f t="shared" si="3"/>
        <v>40.17</v>
      </c>
    </row>
    <row r="68" spans="1:12" ht="38.25">
      <c r="A68" s="57">
        <v>61</v>
      </c>
      <c r="B68" s="58" t="s">
        <v>56</v>
      </c>
      <c r="C68" s="58" t="s">
        <v>197</v>
      </c>
      <c r="D68" s="58" t="s">
        <v>32</v>
      </c>
      <c r="E68" s="58" t="s">
        <v>287</v>
      </c>
      <c r="F68" s="59" t="s">
        <v>299</v>
      </c>
      <c r="G68" s="60">
        <v>980</v>
      </c>
      <c r="H68" s="61">
        <v>185.26</v>
      </c>
      <c r="I68" s="62">
        <f t="shared" si="0"/>
        <v>5.8920000000000003</v>
      </c>
      <c r="J68" s="62">
        <f t="shared" si="1"/>
        <v>218.31</v>
      </c>
      <c r="K68" s="62">
        <f t="shared" si="2"/>
        <v>51.5</v>
      </c>
      <c r="L68" s="62">
        <f t="shared" si="3"/>
        <v>269.81</v>
      </c>
    </row>
    <row r="69" spans="1:12" ht="38.25">
      <c r="A69" s="57">
        <v>62</v>
      </c>
      <c r="B69" s="58" t="s">
        <v>56</v>
      </c>
      <c r="C69" s="58" t="s">
        <v>197</v>
      </c>
      <c r="D69" s="58" t="s">
        <v>32</v>
      </c>
      <c r="E69" s="58" t="s">
        <v>287</v>
      </c>
      <c r="F69" s="59" t="s">
        <v>298</v>
      </c>
      <c r="G69" s="60">
        <v>980</v>
      </c>
      <c r="H69" s="61">
        <v>6.73</v>
      </c>
      <c r="I69" s="62">
        <f t="shared" si="0"/>
        <v>5.8920000000000003</v>
      </c>
      <c r="J69" s="62">
        <f t="shared" si="1"/>
        <v>19.829999999999998</v>
      </c>
      <c r="K69" s="62">
        <f t="shared" si="2"/>
        <v>4.68</v>
      </c>
      <c r="L69" s="62">
        <f t="shared" si="3"/>
        <v>24.509999999999998</v>
      </c>
    </row>
    <row r="70" spans="1:12" ht="51">
      <c r="A70" s="57">
        <v>63</v>
      </c>
      <c r="B70" s="58" t="s">
        <v>10</v>
      </c>
      <c r="C70" s="58" t="s">
        <v>42</v>
      </c>
      <c r="D70" s="58" t="s">
        <v>36</v>
      </c>
      <c r="E70" s="58" t="s">
        <v>57</v>
      </c>
      <c r="F70" s="59">
        <v>0.2</v>
      </c>
      <c r="G70" s="60">
        <v>1100</v>
      </c>
      <c r="H70" s="61">
        <v>106.5</v>
      </c>
      <c r="I70" s="62">
        <f t="shared" si="0"/>
        <v>6.6130000000000004</v>
      </c>
      <c r="J70" s="62">
        <f t="shared" si="1"/>
        <v>140.86000000000001</v>
      </c>
      <c r="K70" s="62">
        <f t="shared" si="2"/>
        <v>33.229999999999997</v>
      </c>
      <c r="L70" s="62">
        <f t="shared" si="3"/>
        <v>174.09</v>
      </c>
    </row>
    <row r="71" spans="1:12" ht="51">
      <c r="A71" s="57">
        <v>64</v>
      </c>
      <c r="B71" s="58" t="s">
        <v>10</v>
      </c>
      <c r="C71" s="58" t="s">
        <v>42</v>
      </c>
      <c r="D71" s="58" t="s">
        <v>36</v>
      </c>
      <c r="E71" s="58" t="s">
        <v>57</v>
      </c>
      <c r="F71" s="59">
        <v>0.5</v>
      </c>
      <c r="G71" s="60">
        <v>1100</v>
      </c>
      <c r="H71" s="61">
        <v>3.5</v>
      </c>
      <c r="I71" s="62">
        <f t="shared" si="0"/>
        <v>6.6130000000000004</v>
      </c>
      <c r="J71" s="62">
        <f t="shared" si="1"/>
        <v>11.57</v>
      </c>
      <c r="K71" s="62">
        <f t="shared" si="2"/>
        <v>2.73</v>
      </c>
      <c r="L71" s="62">
        <f t="shared" si="3"/>
        <v>14.3</v>
      </c>
    </row>
    <row r="72" spans="1:12" ht="25.5">
      <c r="A72" s="57">
        <v>65</v>
      </c>
      <c r="B72" s="58" t="s">
        <v>230</v>
      </c>
      <c r="C72" s="58" t="s">
        <v>233</v>
      </c>
      <c r="D72" s="58" t="s">
        <v>36</v>
      </c>
      <c r="E72" s="58" t="s">
        <v>309</v>
      </c>
      <c r="F72" s="59" t="s">
        <v>299</v>
      </c>
      <c r="G72" s="60">
        <v>1080</v>
      </c>
      <c r="H72" s="61">
        <v>45.62</v>
      </c>
      <c r="I72" s="62">
        <f t="shared" ref="I72:I135" si="4">ROUND(G72/166.33,3)</f>
        <v>6.4930000000000003</v>
      </c>
      <c r="J72" s="62">
        <f t="shared" ref="J72:J135" si="5">ROUND(I72*H72*F72,2)</f>
        <v>59.24</v>
      </c>
      <c r="K72" s="62">
        <f t="shared" ref="K72:K135" si="6">ROUND(J72*0.2359,2)</f>
        <v>13.97</v>
      </c>
      <c r="L72" s="62">
        <f t="shared" ref="L72:L135" si="7">J72+K72</f>
        <v>73.210000000000008</v>
      </c>
    </row>
    <row r="73" spans="1:12" ht="25.5">
      <c r="A73" s="57">
        <v>66</v>
      </c>
      <c r="B73" s="58" t="s">
        <v>230</v>
      </c>
      <c r="C73" s="58" t="s">
        <v>233</v>
      </c>
      <c r="D73" s="58" t="s">
        <v>36</v>
      </c>
      <c r="E73" s="58" t="s">
        <v>309</v>
      </c>
      <c r="F73" s="59" t="s">
        <v>298</v>
      </c>
      <c r="G73" s="60">
        <v>1080</v>
      </c>
      <c r="H73" s="61">
        <v>2.58</v>
      </c>
      <c r="I73" s="62">
        <f t="shared" si="4"/>
        <v>6.4930000000000003</v>
      </c>
      <c r="J73" s="62">
        <f t="shared" si="5"/>
        <v>8.3800000000000008</v>
      </c>
      <c r="K73" s="62">
        <f t="shared" si="6"/>
        <v>1.98</v>
      </c>
      <c r="L73" s="62">
        <f t="shared" si="7"/>
        <v>10.360000000000001</v>
      </c>
    </row>
    <row r="74" spans="1:12" ht="51">
      <c r="A74" s="57">
        <v>67</v>
      </c>
      <c r="B74" s="58" t="s">
        <v>10</v>
      </c>
      <c r="C74" s="58" t="s">
        <v>35</v>
      </c>
      <c r="D74" s="58" t="s">
        <v>36</v>
      </c>
      <c r="E74" s="58" t="s">
        <v>58</v>
      </c>
      <c r="F74" s="59">
        <v>0.2</v>
      </c>
      <c r="G74" s="60">
        <v>1120</v>
      </c>
      <c r="H74" s="61">
        <v>53</v>
      </c>
      <c r="I74" s="62">
        <f t="shared" si="4"/>
        <v>6.734</v>
      </c>
      <c r="J74" s="62">
        <f t="shared" si="5"/>
        <v>71.38</v>
      </c>
      <c r="K74" s="62">
        <f t="shared" si="6"/>
        <v>16.84</v>
      </c>
      <c r="L74" s="62">
        <f t="shared" si="7"/>
        <v>88.22</v>
      </c>
    </row>
    <row r="75" spans="1:12" ht="38.25">
      <c r="A75" s="57">
        <v>68</v>
      </c>
      <c r="B75" s="58" t="s">
        <v>56</v>
      </c>
      <c r="C75" s="58" t="s">
        <v>310</v>
      </c>
      <c r="D75" s="58" t="s">
        <v>46</v>
      </c>
      <c r="E75" s="58" t="s">
        <v>311</v>
      </c>
      <c r="F75" s="59">
        <v>0.2</v>
      </c>
      <c r="G75" s="60">
        <v>1215</v>
      </c>
      <c r="H75" s="61">
        <v>44.75</v>
      </c>
      <c r="I75" s="62">
        <f t="shared" si="4"/>
        <v>7.3049999999999997</v>
      </c>
      <c r="J75" s="62">
        <f t="shared" si="5"/>
        <v>65.38</v>
      </c>
      <c r="K75" s="62">
        <f t="shared" si="6"/>
        <v>15.42</v>
      </c>
      <c r="L75" s="62">
        <f t="shared" si="7"/>
        <v>80.8</v>
      </c>
    </row>
    <row r="76" spans="1:12" ht="38.25">
      <c r="A76" s="57">
        <v>69</v>
      </c>
      <c r="B76" s="58" t="s">
        <v>56</v>
      </c>
      <c r="C76" s="58" t="s">
        <v>310</v>
      </c>
      <c r="D76" s="58" t="s">
        <v>46</v>
      </c>
      <c r="E76" s="58" t="s">
        <v>311</v>
      </c>
      <c r="F76" s="59" t="s">
        <v>374</v>
      </c>
      <c r="G76" s="60">
        <v>1215</v>
      </c>
      <c r="H76" s="61">
        <v>19.079999999999998</v>
      </c>
      <c r="I76" s="62">
        <f t="shared" si="4"/>
        <v>7.3049999999999997</v>
      </c>
      <c r="J76" s="62">
        <f t="shared" si="5"/>
        <v>69.69</v>
      </c>
      <c r="K76" s="62">
        <f t="shared" si="6"/>
        <v>16.440000000000001</v>
      </c>
      <c r="L76" s="62">
        <f t="shared" si="7"/>
        <v>86.13</v>
      </c>
    </row>
    <row r="77" spans="1:12" ht="38.25">
      <c r="A77" s="57">
        <v>70</v>
      </c>
      <c r="B77" s="58" t="s">
        <v>56</v>
      </c>
      <c r="C77" s="58" t="s">
        <v>231</v>
      </c>
      <c r="D77" s="58" t="s">
        <v>46</v>
      </c>
      <c r="E77" s="58" t="s">
        <v>312</v>
      </c>
      <c r="F77" s="59">
        <v>0.2</v>
      </c>
      <c r="G77" s="60">
        <v>1135</v>
      </c>
      <c r="H77" s="61">
        <v>8</v>
      </c>
      <c r="I77" s="62">
        <f t="shared" si="4"/>
        <v>6.8239999999999998</v>
      </c>
      <c r="J77" s="62">
        <f t="shared" si="5"/>
        <v>10.92</v>
      </c>
      <c r="K77" s="62">
        <f t="shared" si="6"/>
        <v>2.58</v>
      </c>
      <c r="L77" s="62">
        <f t="shared" si="7"/>
        <v>13.5</v>
      </c>
    </row>
    <row r="78" spans="1:12" ht="51">
      <c r="A78" s="57">
        <v>71</v>
      </c>
      <c r="B78" s="58" t="s">
        <v>10</v>
      </c>
      <c r="C78" s="58" t="s">
        <v>39</v>
      </c>
      <c r="D78" s="58" t="s">
        <v>32</v>
      </c>
      <c r="E78" s="58" t="s">
        <v>59</v>
      </c>
      <c r="F78" s="59" t="s">
        <v>299</v>
      </c>
      <c r="G78" s="60">
        <v>960</v>
      </c>
      <c r="H78" s="61">
        <v>108.33</v>
      </c>
      <c r="I78" s="62">
        <f t="shared" si="4"/>
        <v>5.7720000000000002</v>
      </c>
      <c r="J78" s="62">
        <f t="shared" si="5"/>
        <v>125.06</v>
      </c>
      <c r="K78" s="62">
        <f t="shared" si="6"/>
        <v>29.5</v>
      </c>
      <c r="L78" s="62">
        <f t="shared" si="7"/>
        <v>154.56</v>
      </c>
    </row>
    <row r="79" spans="1:12" ht="51">
      <c r="A79" s="57">
        <v>72</v>
      </c>
      <c r="B79" s="58" t="s">
        <v>10</v>
      </c>
      <c r="C79" s="58" t="s">
        <v>39</v>
      </c>
      <c r="D79" s="58" t="s">
        <v>32</v>
      </c>
      <c r="E79" s="58" t="s">
        <v>59</v>
      </c>
      <c r="F79" s="59">
        <v>0.5</v>
      </c>
      <c r="G79" s="60">
        <v>960</v>
      </c>
      <c r="H79" s="61">
        <v>1.67</v>
      </c>
      <c r="I79" s="62">
        <f t="shared" si="4"/>
        <v>5.7720000000000002</v>
      </c>
      <c r="J79" s="62">
        <f t="shared" si="5"/>
        <v>4.82</v>
      </c>
      <c r="K79" s="62">
        <f t="shared" si="6"/>
        <v>1.1399999999999999</v>
      </c>
      <c r="L79" s="62">
        <f t="shared" si="7"/>
        <v>5.96</v>
      </c>
    </row>
    <row r="80" spans="1:12" ht="76.5">
      <c r="A80" s="57">
        <v>73</v>
      </c>
      <c r="B80" s="58" t="s">
        <v>304</v>
      </c>
      <c r="C80" s="58" t="s">
        <v>220</v>
      </c>
      <c r="D80" s="58" t="s">
        <v>313</v>
      </c>
      <c r="E80" s="58" t="s">
        <v>314</v>
      </c>
      <c r="F80" s="59" t="s">
        <v>299</v>
      </c>
      <c r="G80" s="60">
        <v>2050</v>
      </c>
      <c r="H80" s="61">
        <v>6</v>
      </c>
      <c r="I80" s="62">
        <f t="shared" si="4"/>
        <v>12.324999999999999</v>
      </c>
      <c r="J80" s="62">
        <f t="shared" si="5"/>
        <v>14.79</v>
      </c>
      <c r="K80" s="62">
        <f t="shared" si="6"/>
        <v>3.49</v>
      </c>
      <c r="L80" s="62">
        <f t="shared" si="7"/>
        <v>18.28</v>
      </c>
    </row>
    <row r="81" spans="1:12" ht="51">
      <c r="A81" s="57">
        <v>74</v>
      </c>
      <c r="B81" s="58" t="s">
        <v>10</v>
      </c>
      <c r="C81" s="58" t="s">
        <v>248</v>
      </c>
      <c r="D81" s="58" t="s">
        <v>40</v>
      </c>
      <c r="E81" s="58" t="s">
        <v>315</v>
      </c>
      <c r="F81" s="59">
        <v>0.2</v>
      </c>
      <c r="G81" s="60">
        <v>1275</v>
      </c>
      <c r="H81" s="61">
        <v>44</v>
      </c>
      <c r="I81" s="62">
        <f t="shared" si="4"/>
        <v>7.665</v>
      </c>
      <c r="J81" s="62">
        <f t="shared" si="5"/>
        <v>67.45</v>
      </c>
      <c r="K81" s="62">
        <f t="shared" si="6"/>
        <v>15.91</v>
      </c>
      <c r="L81" s="62">
        <f t="shared" si="7"/>
        <v>83.36</v>
      </c>
    </row>
    <row r="82" spans="1:12" ht="38.25">
      <c r="A82" s="57">
        <v>75</v>
      </c>
      <c r="B82" s="58" t="s">
        <v>56</v>
      </c>
      <c r="C82" s="58" t="s">
        <v>197</v>
      </c>
      <c r="D82" s="58" t="s">
        <v>36</v>
      </c>
      <c r="E82" s="58" t="s">
        <v>274</v>
      </c>
      <c r="F82" s="59" t="s">
        <v>299</v>
      </c>
      <c r="G82" s="60">
        <v>1100</v>
      </c>
      <c r="H82" s="61">
        <v>8</v>
      </c>
      <c r="I82" s="62">
        <f t="shared" si="4"/>
        <v>6.6130000000000004</v>
      </c>
      <c r="J82" s="62">
        <f t="shared" si="5"/>
        <v>10.58</v>
      </c>
      <c r="K82" s="62">
        <f t="shared" si="6"/>
        <v>2.5</v>
      </c>
      <c r="L82" s="62">
        <f t="shared" si="7"/>
        <v>13.08</v>
      </c>
    </row>
    <row r="83" spans="1:12" ht="38.25">
      <c r="A83" s="57">
        <v>76</v>
      </c>
      <c r="B83" s="58" t="s">
        <v>56</v>
      </c>
      <c r="C83" s="58" t="s">
        <v>197</v>
      </c>
      <c r="D83" s="58" t="s">
        <v>36</v>
      </c>
      <c r="E83" s="58" t="s">
        <v>275</v>
      </c>
      <c r="F83" s="59" t="s">
        <v>299</v>
      </c>
      <c r="G83" s="60">
        <v>1120</v>
      </c>
      <c r="H83" s="61">
        <v>185.45</v>
      </c>
      <c r="I83" s="62">
        <f t="shared" si="4"/>
        <v>6.734</v>
      </c>
      <c r="J83" s="62">
        <f t="shared" si="5"/>
        <v>249.76</v>
      </c>
      <c r="K83" s="62">
        <f t="shared" si="6"/>
        <v>58.92</v>
      </c>
      <c r="L83" s="62">
        <f t="shared" si="7"/>
        <v>308.68</v>
      </c>
    </row>
    <row r="84" spans="1:12" ht="38.25">
      <c r="A84" s="57">
        <v>77</v>
      </c>
      <c r="B84" s="58" t="s">
        <v>56</v>
      </c>
      <c r="C84" s="58" t="s">
        <v>197</v>
      </c>
      <c r="D84" s="58" t="s">
        <v>36</v>
      </c>
      <c r="E84" s="58" t="s">
        <v>275</v>
      </c>
      <c r="F84" s="59" t="s">
        <v>298</v>
      </c>
      <c r="G84" s="60">
        <v>1120</v>
      </c>
      <c r="H84" s="61">
        <v>14.55</v>
      </c>
      <c r="I84" s="62">
        <f t="shared" si="4"/>
        <v>6.734</v>
      </c>
      <c r="J84" s="62">
        <f t="shared" si="5"/>
        <v>48.99</v>
      </c>
      <c r="K84" s="62">
        <f t="shared" si="6"/>
        <v>11.56</v>
      </c>
      <c r="L84" s="62">
        <f t="shared" si="7"/>
        <v>60.550000000000004</v>
      </c>
    </row>
    <row r="85" spans="1:12" ht="51">
      <c r="A85" s="57">
        <v>78</v>
      </c>
      <c r="B85" s="58" t="s">
        <v>33</v>
      </c>
      <c r="C85" s="58" t="s">
        <v>45</v>
      </c>
      <c r="D85" s="58" t="s">
        <v>316</v>
      </c>
      <c r="E85" s="58" t="s">
        <v>317</v>
      </c>
      <c r="F85" s="59" t="s">
        <v>298</v>
      </c>
      <c r="G85" s="60">
        <v>1510</v>
      </c>
      <c r="H85" s="61">
        <v>35</v>
      </c>
      <c r="I85" s="62">
        <f t="shared" si="4"/>
        <v>9.0779999999999994</v>
      </c>
      <c r="J85" s="62">
        <f t="shared" si="5"/>
        <v>158.87</v>
      </c>
      <c r="K85" s="62">
        <f t="shared" si="6"/>
        <v>37.479999999999997</v>
      </c>
      <c r="L85" s="62">
        <f t="shared" si="7"/>
        <v>196.35</v>
      </c>
    </row>
    <row r="86" spans="1:12" ht="51">
      <c r="A86" s="57">
        <v>79</v>
      </c>
      <c r="B86" s="58" t="s">
        <v>33</v>
      </c>
      <c r="C86" s="58" t="s">
        <v>45</v>
      </c>
      <c r="D86" s="58" t="s">
        <v>316</v>
      </c>
      <c r="E86" s="58" t="s">
        <v>317</v>
      </c>
      <c r="F86" s="59" t="s">
        <v>299</v>
      </c>
      <c r="G86" s="60">
        <v>1510</v>
      </c>
      <c r="H86" s="61">
        <v>83</v>
      </c>
      <c r="I86" s="62">
        <f t="shared" si="4"/>
        <v>9.0779999999999994</v>
      </c>
      <c r="J86" s="62">
        <f t="shared" si="5"/>
        <v>150.69</v>
      </c>
      <c r="K86" s="62">
        <f t="shared" si="6"/>
        <v>35.549999999999997</v>
      </c>
      <c r="L86" s="62">
        <f t="shared" si="7"/>
        <v>186.24</v>
      </c>
    </row>
    <row r="87" spans="1:12" ht="51">
      <c r="A87" s="57">
        <v>80</v>
      </c>
      <c r="B87" s="58" t="s">
        <v>10</v>
      </c>
      <c r="C87" s="58" t="s">
        <v>31</v>
      </c>
      <c r="D87" s="58" t="s">
        <v>32</v>
      </c>
      <c r="E87" s="58" t="s">
        <v>60</v>
      </c>
      <c r="F87" s="59" t="s">
        <v>370</v>
      </c>
      <c r="G87" s="60">
        <v>980</v>
      </c>
      <c r="H87" s="61">
        <v>155.63999999999999</v>
      </c>
      <c r="I87" s="62">
        <f t="shared" si="4"/>
        <v>5.8920000000000003</v>
      </c>
      <c r="J87" s="62">
        <f t="shared" si="5"/>
        <v>91.7</v>
      </c>
      <c r="K87" s="62">
        <f t="shared" si="6"/>
        <v>21.63</v>
      </c>
      <c r="L87" s="62">
        <f t="shared" si="7"/>
        <v>113.33</v>
      </c>
    </row>
    <row r="88" spans="1:12" ht="51">
      <c r="A88" s="57">
        <v>81</v>
      </c>
      <c r="B88" s="58" t="s">
        <v>10</v>
      </c>
      <c r="C88" s="58" t="s">
        <v>42</v>
      </c>
      <c r="D88" s="58" t="s">
        <v>36</v>
      </c>
      <c r="E88" s="58" t="s">
        <v>201</v>
      </c>
      <c r="F88" s="59">
        <v>0.2</v>
      </c>
      <c r="G88" s="60">
        <v>1120</v>
      </c>
      <c r="H88" s="61">
        <v>107.03</v>
      </c>
      <c r="I88" s="62">
        <f t="shared" si="4"/>
        <v>6.734</v>
      </c>
      <c r="J88" s="62">
        <f t="shared" si="5"/>
        <v>144.15</v>
      </c>
      <c r="K88" s="62">
        <f t="shared" si="6"/>
        <v>34</v>
      </c>
      <c r="L88" s="62">
        <f t="shared" si="7"/>
        <v>178.15</v>
      </c>
    </row>
    <row r="89" spans="1:12" ht="51">
      <c r="A89" s="57">
        <v>82</v>
      </c>
      <c r="B89" s="58" t="s">
        <v>10</v>
      </c>
      <c r="C89" s="58" t="s">
        <v>42</v>
      </c>
      <c r="D89" s="58" t="s">
        <v>36</v>
      </c>
      <c r="E89" s="58" t="s">
        <v>201</v>
      </c>
      <c r="F89" s="59">
        <v>0.5</v>
      </c>
      <c r="G89" s="60">
        <v>1120</v>
      </c>
      <c r="H89" s="61">
        <v>2.97</v>
      </c>
      <c r="I89" s="62">
        <f t="shared" si="4"/>
        <v>6.734</v>
      </c>
      <c r="J89" s="62">
        <f t="shared" si="5"/>
        <v>10</v>
      </c>
      <c r="K89" s="62">
        <f t="shared" si="6"/>
        <v>2.36</v>
      </c>
      <c r="L89" s="62">
        <f t="shared" si="7"/>
        <v>12.36</v>
      </c>
    </row>
    <row r="90" spans="1:12" ht="76.5">
      <c r="A90" s="57">
        <v>83</v>
      </c>
      <c r="B90" s="58" t="s">
        <v>304</v>
      </c>
      <c r="C90" s="58" t="s">
        <v>242</v>
      </c>
      <c r="D90" s="58" t="s">
        <v>243</v>
      </c>
      <c r="E90" s="58" t="s">
        <v>318</v>
      </c>
      <c r="F90" s="59" t="s">
        <v>299</v>
      </c>
      <c r="G90" s="60">
        <v>1270</v>
      </c>
      <c r="H90" s="61">
        <v>5</v>
      </c>
      <c r="I90" s="62">
        <f t="shared" si="4"/>
        <v>7.6349999999999998</v>
      </c>
      <c r="J90" s="62">
        <f t="shared" si="5"/>
        <v>7.64</v>
      </c>
      <c r="K90" s="62">
        <f t="shared" si="6"/>
        <v>1.8</v>
      </c>
      <c r="L90" s="62">
        <f t="shared" si="7"/>
        <v>9.44</v>
      </c>
    </row>
    <row r="91" spans="1:12" ht="51">
      <c r="A91" s="57">
        <v>84</v>
      </c>
      <c r="B91" s="58" t="s">
        <v>10</v>
      </c>
      <c r="C91" s="58" t="s">
        <v>31</v>
      </c>
      <c r="D91" s="58" t="s">
        <v>36</v>
      </c>
      <c r="E91" s="58" t="s">
        <v>61</v>
      </c>
      <c r="F91" s="59" t="s">
        <v>370</v>
      </c>
      <c r="G91" s="60">
        <v>1120</v>
      </c>
      <c r="H91" s="61">
        <v>132.56</v>
      </c>
      <c r="I91" s="62">
        <f t="shared" si="4"/>
        <v>6.734</v>
      </c>
      <c r="J91" s="62">
        <f t="shared" si="5"/>
        <v>89.27</v>
      </c>
      <c r="K91" s="62">
        <f t="shared" si="6"/>
        <v>21.06</v>
      </c>
      <c r="L91" s="62">
        <f t="shared" si="7"/>
        <v>110.33</v>
      </c>
    </row>
    <row r="92" spans="1:12" ht="51">
      <c r="A92" s="57">
        <v>85</v>
      </c>
      <c r="B92" s="58" t="s">
        <v>10</v>
      </c>
      <c r="C92" s="58" t="s">
        <v>39</v>
      </c>
      <c r="D92" s="58" t="s">
        <v>32</v>
      </c>
      <c r="E92" s="58" t="s">
        <v>62</v>
      </c>
      <c r="F92" s="59" t="s">
        <v>299</v>
      </c>
      <c r="G92" s="60">
        <v>1020</v>
      </c>
      <c r="H92" s="61">
        <v>176</v>
      </c>
      <c r="I92" s="62">
        <f t="shared" si="4"/>
        <v>6.1319999999999997</v>
      </c>
      <c r="J92" s="62">
        <f t="shared" si="5"/>
        <v>215.85</v>
      </c>
      <c r="K92" s="62">
        <f t="shared" si="6"/>
        <v>50.92</v>
      </c>
      <c r="L92" s="62">
        <f t="shared" si="7"/>
        <v>266.77</v>
      </c>
    </row>
    <row r="93" spans="1:12" ht="51">
      <c r="A93" s="57">
        <v>86</v>
      </c>
      <c r="B93" s="58" t="s">
        <v>10</v>
      </c>
      <c r="C93" s="58" t="s">
        <v>35</v>
      </c>
      <c r="D93" s="58" t="s">
        <v>32</v>
      </c>
      <c r="E93" s="58" t="s">
        <v>202</v>
      </c>
      <c r="F93" s="59">
        <v>0.2</v>
      </c>
      <c r="G93" s="60">
        <v>1000</v>
      </c>
      <c r="H93" s="61">
        <v>178.5</v>
      </c>
      <c r="I93" s="62">
        <f t="shared" si="4"/>
        <v>6.0119999999999996</v>
      </c>
      <c r="J93" s="62">
        <f t="shared" si="5"/>
        <v>214.63</v>
      </c>
      <c r="K93" s="62">
        <f t="shared" si="6"/>
        <v>50.63</v>
      </c>
      <c r="L93" s="62">
        <f t="shared" si="7"/>
        <v>265.26</v>
      </c>
    </row>
    <row r="94" spans="1:12" ht="38.25">
      <c r="A94" s="57">
        <v>87</v>
      </c>
      <c r="B94" s="58" t="s">
        <v>56</v>
      </c>
      <c r="C94" s="58" t="s">
        <v>237</v>
      </c>
      <c r="D94" s="58" t="s">
        <v>32</v>
      </c>
      <c r="E94" s="58" t="s">
        <v>238</v>
      </c>
      <c r="F94" s="59" t="s">
        <v>298</v>
      </c>
      <c r="G94" s="60">
        <v>1060</v>
      </c>
      <c r="H94" s="61">
        <v>24</v>
      </c>
      <c r="I94" s="62">
        <f t="shared" si="4"/>
        <v>6.3730000000000002</v>
      </c>
      <c r="J94" s="62">
        <f t="shared" si="5"/>
        <v>76.48</v>
      </c>
      <c r="K94" s="62">
        <f t="shared" si="6"/>
        <v>18.04</v>
      </c>
      <c r="L94" s="62">
        <f t="shared" si="7"/>
        <v>94.52000000000001</v>
      </c>
    </row>
    <row r="95" spans="1:12" ht="38.25">
      <c r="A95" s="57">
        <v>88</v>
      </c>
      <c r="B95" s="58" t="s">
        <v>56</v>
      </c>
      <c r="C95" s="58" t="s">
        <v>237</v>
      </c>
      <c r="D95" s="58" t="s">
        <v>32</v>
      </c>
      <c r="E95" s="58" t="s">
        <v>238</v>
      </c>
      <c r="F95" s="59" t="s">
        <v>299</v>
      </c>
      <c r="G95" s="60">
        <v>1060</v>
      </c>
      <c r="H95" s="61">
        <v>53</v>
      </c>
      <c r="I95" s="62">
        <f t="shared" si="4"/>
        <v>6.3730000000000002</v>
      </c>
      <c r="J95" s="62">
        <f t="shared" si="5"/>
        <v>67.55</v>
      </c>
      <c r="K95" s="62">
        <f t="shared" si="6"/>
        <v>15.94</v>
      </c>
      <c r="L95" s="62">
        <f t="shared" si="7"/>
        <v>83.49</v>
      </c>
    </row>
    <row r="96" spans="1:12" ht="51">
      <c r="A96" s="57">
        <v>89</v>
      </c>
      <c r="B96" s="58" t="s">
        <v>10</v>
      </c>
      <c r="C96" s="58" t="s">
        <v>39</v>
      </c>
      <c r="D96" s="58" t="s">
        <v>32</v>
      </c>
      <c r="E96" s="58" t="s">
        <v>63</v>
      </c>
      <c r="F96" s="59" t="s">
        <v>299</v>
      </c>
      <c r="G96" s="60">
        <v>960</v>
      </c>
      <c r="H96" s="61">
        <v>110</v>
      </c>
      <c r="I96" s="62">
        <f t="shared" si="4"/>
        <v>5.7720000000000002</v>
      </c>
      <c r="J96" s="62">
        <f t="shared" si="5"/>
        <v>126.98</v>
      </c>
      <c r="K96" s="62">
        <f t="shared" si="6"/>
        <v>29.95</v>
      </c>
      <c r="L96" s="62">
        <f t="shared" si="7"/>
        <v>156.93</v>
      </c>
    </row>
    <row r="97" spans="1:12" ht="51">
      <c r="A97" s="57">
        <v>90</v>
      </c>
      <c r="B97" s="58" t="s">
        <v>10</v>
      </c>
      <c r="C97" s="58" t="s">
        <v>42</v>
      </c>
      <c r="D97" s="58" t="s">
        <v>36</v>
      </c>
      <c r="E97" s="58" t="s">
        <v>64</v>
      </c>
      <c r="F97" s="59">
        <v>0.2</v>
      </c>
      <c r="G97" s="60">
        <v>1100</v>
      </c>
      <c r="H97" s="61">
        <v>70.75</v>
      </c>
      <c r="I97" s="62">
        <f t="shared" si="4"/>
        <v>6.6130000000000004</v>
      </c>
      <c r="J97" s="62">
        <f t="shared" si="5"/>
        <v>93.57</v>
      </c>
      <c r="K97" s="62">
        <f t="shared" si="6"/>
        <v>22.07</v>
      </c>
      <c r="L97" s="62">
        <f t="shared" si="7"/>
        <v>115.63999999999999</v>
      </c>
    </row>
    <row r="98" spans="1:12" ht="51">
      <c r="A98" s="57">
        <v>91</v>
      </c>
      <c r="B98" s="58" t="s">
        <v>10</v>
      </c>
      <c r="C98" s="58" t="s">
        <v>42</v>
      </c>
      <c r="D98" s="58" t="s">
        <v>36</v>
      </c>
      <c r="E98" s="58" t="s">
        <v>64</v>
      </c>
      <c r="F98" s="59">
        <v>0.5</v>
      </c>
      <c r="G98" s="60">
        <v>1100</v>
      </c>
      <c r="H98" s="61">
        <v>6.25</v>
      </c>
      <c r="I98" s="62">
        <f t="shared" si="4"/>
        <v>6.6130000000000004</v>
      </c>
      <c r="J98" s="62">
        <f t="shared" si="5"/>
        <v>20.67</v>
      </c>
      <c r="K98" s="62">
        <f t="shared" si="6"/>
        <v>4.88</v>
      </c>
      <c r="L98" s="62">
        <f t="shared" si="7"/>
        <v>25.55</v>
      </c>
    </row>
    <row r="99" spans="1:12" ht="51">
      <c r="A99" s="57">
        <v>92</v>
      </c>
      <c r="B99" s="58" t="s">
        <v>10</v>
      </c>
      <c r="C99" s="58" t="s">
        <v>31</v>
      </c>
      <c r="D99" s="58" t="s">
        <v>32</v>
      </c>
      <c r="E99" s="58" t="s">
        <v>65</v>
      </c>
      <c r="F99" s="59" t="s">
        <v>370</v>
      </c>
      <c r="G99" s="60">
        <v>960</v>
      </c>
      <c r="H99" s="61">
        <v>125</v>
      </c>
      <c r="I99" s="62">
        <f t="shared" si="4"/>
        <v>5.7720000000000002</v>
      </c>
      <c r="J99" s="62">
        <f t="shared" si="5"/>
        <v>72.150000000000006</v>
      </c>
      <c r="K99" s="62">
        <f t="shared" si="6"/>
        <v>17.02</v>
      </c>
      <c r="L99" s="62">
        <f t="shared" si="7"/>
        <v>89.17</v>
      </c>
    </row>
    <row r="100" spans="1:12" ht="38.25">
      <c r="A100" s="57">
        <v>93</v>
      </c>
      <c r="B100" s="58" t="s">
        <v>56</v>
      </c>
      <c r="C100" s="58" t="s">
        <v>197</v>
      </c>
      <c r="D100" s="58" t="s">
        <v>32</v>
      </c>
      <c r="E100" s="58" t="s">
        <v>291</v>
      </c>
      <c r="F100" s="59" t="s">
        <v>299</v>
      </c>
      <c r="G100" s="60">
        <v>980</v>
      </c>
      <c r="H100" s="61">
        <v>146.87</v>
      </c>
      <c r="I100" s="62">
        <f t="shared" si="4"/>
        <v>5.8920000000000003</v>
      </c>
      <c r="J100" s="62">
        <f t="shared" si="5"/>
        <v>173.07</v>
      </c>
      <c r="K100" s="62">
        <f t="shared" si="6"/>
        <v>40.83</v>
      </c>
      <c r="L100" s="62">
        <f t="shared" si="7"/>
        <v>213.89999999999998</v>
      </c>
    </row>
    <row r="101" spans="1:12" ht="38.25">
      <c r="A101" s="57">
        <v>94</v>
      </c>
      <c r="B101" s="58" t="s">
        <v>56</v>
      </c>
      <c r="C101" s="58" t="s">
        <v>197</v>
      </c>
      <c r="D101" s="58" t="s">
        <v>32</v>
      </c>
      <c r="E101" s="58" t="s">
        <v>291</v>
      </c>
      <c r="F101" s="59" t="s">
        <v>298</v>
      </c>
      <c r="G101" s="60">
        <v>980</v>
      </c>
      <c r="H101" s="61">
        <v>2.13</v>
      </c>
      <c r="I101" s="62">
        <f t="shared" si="4"/>
        <v>5.8920000000000003</v>
      </c>
      <c r="J101" s="62">
        <f t="shared" si="5"/>
        <v>6.27</v>
      </c>
      <c r="K101" s="62">
        <f t="shared" si="6"/>
        <v>1.48</v>
      </c>
      <c r="L101" s="62">
        <f t="shared" si="7"/>
        <v>7.75</v>
      </c>
    </row>
    <row r="102" spans="1:12" ht="76.5">
      <c r="A102" s="57">
        <v>95</v>
      </c>
      <c r="B102" s="58" t="s">
        <v>304</v>
      </c>
      <c r="C102" s="58" t="s">
        <v>319</v>
      </c>
      <c r="D102" s="58" t="s">
        <v>36</v>
      </c>
      <c r="E102" s="58" t="s">
        <v>292</v>
      </c>
      <c r="F102" s="59" t="s">
        <v>298</v>
      </c>
      <c r="G102" s="60">
        <v>1396.68</v>
      </c>
      <c r="H102" s="61">
        <v>50</v>
      </c>
      <c r="I102" s="62">
        <f t="shared" si="4"/>
        <v>8.3970000000000002</v>
      </c>
      <c r="J102" s="62">
        <f t="shared" si="5"/>
        <v>209.93</v>
      </c>
      <c r="K102" s="62">
        <f t="shared" si="6"/>
        <v>49.52</v>
      </c>
      <c r="L102" s="62">
        <f t="shared" si="7"/>
        <v>259.45</v>
      </c>
    </row>
    <row r="103" spans="1:12" ht="76.5">
      <c r="A103" s="57">
        <v>96</v>
      </c>
      <c r="B103" s="58" t="s">
        <v>304</v>
      </c>
      <c r="C103" s="58" t="s">
        <v>319</v>
      </c>
      <c r="D103" s="58" t="s">
        <v>36</v>
      </c>
      <c r="E103" s="58" t="s">
        <v>292</v>
      </c>
      <c r="F103" s="59" t="s">
        <v>299</v>
      </c>
      <c r="G103" s="60">
        <v>1396.68</v>
      </c>
      <c r="H103" s="61">
        <v>71.5</v>
      </c>
      <c r="I103" s="62">
        <f t="shared" si="4"/>
        <v>8.3970000000000002</v>
      </c>
      <c r="J103" s="62">
        <f t="shared" si="5"/>
        <v>120.08</v>
      </c>
      <c r="K103" s="62">
        <f t="shared" si="6"/>
        <v>28.33</v>
      </c>
      <c r="L103" s="62">
        <f t="shared" si="7"/>
        <v>148.41</v>
      </c>
    </row>
    <row r="104" spans="1:12" ht="51">
      <c r="A104" s="57">
        <v>97</v>
      </c>
      <c r="B104" s="58" t="s">
        <v>10</v>
      </c>
      <c r="C104" s="58" t="s">
        <v>39</v>
      </c>
      <c r="D104" s="58" t="s">
        <v>46</v>
      </c>
      <c r="E104" s="58" t="s">
        <v>180</v>
      </c>
      <c r="F104" s="59" t="s">
        <v>299</v>
      </c>
      <c r="G104" s="60">
        <v>1195</v>
      </c>
      <c r="H104" s="61">
        <v>31.17</v>
      </c>
      <c r="I104" s="62">
        <f t="shared" si="4"/>
        <v>7.1849999999999996</v>
      </c>
      <c r="J104" s="62">
        <f t="shared" si="5"/>
        <v>44.79</v>
      </c>
      <c r="K104" s="62">
        <f t="shared" si="6"/>
        <v>10.57</v>
      </c>
      <c r="L104" s="62">
        <f t="shared" si="7"/>
        <v>55.36</v>
      </c>
    </row>
    <row r="105" spans="1:12" ht="51">
      <c r="A105" s="57">
        <v>98</v>
      </c>
      <c r="B105" s="58" t="s">
        <v>10</v>
      </c>
      <c r="C105" s="58" t="s">
        <v>39</v>
      </c>
      <c r="D105" s="58" t="s">
        <v>46</v>
      </c>
      <c r="E105" s="58" t="s">
        <v>180</v>
      </c>
      <c r="F105" s="59">
        <v>0.5</v>
      </c>
      <c r="G105" s="60">
        <v>1195</v>
      </c>
      <c r="H105" s="61">
        <v>1.83</v>
      </c>
      <c r="I105" s="62">
        <f t="shared" si="4"/>
        <v>7.1849999999999996</v>
      </c>
      <c r="J105" s="62">
        <f t="shared" si="5"/>
        <v>6.57</v>
      </c>
      <c r="K105" s="62">
        <f t="shared" si="6"/>
        <v>1.55</v>
      </c>
      <c r="L105" s="62">
        <f t="shared" si="7"/>
        <v>8.120000000000001</v>
      </c>
    </row>
    <row r="106" spans="1:12" ht="38.25">
      <c r="A106" s="57">
        <v>99</v>
      </c>
      <c r="B106" s="58" t="s">
        <v>56</v>
      </c>
      <c r="C106" s="58" t="s">
        <v>197</v>
      </c>
      <c r="D106" s="58" t="s">
        <v>32</v>
      </c>
      <c r="E106" s="58" t="s">
        <v>285</v>
      </c>
      <c r="F106" s="59" t="s">
        <v>299</v>
      </c>
      <c r="G106" s="60">
        <v>980</v>
      </c>
      <c r="H106" s="61">
        <v>199.45</v>
      </c>
      <c r="I106" s="62">
        <f t="shared" si="4"/>
        <v>5.8920000000000003</v>
      </c>
      <c r="J106" s="62">
        <f t="shared" si="5"/>
        <v>235.03</v>
      </c>
      <c r="K106" s="62">
        <f t="shared" si="6"/>
        <v>55.44</v>
      </c>
      <c r="L106" s="62">
        <f t="shared" si="7"/>
        <v>290.47000000000003</v>
      </c>
    </row>
    <row r="107" spans="1:12" ht="38.25">
      <c r="A107" s="57">
        <v>100</v>
      </c>
      <c r="B107" s="58" t="s">
        <v>56</v>
      </c>
      <c r="C107" s="58" t="s">
        <v>197</v>
      </c>
      <c r="D107" s="58" t="s">
        <v>32</v>
      </c>
      <c r="E107" s="58" t="s">
        <v>285</v>
      </c>
      <c r="F107" s="59" t="s">
        <v>298</v>
      </c>
      <c r="G107" s="60">
        <v>980</v>
      </c>
      <c r="H107" s="61">
        <v>9.5500000000000007</v>
      </c>
      <c r="I107" s="62">
        <f t="shared" si="4"/>
        <v>5.8920000000000003</v>
      </c>
      <c r="J107" s="62">
        <f t="shared" si="5"/>
        <v>28.13</v>
      </c>
      <c r="K107" s="62">
        <f t="shared" si="6"/>
        <v>6.64</v>
      </c>
      <c r="L107" s="62">
        <f t="shared" si="7"/>
        <v>34.769999999999996</v>
      </c>
    </row>
    <row r="108" spans="1:12" ht="38.25">
      <c r="A108" s="57">
        <v>101</v>
      </c>
      <c r="B108" s="58" t="s">
        <v>33</v>
      </c>
      <c r="C108" s="58" t="s">
        <v>239</v>
      </c>
      <c r="D108" s="58" t="s">
        <v>32</v>
      </c>
      <c r="E108" s="58" t="s">
        <v>240</v>
      </c>
      <c r="F108" s="59" t="s">
        <v>370</v>
      </c>
      <c r="G108" s="60">
        <v>960</v>
      </c>
      <c r="H108" s="61">
        <v>35.56</v>
      </c>
      <c r="I108" s="62">
        <f t="shared" si="4"/>
        <v>5.7720000000000002</v>
      </c>
      <c r="J108" s="62">
        <f t="shared" si="5"/>
        <v>20.53</v>
      </c>
      <c r="K108" s="62">
        <f t="shared" si="6"/>
        <v>4.84</v>
      </c>
      <c r="L108" s="62">
        <f t="shared" si="7"/>
        <v>25.37</v>
      </c>
    </row>
    <row r="109" spans="1:12" ht="51">
      <c r="A109" s="57">
        <v>102</v>
      </c>
      <c r="B109" s="58" t="s">
        <v>10</v>
      </c>
      <c r="C109" s="58" t="s">
        <v>39</v>
      </c>
      <c r="D109" s="58" t="s">
        <v>36</v>
      </c>
      <c r="E109" s="58" t="s">
        <v>66</v>
      </c>
      <c r="F109" s="59" t="s">
        <v>299</v>
      </c>
      <c r="G109" s="60">
        <v>1120</v>
      </c>
      <c r="H109" s="61">
        <v>153.5</v>
      </c>
      <c r="I109" s="62">
        <f t="shared" si="4"/>
        <v>6.734</v>
      </c>
      <c r="J109" s="62">
        <f t="shared" si="5"/>
        <v>206.73</v>
      </c>
      <c r="K109" s="62">
        <f t="shared" si="6"/>
        <v>48.77</v>
      </c>
      <c r="L109" s="62">
        <f t="shared" si="7"/>
        <v>255.5</v>
      </c>
    </row>
    <row r="110" spans="1:12" ht="51">
      <c r="A110" s="57">
        <v>103</v>
      </c>
      <c r="B110" s="58" t="s">
        <v>10</v>
      </c>
      <c r="C110" s="58" t="s">
        <v>39</v>
      </c>
      <c r="D110" s="58" t="s">
        <v>36</v>
      </c>
      <c r="E110" s="58" t="s">
        <v>66</v>
      </c>
      <c r="F110" s="59">
        <v>0.5</v>
      </c>
      <c r="G110" s="60">
        <v>1120</v>
      </c>
      <c r="H110" s="61">
        <v>2.5</v>
      </c>
      <c r="I110" s="62">
        <f t="shared" si="4"/>
        <v>6.734</v>
      </c>
      <c r="J110" s="62">
        <f t="shared" si="5"/>
        <v>8.42</v>
      </c>
      <c r="K110" s="62">
        <f t="shared" si="6"/>
        <v>1.99</v>
      </c>
      <c r="L110" s="62">
        <f t="shared" si="7"/>
        <v>10.41</v>
      </c>
    </row>
    <row r="111" spans="1:12" ht="51">
      <c r="A111" s="57">
        <v>104</v>
      </c>
      <c r="B111" s="58" t="s">
        <v>10</v>
      </c>
      <c r="C111" s="58" t="s">
        <v>248</v>
      </c>
      <c r="D111" s="58" t="s">
        <v>40</v>
      </c>
      <c r="E111" s="58" t="s">
        <v>320</v>
      </c>
      <c r="F111" s="59">
        <v>0.2</v>
      </c>
      <c r="G111" s="60">
        <v>1235</v>
      </c>
      <c r="H111" s="61">
        <v>154</v>
      </c>
      <c r="I111" s="62">
        <f t="shared" si="4"/>
        <v>7.4249999999999998</v>
      </c>
      <c r="J111" s="62">
        <f t="shared" si="5"/>
        <v>228.69</v>
      </c>
      <c r="K111" s="62">
        <f t="shared" si="6"/>
        <v>53.95</v>
      </c>
      <c r="L111" s="62">
        <f t="shared" si="7"/>
        <v>282.64</v>
      </c>
    </row>
    <row r="112" spans="1:12" ht="76.5">
      <c r="A112" s="57">
        <v>105</v>
      </c>
      <c r="B112" s="58" t="s">
        <v>304</v>
      </c>
      <c r="C112" s="58" t="s">
        <v>319</v>
      </c>
      <c r="D112" s="58" t="s">
        <v>36</v>
      </c>
      <c r="E112" s="58" t="s">
        <v>67</v>
      </c>
      <c r="F112" s="59" t="s">
        <v>298</v>
      </c>
      <c r="G112" s="60">
        <v>1396.68</v>
      </c>
      <c r="H112" s="61">
        <v>94</v>
      </c>
      <c r="I112" s="62">
        <f t="shared" si="4"/>
        <v>8.3970000000000002</v>
      </c>
      <c r="J112" s="62">
        <f t="shared" si="5"/>
        <v>394.66</v>
      </c>
      <c r="K112" s="62">
        <f t="shared" si="6"/>
        <v>93.1</v>
      </c>
      <c r="L112" s="62">
        <f t="shared" si="7"/>
        <v>487.76</v>
      </c>
    </row>
    <row r="113" spans="1:12" ht="76.5">
      <c r="A113" s="57">
        <v>106</v>
      </c>
      <c r="B113" s="58" t="s">
        <v>304</v>
      </c>
      <c r="C113" s="58" t="s">
        <v>319</v>
      </c>
      <c r="D113" s="58" t="s">
        <v>36</v>
      </c>
      <c r="E113" s="58" t="s">
        <v>67</v>
      </c>
      <c r="F113" s="59" t="s">
        <v>299</v>
      </c>
      <c r="G113" s="60">
        <v>1396.68</v>
      </c>
      <c r="H113" s="61">
        <v>153.5</v>
      </c>
      <c r="I113" s="62">
        <f t="shared" si="4"/>
        <v>8.3970000000000002</v>
      </c>
      <c r="J113" s="62">
        <f t="shared" si="5"/>
        <v>257.79000000000002</v>
      </c>
      <c r="K113" s="62">
        <f t="shared" si="6"/>
        <v>60.81</v>
      </c>
      <c r="L113" s="62">
        <f t="shared" si="7"/>
        <v>318.60000000000002</v>
      </c>
    </row>
    <row r="114" spans="1:12" ht="51">
      <c r="A114" s="57">
        <v>107</v>
      </c>
      <c r="B114" s="58" t="s">
        <v>10</v>
      </c>
      <c r="C114" s="58" t="s">
        <v>35</v>
      </c>
      <c r="D114" s="58" t="s">
        <v>36</v>
      </c>
      <c r="E114" s="58" t="s">
        <v>68</v>
      </c>
      <c r="F114" s="59">
        <v>0.2</v>
      </c>
      <c r="G114" s="60">
        <v>1080</v>
      </c>
      <c r="H114" s="61">
        <v>143</v>
      </c>
      <c r="I114" s="62">
        <f t="shared" si="4"/>
        <v>6.4930000000000003</v>
      </c>
      <c r="J114" s="62">
        <f t="shared" si="5"/>
        <v>185.7</v>
      </c>
      <c r="K114" s="62">
        <f t="shared" si="6"/>
        <v>43.81</v>
      </c>
      <c r="L114" s="62">
        <f t="shared" si="7"/>
        <v>229.51</v>
      </c>
    </row>
    <row r="115" spans="1:12" ht="51">
      <c r="A115" s="57">
        <v>108</v>
      </c>
      <c r="B115" s="58" t="s">
        <v>10</v>
      </c>
      <c r="C115" s="58" t="s">
        <v>42</v>
      </c>
      <c r="D115" s="58" t="s">
        <v>36</v>
      </c>
      <c r="E115" s="58" t="s">
        <v>181</v>
      </c>
      <c r="F115" s="59">
        <v>0.2</v>
      </c>
      <c r="G115" s="60">
        <v>1100</v>
      </c>
      <c r="H115" s="61">
        <v>101</v>
      </c>
      <c r="I115" s="62">
        <f t="shared" si="4"/>
        <v>6.6130000000000004</v>
      </c>
      <c r="J115" s="62">
        <f t="shared" si="5"/>
        <v>133.58000000000001</v>
      </c>
      <c r="K115" s="62">
        <f t="shared" si="6"/>
        <v>31.51</v>
      </c>
      <c r="L115" s="62">
        <f t="shared" si="7"/>
        <v>165.09</v>
      </c>
    </row>
    <row r="116" spans="1:12" ht="38.25">
      <c r="A116" s="57">
        <v>109</v>
      </c>
      <c r="B116" s="58" t="s">
        <v>56</v>
      </c>
      <c r="C116" s="58" t="s">
        <v>197</v>
      </c>
      <c r="D116" s="58" t="s">
        <v>32</v>
      </c>
      <c r="E116" s="58" t="s">
        <v>294</v>
      </c>
      <c r="F116" s="59" t="s">
        <v>299</v>
      </c>
      <c r="G116" s="60">
        <v>960</v>
      </c>
      <c r="H116" s="61">
        <v>114.08</v>
      </c>
      <c r="I116" s="62">
        <f t="shared" si="4"/>
        <v>5.7720000000000002</v>
      </c>
      <c r="J116" s="62">
        <f t="shared" si="5"/>
        <v>131.69</v>
      </c>
      <c r="K116" s="62">
        <f t="shared" si="6"/>
        <v>31.07</v>
      </c>
      <c r="L116" s="62">
        <f t="shared" si="7"/>
        <v>162.76</v>
      </c>
    </row>
    <row r="117" spans="1:12" ht="38.25">
      <c r="A117" s="57">
        <v>110</v>
      </c>
      <c r="B117" s="58" t="s">
        <v>56</v>
      </c>
      <c r="C117" s="58" t="s">
        <v>197</v>
      </c>
      <c r="D117" s="58" t="s">
        <v>32</v>
      </c>
      <c r="E117" s="58" t="s">
        <v>294</v>
      </c>
      <c r="F117" s="59" t="s">
        <v>298</v>
      </c>
      <c r="G117" s="60">
        <v>960</v>
      </c>
      <c r="H117" s="61">
        <v>1.92</v>
      </c>
      <c r="I117" s="62">
        <f t="shared" si="4"/>
        <v>5.7720000000000002</v>
      </c>
      <c r="J117" s="62">
        <f t="shared" si="5"/>
        <v>5.54</v>
      </c>
      <c r="K117" s="62">
        <f t="shared" si="6"/>
        <v>1.31</v>
      </c>
      <c r="L117" s="62">
        <f t="shared" si="7"/>
        <v>6.85</v>
      </c>
    </row>
    <row r="118" spans="1:12" ht="76.5">
      <c r="A118" s="57">
        <v>111</v>
      </c>
      <c r="B118" s="58" t="s">
        <v>304</v>
      </c>
      <c r="C118" s="58" t="s">
        <v>319</v>
      </c>
      <c r="D118" s="58" t="s">
        <v>36</v>
      </c>
      <c r="E118" s="58" t="s">
        <v>69</v>
      </c>
      <c r="F118" s="59" t="s">
        <v>298</v>
      </c>
      <c r="G118" s="60">
        <v>1636.03</v>
      </c>
      <c r="H118" s="61">
        <v>50.5</v>
      </c>
      <c r="I118" s="62">
        <f t="shared" si="4"/>
        <v>9.8360000000000003</v>
      </c>
      <c r="J118" s="62">
        <f t="shared" si="5"/>
        <v>248.36</v>
      </c>
      <c r="K118" s="62">
        <f t="shared" si="6"/>
        <v>58.59</v>
      </c>
      <c r="L118" s="62">
        <f t="shared" si="7"/>
        <v>306.95000000000005</v>
      </c>
    </row>
    <row r="119" spans="1:12" ht="76.5">
      <c r="A119" s="57">
        <v>112</v>
      </c>
      <c r="B119" s="58" t="s">
        <v>304</v>
      </c>
      <c r="C119" s="58" t="s">
        <v>319</v>
      </c>
      <c r="D119" s="58" t="s">
        <v>36</v>
      </c>
      <c r="E119" s="58" t="s">
        <v>69</v>
      </c>
      <c r="F119" s="59" t="s">
        <v>299</v>
      </c>
      <c r="G119" s="60">
        <v>1636.03</v>
      </c>
      <c r="H119" s="61">
        <v>111</v>
      </c>
      <c r="I119" s="62">
        <f t="shared" si="4"/>
        <v>9.8360000000000003</v>
      </c>
      <c r="J119" s="62">
        <f t="shared" si="5"/>
        <v>218.36</v>
      </c>
      <c r="K119" s="62">
        <f t="shared" si="6"/>
        <v>51.51</v>
      </c>
      <c r="L119" s="62">
        <f t="shared" si="7"/>
        <v>269.87</v>
      </c>
    </row>
    <row r="120" spans="1:12" ht="89.25">
      <c r="A120" s="57">
        <v>113</v>
      </c>
      <c r="B120" s="58" t="s">
        <v>33</v>
      </c>
      <c r="C120" s="58" t="s">
        <v>259</v>
      </c>
      <c r="D120" s="58" t="s">
        <v>105</v>
      </c>
      <c r="E120" s="58" t="s">
        <v>375</v>
      </c>
      <c r="F120" s="59">
        <v>0.2</v>
      </c>
      <c r="G120" s="60">
        <v>1245</v>
      </c>
      <c r="H120" s="61">
        <v>65.83</v>
      </c>
      <c r="I120" s="62">
        <f t="shared" si="4"/>
        <v>7.4850000000000003</v>
      </c>
      <c r="J120" s="62">
        <f t="shared" si="5"/>
        <v>98.55</v>
      </c>
      <c r="K120" s="62">
        <f t="shared" si="6"/>
        <v>23.25</v>
      </c>
      <c r="L120" s="62">
        <f t="shared" si="7"/>
        <v>121.8</v>
      </c>
    </row>
    <row r="121" spans="1:12" ht="89.25">
      <c r="A121" s="57">
        <v>114</v>
      </c>
      <c r="B121" s="58" t="s">
        <v>33</v>
      </c>
      <c r="C121" s="58" t="s">
        <v>259</v>
      </c>
      <c r="D121" s="58" t="s">
        <v>105</v>
      </c>
      <c r="E121" s="58" t="s">
        <v>375</v>
      </c>
      <c r="F121" s="59">
        <v>0.5</v>
      </c>
      <c r="G121" s="60">
        <v>1245</v>
      </c>
      <c r="H121" s="61">
        <v>0.17</v>
      </c>
      <c r="I121" s="62">
        <f t="shared" si="4"/>
        <v>7.4850000000000003</v>
      </c>
      <c r="J121" s="62">
        <f t="shared" si="5"/>
        <v>0.64</v>
      </c>
      <c r="K121" s="62">
        <f t="shared" si="6"/>
        <v>0.15</v>
      </c>
      <c r="L121" s="62">
        <f t="shared" si="7"/>
        <v>0.79</v>
      </c>
    </row>
    <row r="122" spans="1:12" ht="51">
      <c r="A122" s="57">
        <v>115</v>
      </c>
      <c r="B122" s="58" t="s">
        <v>10</v>
      </c>
      <c r="C122" s="58" t="s">
        <v>248</v>
      </c>
      <c r="D122" s="58" t="s">
        <v>40</v>
      </c>
      <c r="E122" s="58" t="s">
        <v>376</v>
      </c>
      <c r="F122" s="59" t="s">
        <v>299</v>
      </c>
      <c r="G122" s="60">
        <v>1255</v>
      </c>
      <c r="H122" s="61">
        <v>109.33</v>
      </c>
      <c r="I122" s="62">
        <f t="shared" si="4"/>
        <v>7.5449999999999999</v>
      </c>
      <c r="J122" s="62">
        <f t="shared" si="5"/>
        <v>164.98</v>
      </c>
      <c r="K122" s="62">
        <f t="shared" si="6"/>
        <v>38.92</v>
      </c>
      <c r="L122" s="62">
        <f t="shared" si="7"/>
        <v>203.89999999999998</v>
      </c>
    </row>
    <row r="123" spans="1:12" ht="51">
      <c r="A123" s="57">
        <v>116</v>
      </c>
      <c r="B123" s="58" t="s">
        <v>10</v>
      </c>
      <c r="C123" s="58" t="s">
        <v>248</v>
      </c>
      <c r="D123" s="58" t="s">
        <v>40</v>
      </c>
      <c r="E123" s="58" t="s">
        <v>376</v>
      </c>
      <c r="F123" s="59">
        <v>0.5</v>
      </c>
      <c r="G123" s="60">
        <v>1255</v>
      </c>
      <c r="H123" s="61">
        <v>0.67</v>
      </c>
      <c r="I123" s="62">
        <f t="shared" si="4"/>
        <v>7.5449999999999999</v>
      </c>
      <c r="J123" s="62">
        <f t="shared" si="5"/>
        <v>2.5299999999999998</v>
      </c>
      <c r="K123" s="62">
        <f t="shared" si="6"/>
        <v>0.6</v>
      </c>
      <c r="L123" s="62">
        <f t="shared" si="7"/>
        <v>3.13</v>
      </c>
    </row>
    <row r="124" spans="1:12" ht="51">
      <c r="A124" s="57">
        <v>117</v>
      </c>
      <c r="B124" s="58" t="s">
        <v>10</v>
      </c>
      <c r="C124" s="58" t="s">
        <v>31</v>
      </c>
      <c r="D124" s="58" t="s">
        <v>36</v>
      </c>
      <c r="E124" s="58" t="s">
        <v>70</v>
      </c>
      <c r="F124" s="59" t="s">
        <v>370</v>
      </c>
      <c r="G124" s="60">
        <v>1120</v>
      </c>
      <c r="H124" s="61">
        <v>129</v>
      </c>
      <c r="I124" s="62">
        <f t="shared" si="4"/>
        <v>6.734</v>
      </c>
      <c r="J124" s="62">
        <f t="shared" si="5"/>
        <v>86.87</v>
      </c>
      <c r="K124" s="62">
        <f t="shared" si="6"/>
        <v>20.49</v>
      </c>
      <c r="L124" s="62">
        <f t="shared" si="7"/>
        <v>107.36</v>
      </c>
    </row>
    <row r="125" spans="1:12" ht="51">
      <c r="A125" s="57">
        <v>118</v>
      </c>
      <c r="B125" s="58" t="s">
        <v>10</v>
      </c>
      <c r="C125" s="58" t="s">
        <v>31</v>
      </c>
      <c r="D125" s="58" t="s">
        <v>36</v>
      </c>
      <c r="E125" s="58" t="s">
        <v>70</v>
      </c>
      <c r="F125" s="59" t="s">
        <v>298</v>
      </c>
      <c r="G125" s="60">
        <v>1120</v>
      </c>
      <c r="H125" s="61">
        <v>0.84</v>
      </c>
      <c r="I125" s="62">
        <f t="shared" si="4"/>
        <v>6.734</v>
      </c>
      <c r="J125" s="62">
        <f t="shared" si="5"/>
        <v>2.83</v>
      </c>
      <c r="K125" s="62">
        <f t="shared" si="6"/>
        <v>0.67</v>
      </c>
      <c r="L125" s="62">
        <f t="shared" si="7"/>
        <v>3.5</v>
      </c>
    </row>
    <row r="126" spans="1:12" ht="38.25">
      <c r="A126" s="57">
        <v>119</v>
      </c>
      <c r="B126" s="58" t="s">
        <v>56</v>
      </c>
      <c r="C126" s="58" t="s">
        <v>217</v>
      </c>
      <c r="D126" s="58" t="s">
        <v>32</v>
      </c>
      <c r="E126" s="58" t="s">
        <v>377</v>
      </c>
      <c r="F126" s="59">
        <v>0.2</v>
      </c>
      <c r="G126" s="60">
        <v>960</v>
      </c>
      <c r="H126" s="61">
        <v>45.5</v>
      </c>
      <c r="I126" s="62">
        <f t="shared" si="4"/>
        <v>5.7720000000000002</v>
      </c>
      <c r="J126" s="62">
        <f t="shared" si="5"/>
        <v>52.53</v>
      </c>
      <c r="K126" s="62">
        <f t="shared" si="6"/>
        <v>12.39</v>
      </c>
      <c r="L126" s="62">
        <f t="shared" si="7"/>
        <v>64.92</v>
      </c>
    </row>
    <row r="127" spans="1:12" ht="76.5">
      <c r="A127" s="57">
        <v>120</v>
      </c>
      <c r="B127" s="58" t="s">
        <v>304</v>
      </c>
      <c r="C127" s="58" t="s">
        <v>216</v>
      </c>
      <c r="D127" s="58" t="s">
        <v>36</v>
      </c>
      <c r="E127" s="58" t="s">
        <v>71</v>
      </c>
      <c r="F127" s="59" t="s">
        <v>298</v>
      </c>
      <c r="G127" s="60">
        <v>1636.03</v>
      </c>
      <c r="H127" s="61">
        <v>73.5</v>
      </c>
      <c r="I127" s="62">
        <f t="shared" si="4"/>
        <v>9.8360000000000003</v>
      </c>
      <c r="J127" s="62">
        <f t="shared" si="5"/>
        <v>361.47</v>
      </c>
      <c r="K127" s="62">
        <f t="shared" si="6"/>
        <v>85.27</v>
      </c>
      <c r="L127" s="62">
        <f t="shared" si="7"/>
        <v>446.74</v>
      </c>
    </row>
    <row r="128" spans="1:12" ht="76.5">
      <c r="A128" s="57">
        <v>121</v>
      </c>
      <c r="B128" s="58" t="s">
        <v>304</v>
      </c>
      <c r="C128" s="58" t="s">
        <v>216</v>
      </c>
      <c r="D128" s="58" t="s">
        <v>36</v>
      </c>
      <c r="E128" s="58" t="s">
        <v>71</v>
      </c>
      <c r="F128" s="59" t="s">
        <v>299</v>
      </c>
      <c r="G128" s="60">
        <v>1636.03</v>
      </c>
      <c r="H128" s="61">
        <v>146.5</v>
      </c>
      <c r="I128" s="62">
        <f t="shared" si="4"/>
        <v>9.8360000000000003</v>
      </c>
      <c r="J128" s="62">
        <f t="shared" si="5"/>
        <v>288.19</v>
      </c>
      <c r="K128" s="62">
        <f t="shared" si="6"/>
        <v>67.98</v>
      </c>
      <c r="L128" s="62">
        <f t="shared" si="7"/>
        <v>356.17</v>
      </c>
    </row>
    <row r="129" spans="1:12" ht="51">
      <c r="A129" s="57">
        <v>122</v>
      </c>
      <c r="B129" s="58" t="s">
        <v>10</v>
      </c>
      <c r="C129" s="58" t="s">
        <v>35</v>
      </c>
      <c r="D129" s="58" t="s">
        <v>32</v>
      </c>
      <c r="E129" s="58" t="s">
        <v>72</v>
      </c>
      <c r="F129" s="59">
        <v>0.2</v>
      </c>
      <c r="G129" s="60">
        <v>980</v>
      </c>
      <c r="H129" s="61">
        <v>173</v>
      </c>
      <c r="I129" s="62">
        <f t="shared" si="4"/>
        <v>5.8920000000000003</v>
      </c>
      <c r="J129" s="62">
        <f t="shared" si="5"/>
        <v>203.86</v>
      </c>
      <c r="K129" s="62">
        <f t="shared" si="6"/>
        <v>48.09</v>
      </c>
      <c r="L129" s="62">
        <f t="shared" si="7"/>
        <v>251.95000000000002</v>
      </c>
    </row>
    <row r="130" spans="1:12" ht="51">
      <c r="A130" s="57">
        <v>123</v>
      </c>
      <c r="B130" s="58" t="s">
        <v>10</v>
      </c>
      <c r="C130" s="58" t="s">
        <v>248</v>
      </c>
      <c r="D130" s="58" t="s">
        <v>32</v>
      </c>
      <c r="E130" s="58" t="s">
        <v>321</v>
      </c>
      <c r="F130" s="59">
        <v>0.2</v>
      </c>
      <c r="G130" s="60">
        <v>1040</v>
      </c>
      <c r="H130" s="61">
        <v>88.5</v>
      </c>
      <c r="I130" s="62">
        <f t="shared" si="4"/>
        <v>6.2530000000000001</v>
      </c>
      <c r="J130" s="62">
        <f t="shared" si="5"/>
        <v>110.68</v>
      </c>
      <c r="K130" s="62">
        <f t="shared" si="6"/>
        <v>26.11</v>
      </c>
      <c r="L130" s="62">
        <f t="shared" si="7"/>
        <v>136.79000000000002</v>
      </c>
    </row>
    <row r="131" spans="1:12" ht="51">
      <c r="A131" s="57">
        <v>124</v>
      </c>
      <c r="B131" s="58" t="s">
        <v>10</v>
      </c>
      <c r="C131" s="58" t="s">
        <v>35</v>
      </c>
      <c r="D131" s="58" t="s">
        <v>32</v>
      </c>
      <c r="E131" s="58" t="s">
        <v>321</v>
      </c>
      <c r="F131" s="59">
        <v>0.2</v>
      </c>
      <c r="G131" s="60">
        <v>1040</v>
      </c>
      <c r="H131" s="61">
        <v>0</v>
      </c>
      <c r="I131" s="62">
        <f t="shared" si="4"/>
        <v>6.2530000000000001</v>
      </c>
      <c r="J131" s="62">
        <f t="shared" si="5"/>
        <v>0</v>
      </c>
      <c r="K131" s="62">
        <f t="shared" si="6"/>
        <v>0</v>
      </c>
      <c r="L131" s="62">
        <f t="shared" si="7"/>
        <v>0</v>
      </c>
    </row>
    <row r="132" spans="1:12" ht="63.75">
      <c r="A132" s="57">
        <v>125</v>
      </c>
      <c r="B132" s="58" t="s">
        <v>10</v>
      </c>
      <c r="C132" s="58" t="s">
        <v>39</v>
      </c>
      <c r="D132" s="58" t="s">
        <v>88</v>
      </c>
      <c r="E132" s="58" t="s">
        <v>73</v>
      </c>
      <c r="F132" s="59" t="s">
        <v>299</v>
      </c>
      <c r="G132" s="60">
        <v>1630</v>
      </c>
      <c r="H132" s="61">
        <v>127.25</v>
      </c>
      <c r="I132" s="62">
        <f t="shared" si="4"/>
        <v>9.8000000000000007</v>
      </c>
      <c r="J132" s="62">
        <f t="shared" si="5"/>
        <v>249.41</v>
      </c>
      <c r="K132" s="62">
        <f t="shared" si="6"/>
        <v>58.84</v>
      </c>
      <c r="L132" s="62">
        <f t="shared" si="7"/>
        <v>308.25</v>
      </c>
    </row>
    <row r="133" spans="1:12" ht="63.75">
      <c r="A133" s="57">
        <v>126</v>
      </c>
      <c r="B133" s="58" t="s">
        <v>10</v>
      </c>
      <c r="C133" s="58" t="s">
        <v>39</v>
      </c>
      <c r="D133" s="58" t="s">
        <v>88</v>
      </c>
      <c r="E133" s="58" t="s">
        <v>73</v>
      </c>
      <c r="F133" s="59">
        <v>0.5</v>
      </c>
      <c r="G133" s="60">
        <v>1630</v>
      </c>
      <c r="H133" s="61">
        <v>8.75</v>
      </c>
      <c r="I133" s="62">
        <f t="shared" si="4"/>
        <v>9.8000000000000007</v>
      </c>
      <c r="J133" s="62">
        <f t="shared" si="5"/>
        <v>42.88</v>
      </c>
      <c r="K133" s="62">
        <f t="shared" si="6"/>
        <v>10.119999999999999</v>
      </c>
      <c r="L133" s="62">
        <f t="shared" si="7"/>
        <v>53</v>
      </c>
    </row>
    <row r="134" spans="1:12" ht="51">
      <c r="A134" s="57">
        <v>127</v>
      </c>
      <c r="B134" s="58" t="s">
        <v>10</v>
      </c>
      <c r="C134" s="58" t="s">
        <v>39</v>
      </c>
      <c r="D134" s="58" t="s">
        <v>36</v>
      </c>
      <c r="E134" s="58" t="s">
        <v>218</v>
      </c>
      <c r="F134" s="59" t="s">
        <v>299</v>
      </c>
      <c r="G134" s="60">
        <v>1100</v>
      </c>
      <c r="H134" s="61">
        <v>121</v>
      </c>
      <c r="I134" s="62">
        <f t="shared" si="4"/>
        <v>6.6130000000000004</v>
      </c>
      <c r="J134" s="62">
        <f t="shared" si="5"/>
        <v>160.03</v>
      </c>
      <c r="K134" s="62">
        <f t="shared" si="6"/>
        <v>37.75</v>
      </c>
      <c r="L134" s="62">
        <f t="shared" si="7"/>
        <v>197.78</v>
      </c>
    </row>
    <row r="135" spans="1:12" ht="51">
      <c r="A135" s="57">
        <v>128</v>
      </c>
      <c r="B135" s="58" t="s">
        <v>56</v>
      </c>
      <c r="C135" s="58" t="s">
        <v>197</v>
      </c>
      <c r="D135" s="58" t="s">
        <v>48</v>
      </c>
      <c r="E135" s="58" t="s">
        <v>322</v>
      </c>
      <c r="F135" s="59" t="s">
        <v>299</v>
      </c>
      <c r="G135" s="60">
        <v>1840</v>
      </c>
      <c r="H135" s="61">
        <v>168</v>
      </c>
      <c r="I135" s="62">
        <f t="shared" si="4"/>
        <v>11.061999999999999</v>
      </c>
      <c r="J135" s="62">
        <f t="shared" si="5"/>
        <v>371.68</v>
      </c>
      <c r="K135" s="62">
        <f t="shared" si="6"/>
        <v>87.68</v>
      </c>
      <c r="L135" s="62">
        <f t="shared" si="7"/>
        <v>459.36</v>
      </c>
    </row>
    <row r="136" spans="1:12" ht="51">
      <c r="A136" s="57">
        <v>129</v>
      </c>
      <c r="B136" s="58" t="s">
        <v>10</v>
      </c>
      <c r="C136" s="58" t="s">
        <v>248</v>
      </c>
      <c r="D136" s="58" t="s">
        <v>40</v>
      </c>
      <c r="E136" s="58" t="s">
        <v>323</v>
      </c>
      <c r="F136" s="59" t="s">
        <v>299</v>
      </c>
      <c r="G136" s="60">
        <v>1255</v>
      </c>
      <c r="H136" s="61">
        <v>55</v>
      </c>
      <c r="I136" s="62">
        <f t="shared" ref="I136:I199" si="8">ROUND(G136/166.33,3)</f>
        <v>7.5449999999999999</v>
      </c>
      <c r="J136" s="62">
        <f t="shared" ref="J136:J199" si="9">ROUND(I136*H136*F136,2)</f>
        <v>83</v>
      </c>
      <c r="K136" s="62">
        <f t="shared" ref="K136:K199" si="10">ROUND(J136*0.2359,2)</f>
        <v>19.579999999999998</v>
      </c>
      <c r="L136" s="62">
        <f t="shared" ref="L136:L199" si="11">J136+K136</f>
        <v>102.58</v>
      </c>
    </row>
    <row r="137" spans="1:12" ht="51">
      <c r="A137" s="57">
        <v>130</v>
      </c>
      <c r="B137" s="58" t="s">
        <v>10</v>
      </c>
      <c r="C137" s="58" t="s">
        <v>31</v>
      </c>
      <c r="D137" s="58" t="s">
        <v>36</v>
      </c>
      <c r="E137" s="58" t="s">
        <v>241</v>
      </c>
      <c r="F137" s="59" t="s">
        <v>370</v>
      </c>
      <c r="G137" s="60">
        <v>1100</v>
      </c>
      <c r="H137" s="61">
        <v>123.64</v>
      </c>
      <c r="I137" s="62">
        <f t="shared" si="8"/>
        <v>6.6130000000000004</v>
      </c>
      <c r="J137" s="62">
        <f t="shared" si="9"/>
        <v>81.760000000000005</v>
      </c>
      <c r="K137" s="62">
        <f t="shared" si="10"/>
        <v>19.29</v>
      </c>
      <c r="L137" s="62">
        <f t="shared" si="11"/>
        <v>101.05000000000001</v>
      </c>
    </row>
    <row r="138" spans="1:12" ht="51">
      <c r="A138" s="57">
        <v>131</v>
      </c>
      <c r="B138" s="58" t="s">
        <v>10</v>
      </c>
      <c r="C138" s="58" t="s">
        <v>31</v>
      </c>
      <c r="D138" s="58" t="s">
        <v>36</v>
      </c>
      <c r="E138" s="58" t="s">
        <v>241</v>
      </c>
      <c r="F138" s="59" t="s">
        <v>298</v>
      </c>
      <c r="G138" s="60">
        <v>1100</v>
      </c>
      <c r="H138" s="61">
        <v>1</v>
      </c>
      <c r="I138" s="62">
        <f t="shared" si="8"/>
        <v>6.6130000000000004</v>
      </c>
      <c r="J138" s="62">
        <f t="shared" si="9"/>
        <v>3.31</v>
      </c>
      <c r="K138" s="62">
        <f t="shared" si="10"/>
        <v>0.78</v>
      </c>
      <c r="L138" s="62">
        <f t="shared" si="11"/>
        <v>4.09</v>
      </c>
    </row>
    <row r="139" spans="1:12" ht="38.25">
      <c r="A139" s="57">
        <v>132</v>
      </c>
      <c r="B139" s="58" t="s">
        <v>56</v>
      </c>
      <c r="C139" s="58" t="s">
        <v>197</v>
      </c>
      <c r="D139" s="58" t="s">
        <v>40</v>
      </c>
      <c r="E139" s="58" t="s">
        <v>289</v>
      </c>
      <c r="F139" s="59" t="s">
        <v>299</v>
      </c>
      <c r="G139" s="60">
        <v>1185</v>
      </c>
      <c r="H139" s="61">
        <v>64</v>
      </c>
      <c r="I139" s="62">
        <f t="shared" si="8"/>
        <v>7.1239999999999997</v>
      </c>
      <c r="J139" s="62">
        <f t="shared" si="9"/>
        <v>91.19</v>
      </c>
      <c r="K139" s="62">
        <f t="shared" si="10"/>
        <v>21.51</v>
      </c>
      <c r="L139" s="62">
        <f t="shared" si="11"/>
        <v>112.7</v>
      </c>
    </row>
    <row r="140" spans="1:12" ht="51">
      <c r="A140" s="57">
        <v>133</v>
      </c>
      <c r="B140" s="58" t="s">
        <v>10</v>
      </c>
      <c r="C140" s="58" t="s">
        <v>74</v>
      </c>
      <c r="D140" s="58" t="s">
        <v>40</v>
      </c>
      <c r="E140" s="58" t="s">
        <v>284</v>
      </c>
      <c r="F140" s="59" t="s">
        <v>299</v>
      </c>
      <c r="G140" s="60">
        <v>1235</v>
      </c>
      <c r="H140" s="61">
        <v>37.15</v>
      </c>
      <c r="I140" s="62">
        <f t="shared" si="8"/>
        <v>7.4249999999999998</v>
      </c>
      <c r="J140" s="62">
        <f t="shared" si="9"/>
        <v>55.17</v>
      </c>
      <c r="K140" s="62">
        <f t="shared" si="10"/>
        <v>13.01</v>
      </c>
      <c r="L140" s="62">
        <f t="shared" si="11"/>
        <v>68.180000000000007</v>
      </c>
    </row>
    <row r="141" spans="1:12" ht="51">
      <c r="A141" s="57">
        <v>134</v>
      </c>
      <c r="B141" s="58" t="s">
        <v>10</v>
      </c>
      <c r="C141" s="58" t="s">
        <v>35</v>
      </c>
      <c r="D141" s="58" t="s">
        <v>32</v>
      </c>
      <c r="E141" s="58" t="s">
        <v>75</v>
      </c>
      <c r="F141" s="59">
        <v>0.2</v>
      </c>
      <c r="G141" s="60">
        <v>980</v>
      </c>
      <c r="H141" s="61">
        <v>189.5</v>
      </c>
      <c r="I141" s="62">
        <f t="shared" si="8"/>
        <v>5.8920000000000003</v>
      </c>
      <c r="J141" s="62">
        <f t="shared" si="9"/>
        <v>223.31</v>
      </c>
      <c r="K141" s="62">
        <f t="shared" si="10"/>
        <v>52.68</v>
      </c>
      <c r="L141" s="62">
        <f t="shared" si="11"/>
        <v>275.99</v>
      </c>
    </row>
    <row r="142" spans="1:12" ht="51">
      <c r="A142" s="57">
        <v>135</v>
      </c>
      <c r="B142" s="58" t="s">
        <v>10</v>
      </c>
      <c r="C142" s="58" t="s">
        <v>248</v>
      </c>
      <c r="D142" s="58" t="s">
        <v>32</v>
      </c>
      <c r="E142" s="58" t="s">
        <v>378</v>
      </c>
      <c r="F142" s="59">
        <v>0.2</v>
      </c>
      <c r="G142" s="60">
        <v>1040</v>
      </c>
      <c r="H142" s="61">
        <v>44</v>
      </c>
      <c r="I142" s="62">
        <f t="shared" si="8"/>
        <v>6.2530000000000001</v>
      </c>
      <c r="J142" s="62">
        <f t="shared" si="9"/>
        <v>55.03</v>
      </c>
      <c r="K142" s="62">
        <f t="shared" si="10"/>
        <v>12.98</v>
      </c>
      <c r="L142" s="62">
        <f t="shared" si="11"/>
        <v>68.010000000000005</v>
      </c>
    </row>
    <row r="143" spans="1:12" ht="51">
      <c r="A143" s="57">
        <v>136</v>
      </c>
      <c r="B143" s="58" t="s">
        <v>10</v>
      </c>
      <c r="C143" s="58" t="s">
        <v>35</v>
      </c>
      <c r="D143" s="58" t="s">
        <v>32</v>
      </c>
      <c r="E143" s="58" t="s">
        <v>76</v>
      </c>
      <c r="F143" s="59">
        <v>0.2</v>
      </c>
      <c r="G143" s="60">
        <v>980</v>
      </c>
      <c r="H143" s="61">
        <v>137.62</v>
      </c>
      <c r="I143" s="62">
        <f t="shared" si="8"/>
        <v>5.8920000000000003</v>
      </c>
      <c r="J143" s="62">
        <f t="shared" si="9"/>
        <v>162.16999999999999</v>
      </c>
      <c r="K143" s="62">
        <f t="shared" si="10"/>
        <v>38.26</v>
      </c>
      <c r="L143" s="62">
        <f t="shared" si="11"/>
        <v>200.42999999999998</v>
      </c>
    </row>
    <row r="144" spans="1:12" ht="51">
      <c r="A144" s="57">
        <v>137</v>
      </c>
      <c r="B144" s="58" t="s">
        <v>10</v>
      </c>
      <c r="C144" s="58" t="s">
        <v>35</v>
      </c>
      <c r="D144" s="58" t="s">
        <v>32</v>
      </c>
      <c r="E144" s="58" t="s">
        <v>76</v>
      </c>
      <c r="F144" s="59">
        <v>0.5</v>
      </c>
      <c r="G144" s="60">
        <v>980</v>
      </c>
      <c r="H144" s="61">
        <v>3.38</v>
      </c>
      <c r="I144" s="62">
        <f t="shared" si="8"/>
        <v>5.8920000000000003</v>
      </c>
      <c r="J144" s="62">
        <f t="shared" si="9"/>
        <v>9.9600000000000009</v>
      </c>
      <c r="K144" s="62">
        <f t="shared" si="10"/>
        <v>2.35</v>
      </c>
      <c r="L144" s="62">
        <f t="shared" si="11"/>
        <v>12.31</v>
      </c>
    </row>
    <row r="145" spans="1:12" ht="76.5">
      <c r="A145" s="57">
        <v>138</v>
      </c>
      <c r="B145" s="58" t="s">
        <v>304</v>
      </c>
      <c r="C145" s="58" t="s">
        <v>242</v>
      </c>
      <c r="D145" s="58" t="s">
        <v>243</v>
      </c>
      <c r="E145" s="58" t="s">
        <v>244</v>
      </c>
      <c r="F145" s="59" t="s">
        <v>299</v>
      </c>
      <c r="G145" s="60">
        <v>1270</v>
      </c>
      <c r="H145" s="61">
        <v>4</v>
      </c>
      <c r="I145" s="62">
        <f t="shared" si="8"/>
        <v>7.6349999999999998</v>
      </c>
      <c r="J145" s="62">
        <f t="shared" si="9"/>
        <v>6.11</v>
      </c>
      <c r="K145" s="62">
        <f t="shared" si="10"/>
        <v>1.44</v>
      </c>
      <c r="L145" s="62">
        <f t="shared" si="11"/>
        <v>7.5500000000000007</v>
      </c>
    </row>
    <row r="146" spans="1:12" ht="38.25">
      <c r="A146" s="57">
        <v>139</v>
      </c>
      <c r="B146" s="58" t="s">
        <v>33</v>
      </c>
      <c r="C146" s="58" t="s">
        <v>259</v>
      </c>
      <c r="D146" s="58" t="s">
        <v>32</v>
      </c>
      <c r="E146" s="58" t="s">
        <v>324</v>
      </c>
      <c r="F146" s="59">
        <v>0.2</v>
      </c>
      <c r="G146" s="60">
        <v>980</v>
      </c>
      <c r="H146" s="61">
        <v>66</v>
      </c>
      <c r="I146" s="62">
        <f t="shared" si="8"/>
        <v>5.8920000000000003</v>
      </c>
      <c r="J146" s="62">
        <f t="shared" si="9"/>
        <v>77.77</v>
      </c>
      <c r="K146" s="62">
        <f t="shared" si="10"/>
        <v>18.350000000000001</v>
      </c>
      <c r="L146" s="62">
        <f t="shared" si="11"/>
        <v>96.12</v>
      </c>
    </row>
    <row r="147" spans="1:12" ht="51">
      <c r="A147" s="57">
        <v>140</v>
      </c>
      <c r="B147" s="58" t="s">
        <v>10</v>
      </c>
      <c r="C147" s="58" t="s">
        <v>42</v>
      </c>
      <c r="D147" s="58" t="s">
        <v>48</v>
      </c>
      <c r="E147" s="58" t="s">
        <v>77</v>
      </c>
      <c r="F147" s="59">
        <v>0.2</v>
      </c>
      <c r="G147" s="60">
        <v>1840</v>
      </c>
      <c r="H147" s="61">
        <v>184</v>
      </c>
      <c r="I147" s="62">
        <f t="shared" si="8"/>
        <v>11.061999999999999</v>
      </c>
      <c r="J147" s="62">
        <f t="shared" si="9"/>
        <v>407.08</v>
      </c>
      <c r="K147" s="62">
        <f t="shared" si="10"/>
        <v>96.03</v>
      </c>
      <c r="L147" s="62">
        <f t="shared" si="11"/>
        <v>503.11</v>
      </c>
    </row>
    <row r="148" spans="1:12" ht="51">
      <c r="A148" s="57">
        <v>141</v>
      </c>
      <c r="B148" s="58" t="s">
        <v>10</v>
      </c>
      <c r="C148" s="58" t="s">
        <v>31</v>
      </c>
      <c r="D148" s="58" t="s">
        <v>36</v>
      </c>
      <c r="E148" s="58" t="s">
        <v>245</v>
      </c>
      <c r="F148" s="59" t="s">
        <v>370</v>
      </c>
      <c r="G148" s="60">
        <v>1060</v>
      </c>
      <c r="H148" s="61">
        <v>44</v>
      </c>
      <c r="I148" s="62">
        <f t="shared" si="8"/>
        <v>6.3730000000000002</v>
      </c>
      <c r="J148" s="62">
        <f t="shared" si="9"/>
        <v>28.04</v>
      </c>
      <c r="K148" s="62">
        <f t="shared" si="10"/>
        <v>6.61</v>
      </c>
      <c r="L148" s="62">
        <f t="shared" si="11"/>
        <v>34.65</v>
      </c>
    </row>
    <row r="149" spans="1:12" ht="51">
      <c r="A149" s="57">
        <v>142</v>
      </c>
      <c r="B149" s="58" t="s">
        <v>10</v>
      </c>
      <c r="C149" s="58" t="s">
        <v>31</v>
      </c>
      <c r="D149" s="58" t="s">
        <v>36</v>
      </c>
      <c r="E149" s="58" t="s">
        <v>245</v>
      </c>
      <c r="F149" s="59" t="s">
        <v>298</v>
      </c>
      <c r="G149" s="60">
        <v>1060</v>
      </c>
      <c r="H149" s="61">
        <v>1.25</v>
      </c>
      <c r="I149" s="62">
        <f t="shared" si="8"/>
        <v>6.3730000000000002</v>
      </c>
      <c r="J149" s="62">
        <f t="shared" si="9"/>
        <v>3.98</v>
      </c>
      <c r="K149" s="62">
        <f t="shared" si="10"/>
        <v>0.94</v>
      </c>
      <c r="L149" s="62">
        <f t="shared" si="11"/>
        <v>4.92</v>
      </c>
    </row>
    <row r="150" spans="1:12" ht="51">
      <c r="A150" s="57">
        <v>143</v>
      </c>
      <c r="B150" s="58" t="s">
        <v>10</v>
      </c>
      <c r="C150" s="58" t="s">
        <v>39</v>
      </c>
      <c r="D150" s="58" t="s">
        <v>32</v>
      </c>
      <c r="E150" s="58" t="s">
        <v>182</v>
      </c>
      <c r="F150" s="59" t="s">
        <v>299</v>
      </c>
      <c r="G150" s="60">
        <v>980</v>
      </c>
      <c r="H150" s="61">
        <v>153.917</v>
      </c>
      <c r="I150" s="62">
        <f t="shared" si="8"/>
        <v>5.8920000000000003</v>
      </c>
      <c r="J150" s="62">
        <f t="shared" si="9"/>
        <v>181.38</v>
      </c>
      <c r="K150" s="62">
        <f t="shared" si="10"/>
        <v>42.79</v>
      </c>
      <c r="L150" s="62">
        <f t="shared" si="11"/>
        <v>224.17</v>
      </c>
    </row>
    <row r="151" spans="1:12" ht="51">
      <c r="A151" s="57">
        <v>144</v>
      </c>
      <c r="B151" s="58" t="s">
        <v>10</v>
      </c>
      <c r="C151" s="58" t="s">
        <v>39</v>
      </c>
      <c r="D151" s="58" t="s">
        <v>32</v>
      </c>
      <c r="E151" s="58" t="s">
        <v>182</v>
      </c>
      <c r="F151" s="59">
        <v>0.5</v>
      </c>
      <c r="G151" s="60">
        <v>980</v>
      </c>
      <c r="H151" s="61">
        <v>8.3000000000000004E-2</v>
      </c>
      <c r="I151" s="62">
        <f t="shared" si="8"/>
        <v>5.8920000000000003</v>
      </c>
      <c r="J151" s="62">
        <f t="shared" si="9"/>
        <v>0.24</v>
      </c>
      <c r="K151" s="62">
        <f t="shared" si="10"/>
        <v>0.06</v>
      </c>
      <c r="L151" s="62">
        <f t="shared" si="11"/>
        <v>0.3</v>
      </c>
    </row>
    <row r="152" spans="1:12" ht="51">
      <c r="A152" s="57">
        <v>145</v>
      </c>
      <c r="B152" s="58" t="s">
        <v>10</v>
      </c>
      <c r="C152" s="58" t="s">
        <v>31</v>
      </c>
      <c r="D152" s="58" t="s">
        <v>32</v>
      </c>
      <c r="E152" s="58" t="s">
        <v>78</v>
      </c>
      <c r="F152" s="59" t="s">
        <v>370</v>
      </c>
      <c r="G152" s="60">
        <v>980</v>
      </c>
      <c r="H152" s="61">
        <v>161.63999999999999</v>
      </c>
      <c r="I152" s="62">
        <f t="shared" si="8"/>
        <v>5.8920000000000003</v>
      </c>
      <c r="J152" s="62">
        <f t="shared" si="9"/>
        <v>95.24</v>
      </c>
      <c r="K152" s="62">
        <f t="shared" si="10"/>
        <v>22.47</v>
      </c>
      <c r="L152" s="62">
        <f t="shared" si="11"/>
        <v>117.71</v>
      </c>
    </row>
    <row r="153" spans="1:12" ht="51">
      <c r="A153" s="57">
        <v>146</v>
      </c>
      <c r="B153" s="58" t="s">
        <v>10</v>
      </c>
      <c r="C153" s="58" t="s">
        <v>74</v>
      </c>
      <c r="D153" s="58" t="s">
        <v>40</v>
      </c>
      <c r="E153" s="58" t="s">
        <v>272</v>
      </c>
      <c r="F153" s="59" t="s">
        <v>299</v>
      </c>
      <c r="G153" s="60">
        <v>1230</v>
      </c>
      <c r="H153" s="61">
        <v>28</v>
      </c>
      <c r="I153" s="62">
        <f t="shared" si="8"/>
        <v>7.3949999999999996</v>
      </c>
      <c r="J153" s="62">
        <f t="shared" si="9"/>
        <v>41.41</v>
      </c>
      <c r="K153" s="62">
        <f t="shared" si="10"/>
        <v>9.77</v>
      </c>
      <c r="L153" s="62">
        <f t="shared" si="11"/>
        <v>51.179999999999993</v>
      </c>
    </row>
    <row r="154" spans="1:12" ht="51">
      <c r="A154" s="57">
        <v>147</v>
      </c>
      <c r="B154" s="58" t="s">
        <v>10</v>
      </c>
      <c r="C154" s="58" t="s">
        <v>39</v>
      </c>
      <c r="D154" s="58" t="s">
        <v>36</v>
      </c>
      <c r="E154" s="58" t="s">
        <v>79</v>
      </c>
      <c r="F154" s="59" t="s">
        <v>299</v>
      </c>
      <c r="G154" s="60">
        <v>1120</v>
      </c>
      <c r="H154" s="61">
        <v>121</v>
      </c>
      <c r="I154" s="62">
        <f t="shared" si="8"/>
        <v>6.734</v>
      </c>
      <c r="J154" s="62">
        <f t="shared" si="9"/>
        <v>162.96</v>
      </c>
      <c r="K154" s="62">
        <f t="shared" si="10"/>
        <v>38.44</v>
      </c>
      <c r="L154" s="62">
        <f t="shared" si="11"/>
        <v>201.4</v>
      </c>
    </row>
    <row r="155" spans="1:12" ht="38.25">
      <c r="A155" s="57">
        <v>148</v>
      </c>
      <c r="B155" s="58" t="s">
        <v>56</v>
      </c>
      <c r="C155" s="58" t="s">
        <v>179</v>
      </c>
      <c r="D155" s="58" t="s">
        <v>32</v>
      </c>
      <c r="E155" s="58" t="s">
        <v>203</v>
      </c>
      <c r="F155" s="59" t="s">
        <v>298</v>
      </c>
      <c r="G155" s="60">
        <v>980</v>
      </c>
      <c r="H155" s="61">
        <v>30</v>
      </c>
      <c r="I155" s="62">
        <f t="shared" si="8"/>
        <v>5.8920000000000003</v>
      </c>
      <c r="J155" s="62">
        <f t="shared" si="9"/>
        <v>88.38</v>
      </c>
      <c r="K155" s="62">
        <f t="shared" si="10"/>
        <v>20.85</v>
      </c>
      <c r="L155" s="62">
        <f t="shared" si="11"/>
        <v>109.22999999999999</v>
      </c>
    </row>
    <row r="156" spans="1:12" ht="38.25">
      <c r="A156" s="57">
        <v>149</v>
      </c>
      <c r="B156" s="58" t="s">
        <v>56</v>
      </c>
      <c r="C156" s="58" t="s">
        <v>179</v>
      </c>
      <c r="D156" s="58" t="s">
        <v>32</v>
      </c>
      <c r="E156" s="58" t="s">
        <v>203</v>
      </c>
      <c r="F156" s="59" t="s">
        <v>299</v>
      </c>
      <c r="G156" s="60">
        <v>980</v>
      </c>
      <c r="H156" s="61">
        <v>54</v>
      </c>
      <c r="I156" s="62">
        <f t="shared" si="8"/>
        <v>5.8920000000000003</v>
      </c>
      <c r="J156" s="62">
        <f t="shared" si="9"/>
        <v>63.63</v>
      </c>
      <c r="K156" s="62">
        <f t="shared" si="10"/>
        <v>15.01</v>
      </c>
      <c r="L156" s="62">
        <f t="shared" si="11"/>
        <v>78.64</v>
      </c>
    </row>
    <row r="157" spans="1:12" ht="38.25">
      <c r="A157" s="57">
        <v>150</v>
      </c>
      <c r="B157" s="58" t="s">
        <v>56</v>
      </c>
      <c r="C157" s="58" t="s">
        <v>179</v>
      </c>
      <c r="D157" s="58" t="s">
        <v>32</v>
      </c>
      <c r="E157" s="58" t="s">
        <v>203</v>
      </c>
      <c r="F157" s="59" t="s">
        <v>298</v>
      </c>
      <c r="G157" s="60">
        <v>980</v>
      </c>
      <c r="H157" s="61">
        <v>11.5</v>
      </c>
      <c r="I157" s="62">
        <f t="shared" si="8"/>
        <v>5.8920000000000003</v>
      </c>
      <c r="J157" s="62">
        <f t="shared" si="9"/>
        <v>33.880000000000003</v>
      </c>
      <c r="K157" s="62">
        <f t="shared" si="10"/>
        <v>7.99</v>
      </c>
      <c r="L157" s="62">
        <f t="shared" si="11"/>
        <v>41.870000000000005</v>
      </c>
    </row>
    <row r="158" spans="1:12" ht="38.25">
      <c r="A158" s="57">
        <v>151</v>
      </c>
      <c r="B158" s="58" t="s">
        <v>56</v>
      </c>
      <c r="C158" s="58" t="s">
        <v>179</v>
      </c>
      <c r="D158" s="58" t="s">
        <v>32</v>
      </c>
      <c r="E158" s="58" t="s">
        <v>203</v>
      </c>
      <c r="F158" s="59" t="s">
        <v>299</v>
      </c>
      <c r="G158" s="60">
        <v>980</v>
      </c>
      <c r="H158" s="61">
        <v>25.5</v>
      </c>
      <c r="I158" s="62">
        <f t="shared" si="8"/>
        <v>5.8920000000000003</v>
      </c>
      <c r="J158" s="62">
        <f t="shared" si="9"/>
        <v>30.05</v>
      </c>
      <c r="K158" s="62">
        <f t="shared" si="10"/>
        <v>7.09</v>
      </c>
      <c r="L158" s="62">
        <f t="shared" si="11"/>
        <v>37.14</v>
      </c>
    </row>
    <row r="159" spans="1:12" ht="51">
      <c r="A159" s="57">
        <v>152</v>
      </c>
      <c r="B159" s="58" t="s">
        <v>10</v>
      </c>
      <c r="C159" s="58" t="s">
        <v>39</v>
      </c>
      <c r="D159" s="58" t="s">
        <v>32</v>
      </c>
      <c r="E159" s="58" t="s">
        <v>80</v>
      </c>
      <c r="F159" s="59" t="s">
        <v>299</v>
      </c>
      <c r="G159" s="60">
        <v>960</v>
      </c>
      <c r="H159" s="61">
        <v>165</v>
      </c>
      <c r="I159" s="62">
        <f t="shared" si="8"/>
        <v>5.7720000000000002</v>
      </c>
      <c r="J159" s="62">
        <f t="shared" si="9"/>
        <v>190.48</v>
      </c>
      <c r="K159" s="62">
        <f t="shared" si="10"/>
        <v>44.93</v>
      </c>
      <c r="L159" s="62">
        <f t="shared" si="11"/>
        <v>235.41</v>
      </c>
    </row>
    <row r="160" spans="1:12" ht="38.25">
      <c r="A160" s="57">
        <v>153</v>
      </c>
      <c r="B160" s="58" t="s">
        <v>56</v>
      </c>
      <c r="C160" s="58" t="s">
        <v>197</v>
      </c>
      <c r="D160" s="58" t="s">
        <v>46</v>
      </c>
      <c r="E160" s="58" t="s">
        <v>246</v>
      </c>
      <c r="F160" s="59" t="s">
        <v>299</v>
      </c>
      <c r="G160" s="60">
        <v>1195</v>
      </c>
      <c r="H160" s="61">
        <v>126.58</v>
      </c>
      <c r="I160" s="62">
        <f t="shared" si="8"/>
        <v>7.1849999999999996</v>
      </c>
      <c r="J160" s="62">
        <f t="shared" si="9"/>
        <v>181.9</v>
      </c>
      <c r="K160" s="62">
        <f t="shared" si="10"/>
        <v>42.91</v>
      </c>
      <c r="L160" s="62">
        <f t="shared" si="11"/>
        <v>224.81</v>
      </c>
    </row>
    <row r="161" spans="1:12" ht="38.25">
      <c r="A161" s="57">
        <v>154</v>
      </c>
      <c r="B161" s="58" t="s">
        <v>56</v>
      </c>
      <c r="C161" s="58" t="s">
        <v>197</v>
      </c>
      <c r="D161" s="58" t="s">
        <v>46</v>
      </c>
      <c r="E161" s="58" t="s">
        <v>246</v>
      </c>
      <c r="F161" s="59" t="s">
        <v>298</v>
      </c>
      <c r="G161" s="60">
        <v>1195</v>
      </c>
      <c r="H161" s="61">
        <v>4.42</v>
      </c>
      <c r="I161" s="62">
        <f t="shared" si="8"/>
        <v>7.1849999999999996</v>
      </c>
      <c r="J161" s="62">
        <f t="shared" si="9"/>
        <v>15.88</v>
      </c>
      <c r="K161" s="62">
        <f t="shared" si="10"/>
        <v>3.75</v>
      </c>
      <c r="L161" s="62">
        <f t="shared" si="11"/>
        <v>19.630000000000003</v>
      </c>
    </row>
    <row r="162" spans="1:12" ht="51">
      <c r="A162" s="57">
        <v>155</v>
      </c>
      <c r="B162" s="58" t="s">
        <v>10</v>
      </c>
      <c r="C162" s="58" t="s">
        <v>43</v>
      </c>
      <c r="D162" s="58" t="s">
        <v>36</v>
      </c>
      <c r="E162" s="58" t="s">
        <v>247</v>
      </c>
      <c r="F162" s="59" t="s">
        <v>298</v>
      </c>
      <c r="G162" s="60">
        <v>1100</v>
      </c>
      <c r="H162" s="61">
        <v>48</v>
      </c>
      <c r="I162" s="62">
        <f t="shared" si="8"/>
        <v>6.6130000000000004</v>
      </c>
      <c r="J162" s="62">
        <f t="shared" si="9"/>
        <v>158.71</v>
      </c>
      <c r="K162" s="62">
        <f t="shared" si="10"/>
        <v>37.44</v>
      </c>
      <c r="L162" s="62">
        <f t="shared" si="11"/>
        <v>196.15</v>
      </c>
    </row>
    <row r="163" spans="1:12" ht="51">
      <c r="A163" s="57">
        <v>156</v>
      </c>
      <c r="B163" s="58" t="s">
        <v>10</v>
      </c>
      <c r="C163" s="58" t="s">
        <v>43</v>
      </c>
      <c r="D163" s="58" t="s">
        <v>36</v>
      </c>
      <c r="E163" s="58" t="s">
        <v>247</v>
      </c>
      <c r="F163" s="59" t="s">
        <v>299</v>
      </c>
      <c r="G163" s="60">
        <v>1100</v>
      </c>
      <c r="H163" s="61">
        <v>72</v>
      </c>
      <c r="I163" s="62">
        <f t="shared" si="8"/>
        <v>6.6130000000000004</v>
      </c>
      <c r="J163" s="62">
        <f t="shared" si="9"/>
        <v>95.23</v>
      </c>
      <c r="K163" s="62">
        <f t="shared" si="10"/>
        <v>22.46</v>
      </c>
      <c r="L163" s="62">
        <f t="shared" si="11"/>
        <v>117.69</v>
      </c>
    </row>
    <row r="164" spans="1:12" ht="51">
      <c r="A164" s="57">
        <v>157</v>
      </c>
      <c r="B164" s="58" t="s">
        <v>10</v>
      </c>
      <c r="C164" s="58" t="s">
        <v>43</v>
      </c>
      <c r="D164" s="58" t="s">
        <v>36</v>
      </c>
      <c r="E164" s="58" t="s">
        <v>247</v>
      </c>
      <c r="F164" s="59" t="s">
        <v>298</v>
      </c>
      <c r="G164" s="60">
        <v>1100</v>
      </c>
      <c r="H164" s="61">
        <v>13</v>
      </c>
      <c r="I164" s="62">
        <f t="shared" si="8"/>
        <v>6.6130000000000004</v>
      </c>
      <c r="J164" s="62">
        <f t="shared" si="9"/>
        <v>42.98</v>
      </c>
      <c r="K164" s="62">
        <f t="shared" si="10"/>
        <v>10.14</v>
      </c>
      <c r="L164" s="62">
        <f t="shared" si="11"/>
        <v>53.12</v>
      </c>
    </row>
    <row r="165" spans="1:12" ht="51">
      <c r="A165" s="57">
        <v>158</v>
      </c>
      <c r="B165" s="58" t="s">
        <v>10</v>
      </c>
      <c r="C165" s="58" t="s">
        <v>43</v>
      </c>
      <c r="D165" s="58" t="s">
        <v>36</v>
      </c>
      <c r="E165" s="58" t="s">
        <v>247</v>
      </c>
      <c r="F165" s="59" t="s">
        <v>299</v>
      </c>
      <c r="G165" s="60">
        <v>1100</v>
      </c>
      <c r="H165" s="61">
        <v>35</v>
      </c>
      <c r="I165" s="62">
        <f t="shared" si="8"/>
        <v>6.6130000000000004</v>
      </c>
      <c r="J165" s="62">
        <f t="shared" si="9"/>
        <v>46.29</v>
      </c>
      <c r="K165" s="62">
        <f t="shared" si="10"/>
        <v>10.92</v>
      </c>
      <c r="L165" s="62">
        <f t="shared" si="11"/>
        <v>57.21</v>
      </c>
    </row>
    <row r="166" spans="1:12" ht="76.5">
      <c r="A166" s="57">
        <v>159</v>
      </c>
      <c r="B166" s="58" t="s">
        <v>304</v>
      </c>
      <c r="C166" s="58" t="s">
        <v>319</v>
      </c>
      <c r="D166" s="58" t="s">
        <v>36</v>
      </c>
      <c r="E166" s="58" t="s">
        <v>81</v>
      </c>
      <c r="F166" s="59" t="s">
        <v>298</v>
      </c>
      <c r="G166" s="60">
        <v>1464.48</v>
      </c>
      <c r="H166" s="61">
        <v>74</v>
      </c>
      <c r="I166" s="62">
        <f t="shared" si="8"/>
        <v>8.8049999999999997</v>
      </c>
      <c r="J166" s="62">
        <f t="shared" si="9"/>
        <v>325.79000000000002</v>
      </c>
      <c r="K166" s="62">
        <f t="shared" si="10"/>
        <v>76.849999999999994</v>
      </c>
      <c r="L166" s="62">
        <f t="shared" si="11"/>
        <v>402.64</v>
      </c>
    </row>
    <row r="167" spans="1:12" ht="76.5">
      <c r="A167" s="57">
        <v>160</v>
      </c>
      <c r="B167" s="58" t="s">
        <v>304</v>
      </c>
      <c r="C167" s="58" t="s">
        <v>319</v>
      </c>
      <c r="D167" s="58" t="s">
        <v>36</v>
      </c>
      <c r="E167" s="58" t="s">
        <v>81</v>
      </c>
      <c r="F167" s="59" t="s">
        <v>299</v>
      </c>
      <c r="G167" s="60">
        <v>1464.48</v>
      </c>
      <c r="H167" s="61">
        <v>155.5</v>
      </c>
      <c r="I167" s="62">
        <f t="shared" si="8"/>
        <v>8.8049999999999997</v>
      </c>
      <c r="J167" s="62">
        <f t="shared" si="9"/>
        <v>273.83999999999997</v>
      </c>
      <c r="K167" s="62">
        <f t="shared" si="10"/>
        <v>64.599999999999994</v>
      </c>
      <c r="L167" s="62">
        <f t="shared" si="11"/>
        <v>338.43999999999994</v>
      </c>
    </row>
    <row r="168" spans="1:12" ht="51">
      <c r="A168" s="57">
        <v>161</v>
      </c>
      <c r="B168" s="58" t="s">
        <v>10</v>
      </c>
      <c r="C168" s="58" t="s">
        <v>35</v>
      </c>
      <c r="D168" s="58" t="s">
        <v>32</v>
      </c>
      <c r="E168" s="58" t="s">
        <v>82</v>
      </c>
      <c r="F168" s="59">
        <v>0.2</v>
      </c>
      <c r="G168" s="60">
        <v>980</v>
      </c>
      <c r="H168" s="61">
        <v>119.8</v>
      </c>
      <c r="I168" s="62">
        <f t="shared" si="8"/>
        <v>5.8920000000000003</v>
      </c>
      <c r="J168" s="62">
        <f t="shared" si="9"/>
        <v>141.16999999999999</v>
      </c>
      <c r="K168" s="62">
        <f t="shared" si="10"/>
        <v>33.299999999999997</v>
      </c>
      <c r="L168" s="62">
        <f t="shared" si="11"/>
        <v>174.46999999999997</v>
      </c>
    </row>
    <row r="169" spans="1:12" ht="51">
      <c r="A169" s="57">
        <v>162</v>
      </c>
      <c r="B169" s="58" t="s">
        <v>10</v>
      </c>
      <c r="C169" s="58" t="s">
        <v>35</v>
      </c>
      <c r="D169" s="58" t="s">
        <v>32</v>
      </c>
      <c r="E169" s="58" t="s">
        <v>82</v>
      </c>
      <c r="F169" s="59">
        <v>0.5</v>
      </c>
      <c r="G169" s="60">
        <v>980</v>
      </c>
      <c r="H169" s="61">
        <v>1.2</v>
      </c>
      <c r="I169" s="62">
        <f t="shared" si="8"/>
        <v>5.8920000000000003</v>
      </c>
      <c r="J169" s="62">
        <f t="shared" si="9"/>
        <v>3.54</v>
      </c>
      <c r="K169" s="62">
        <f t="shared" si="10"/>
        <v>0.84</v>
      </c>
      <c r="L169" s="62">
        <f t="shared" si="11"/>
        <v>4.38</v>
      </c>
    </row>
    <row r="170" spans="1:12" ht="51">
      <c r="A170" s="57">
        <v>163</v>
      </c>
      <c r="B170" s="58" t="s">
        <v>10</v>
      </c>
      <c r="C170" s="58" t="s">
        <v>42</v>
      </c>
      <c r="D170" s="58" t="s">
        <v>32</v>
      </c>
      <c r="E170" s="58" t="s">
        <v>83</v>
      </c>
      <c r="F170" s="59">
        <v>0.2</v>
      </c>
      <c r="G170" s="60">
        <v>960</v>
      </c>
      <c r="H170" s="61">
        <v>150.58000000000001</v>
      </c>
      <c r="I170" s="62">
        <f t="shared" si="8"/>
        <v>5.7720000000000002</v>
      </c>
      <c r="J170" s="62">
        <f t="shared" si="9"/>
        <v>173.83</v>
      </c>
      <c r="K170" s="62">
        <f t="shared" si="10"/>
        <v>41.01</v>
      </c>
      <c r="L170" s="62">
        <f t="shared" si="11"/>
        <v>214.84</v>
      </c>
    </row>
    <row r="171" spans="1:12" ht="51">
      <c r="A171" s="57">
        <v>164</v>
      </c>
      <c r="B171" s="58" t="s">
        <v>10</v>
      </c>
      <c r="C171" s="58" t="s">
        <v>42</v>
      </c>
      <c r="D171" s="58" t="s">
        <v>32</v>
      </c>
      <c r="E171" s="58" t="s">
        <v>83</v>
      </c>
      <c r="F171" s="59">
        <v>0.5</v>
      </c>
      <c r="G171" s="60">
        <v>960</v>
      </c>
      <c r="H171" s="61">
        <v>5.92</v>
      </c>
      <c r="I171" s="62">
        <f t="shared" si="8"/>
        <v>5.7720000000000002</v>
      </c>
      <c r="J171" s="62">
        <f t="shared" si="9"/>
        <v>17.09</v>
      </c>
      <c r="K171" s="62">
        <f t="shared" si="10"/>
        <v>4.03</v>
      </c>
      <c r="L171" s="62">
        <f t="shared" si="11"/>
        <v>21.12</v>
      </c>
    </row>
    <row r="172" spans="1:12" ht="38.25">
      <c r="A172" s="57">
        <v>165</v>
      </c>
      <c r="B172" s="58" t="s">
        <v>33</v>
      </c>
      <c r="C172" s="58" t="s">
        <v>34</v>
      </c>
      <c r="D172" s="58" t="s">
        <v>32</v>
      </c>
      <c r="E172" s="58" t="s">
        <v>379</v>
      </c>
      <c r="F172" s="59">
        <v>0.2</v>
      </c>
      <c r="G172" s="60">
        <v>960</v>
      </c>
      <c r="H172" s="61">
        <v>33</v>
      </c>
      <c r="I172" s="62">
        <f t="shared" si="8"/>
        <v>5.7720000000000002</v>
      </c>
      <c r="J172" s="62">
        <f t="shared" si="9"/>
        <v>38.1</v>
      </c>
      <c r="K172" s="62">
        <f t="shared" si="10"/>
        <v>8.99</v>
      </c>
      <c r="L172" s="62">
        <f t="shared" si="11"/>
        <v>47.09</v>
      </c>
    </row>
    <row r="173" spans="1:12" ht="38.25">
      <c r="A173" s="57">
        <v>166</v>
      </c>
      <c r="B173" s="58" t="s">
        <v>33</v>
      </c>
      <c r="C173" s="58" t="s">
        <v>239</v>
      </c>
      <c r="D173" s="58" t="s">
        <v>36</v>
      </c>
      <c r="E173" s="58" t="s">
        <v>380</v>
      </c>
      <c r="F173" s="59" t="s">
        <v>370</v>
      </c>
      <c r="G173" s="60">
        <v>1100</v>
      </c>
      <c r="H173" s="61">
        <v>32.64</v>
      </c>
      <c r="I173" s="62">
        <f t="shared" si="8"/>
        <v>6.6130000000000004</v>
      </c>
      <c r="J173" s="62">
        <f t="shared" si="9"/>
        <v>21.58</v>
      </c>
      <c r="K173" s="62">
        <f t="shared" si="10"/>
        <v>5.09</v>
      </c>
      <c r="L173" s="62">
        <f t="shared" si="11"/>
        <v>26.669999999999998</v>
      </c>
    </row>
    <row r="174" spans="1:12" ht="51">
      <c r="A174" s="57">
        <v>167</v>
      </c>
      <c r="B174" s="58" t="s">
        <v>10</v>
      </c>
      <c r="C174" s="58" t="s">
        <v>248</v>
      </c>
      <c r="D174" s="58" t="s">
        <v>32</v>
      </c>
      <c r="E174" s="58" t="s">
        <v>249</v>
      </c>
      <c r="F174" s="59" t="s">
        <v>298</v>
      </c>
      <c r="G174" s="60">
        <v>1040</v>
      </c>
      <c r="H174" s="61">
        <v>18.5</v>
      </c>
      <c r="I174" s="62">
        <f t="shared" si="8"/>
        <v>6.2530000000000001</v>
      </c>
      <c r="J174" s="62">
        <f t="shared" si="9"/>
        <v>57.84</v>
      </c>
      <c r="K174" s="62">
        <f t="shared" si="10"/>
        <v>13.64</v>
      </c>
      <c r="L174" s="62">
        <f t="shared" si="11"/>
        <v>71.48</v>
      </c>
    </row>
    <row r="175" spans="1:12" ht="51">
      <c r="A175" s="57">
        <v>168</v>
      </c>
      <c r="B175" s="58" t="s">
        <v>10</v>
      </c>
      <c r="C175" s="58" t="s">
        <v>248</v>
      </c>
      <c r="D175" s="58" t="s">
        <v>32</v>
      </c>
      <c r="E175" s="58" t="s">
        <v>249</v>
      </c>
      <c r="F175" s="59" t="s">
        <v>299</v>
      </c>
      <c r="G175" s="60">
        <v>1040</v>
      </c>
      <c r="H175" s="61">
        <v>53.5</v>
      </c>
      <c r="I175" s="62">
        <f t="shared" si="8"/>
        <v>6.2530000000000001</v>
      </c>
      <c r="J175" s="62">
        <f t="shared" si="9"/>
        <v>66.91</v>
      </c>
      <c r="K175" s="62">
        <f t="shared" si="10"/>
        <v>15.78</v>
      </c>
      <c r="L175" s="62">
        <f t="shared" si="11"/>
        <v>82.69</v>
      </c>
    </row>
    <row r="176" spans="1:12" ht="51">
      <c r="A176" s="57">
        <v>169</v>
      </c>
      <c r="B176" s="58" t="s">
        <v>10</v>
      </c>
      <c r="C176" s="58" t="s">
        <v>248</v>
      </c>
      <c r="D176" s="58" t="s">
        <v>32</v>
      </c>
      <c r="E176" s="58" t="s">
        <v>249</v>
      </c>
      <c r="F176" s="59" t="s">
        <v>298</v>
      </c>
      <c r="G176" s="60">
        <v>1040</v>
      </c>
      <c r="H176" s="61">
        <v>48</v>
      </c>
      <c r="I176" s="62">
        <f t="shared" si="8"/>
        <v>6.2530000000000001</v>
      </c>
      <c r="J176" s="62">
        <f t="shared" si="9"/>
        <v>150.07</v>
      </c>
      <c r="K176" s="62">
        <f t="shared" si="10"/>
        <v>35.4</v>
      </c>
      <c r="L176" s="62">
        <f t="shared" si="11"/>
        <v>185.47</v>
      </c>
    </row>
    <row r="177" spans="1:12" ht="51">
      <c r="A177" s="57">
        <v>170</v>
      </c>
      <c r="B177" s="58" t="s">
        <v>10</v>
      </c>
      <c r="C177" s="58" t="s">
        <v>248</v>
      </c>
      <c r="D177" s="58" t="s">
        <v>32</v>
      </c>
      <c r="E177" s="58" t="s">
        <v>249</v>
      </c>
      <c r="F177" s="59" t="s">
        <v>299</v>
      </c>
      <c r="G177" s="60">
        <v>1040</v>
      </c>
      <c r="H177" s="61">
        <v>72</v>
      </c>
      <c r="I177" s="62">
        <f t="shared" si="8"/>
        <v>6.2530000000000001</v>
      </c>
      <c r="J177" s="62">
        <f t="shared" si="9"/>
        <v>90.04</v>
      </c>
      <c r="K177" s="62">
        <f t="shared" si="10"/>
        <v>21.24</v>
      </c>
      <c r="L177" s="62">
        <f t="shared" si="11"/>
        <v>111.28</v>
      </c>
    </row>
    <row r="178" spans="1:12" ht="51">
      <c r="A178" s="57">
        <v>171</v>
      </c>
      <c r="B178" s="58" t="s">
        <v>10</v>
      </c>
      <c r="C178" s="58" t="s">
        <v>248</v>
      </c>
      <c r="D178" s="58" t="s">
        <v>32</v>
      </c>
      <c r="E178" s="58" t="s">
        <v>249</v>
      </c>
      <c r="F178" s="59" t="s">
        <v>298</v>
      </c>
      <c r="G178" s="60">
        <v>1040</v>
      </c>
      <c r="H178" s="61">
        <v>13</v>
      </c>
      <c r="I178" s="62">
        <f t="shared" si="8"/>
        <v>6.2530000000000001</v>
      </c>
      <c r="J178" s="62">
        <f t="shared" si="9"/>
        <v>40.64</v>
      </c>
      <c r="K178" s="62">
        <f t="shared" si="10"/>
        <v>9.59</v>
      </c>
      <c r="L178" s="62">
        <f t="shared" si="11"/>
        <v>50.230000000000004</v>
      </c>
    </row>
    <row r="179" spans="1:12" ht="51">
      <c r="A179" s="57">
        <v>172</v>
      </c>
      <c r="B179" s="58" t="s">
        <v>10</v>
      </c>
      <c r="C179" s="58" t="s">
        <v>248</v>
      </c>
      <c r="D179" s="58" t="s">
        <v>32</v>
      </c>
      <c r="E179" s="58" t="s">
        <v>249</v>
      </c>
      <c r="F179" s="59" t="s">
        <v>299</v>
      </c>
      <c r="G179" s="60">
        <v>1040</v>
      </c>
      <c r="H179" s="61">
        <v>35</v>
      </c>
      <c r="I179" s="62">
        <f t="shared" si="8"/>
        <v>6.2530000000000001</v>
      </c>
      <c r="J179" s="62">
        <f t="shared" si="9"/>
        <v>43.77</v>
      </c>
      <c r="K179" s="62">
        <f t="shared" si="10"/>
        <v>10.33</v>
      </c>
      <c r="L179" s="62">
        <f t="shared" si="11"/>
        <v>54.1</v>
      </c>
    </row>
    <row r="180" spans="1:12" ht="38.25">
      <c r="A180" s="57">
        <v>173</v>
      </c>
      <c r="B180" s="58" t="s">
        <v>33</v>
      </c>
      <c r="C180" s="58" t="s">
        <v>254</v>
      </c>
      <c r="D180" s="58" t="s">
        <v>36</v>
      </c>
      <c r="E180" s="58" t="s">
        <v>381</v>
      </c>
      <c r="F180" s="59">
        <v>0.2</v>
      </c>
      <c r="G180" s="60">
        <v>1100</v>
      </c>
      <c r="H180" s="61">
        <v>66</v>
      </c>
      <c r="I180" s="62">
        <f t="shared" si="8"/>
        <v>6.6130000000000004</v>
      </c>
      <c r="J180" s="62">
        <f t="shared" si="9"/>
        <v>87.29</v>
      </c>
      <c r="K180" s="62">
        <f t="shared" si="10"/>
        <v>20.59</v>
      </c>
      <c r="L180" s="62">
        <f t="shared" si="11"/>
        <v>107.88000000000001</v>
      </c>
    </row>
    <row r="181" spans="1:12" ht="51">
      <c r="A181" s="57">
        <v>174</v>
      </c>
      <c r="B181" s="58" t="s">
        <v>10</v>
      </c>
      <c r="C181" s="58" t="s">
        <v>31</v>
      </c>
      <c r="D181" s="58" t="s">
        <v>32</v>
      </c>
      <c r="E181" s="58" t="s">
        <v>84</v>
      </c>
      <c r="F181" s="59" t="s">
        <v>370</v>
      </c>
      <c r="G181" s="60">
        <v>960</v>
      </c>
      <c r="H181" s="61">
        <v>130.5</v>
      </c>
      <c r="I181" s="62">
        <f t="shared" si="8"/>
        <v>5.7720000000000002</v>
      </c>
      <c r="J181" s="62">
        <f t="shared" si="9"/>
        <v>75.319999999999993</v>
      </c>
      <c r="K181" s="62">
        <f t="shared" si="10"/>
        <v>17.77</v>
      </c>
      <c r="L181" s="62">
        <f t="shared" si="11"/>
        <v>93.089999999999989</v>
      </c>
    </row>
    <row r="182" spans="1:12" ht="51">
      <c r="A182" s="57">
        <v>175</v>
      </c>
      <c r="B182" s="58" t="s">
        <v>10</v>
      </c>
      <c r="C182" s="58" t="s">
        <v>31</v>
      </c>
      <c r="D182" s="58" t="s">
        <v>32</v>
      </c>
      <c r="E182" s="58" t="s">
        <v>85</v>
      </c>
      <c r="F182" s="59" t="s">
        <v>370</v>
      </c>
      <c r="G182" s="60">
        <v>960</v>
      </c>
      <c r="H182" s="61">
        <v>141.08000000000001</v>
      </c>
      <c r="I182" s="62">
        <f t="shared" si="8"/>
        <v>5.7720000000000002</v>
      </c>
      <c r="J182" s="62">
        <f t="shared" si="9"/>
        <v>81.430000000000007</v>
      </c>
      <c r="K182" s="62">
        <f t="shared" si="10"/>
        <v>19.21</v>
      </c>
      <c r="L182" s="62">
        <f t="shared" si="11"/>
        <v>100.64000000000001</v>
      </c>
    </row>
    <row r="183" spans="1:12" ht="51">
      <c r="A183" s="57">
        <v>176</v>
      </c>
      <c r="B183" s="58" t="s">
        <v>10</v>
      </c>
      <c r="C183" s="58" t="s">
        <v>35</v>
      </c>
      <c r="D183" s="58" t="s">
        <v>5</v>
      </c>
      <c r="E183" s="58" t="s">
        <v>86</v>
      </c>
      <c r="F183" s="59">
        <v>0.2</v>
      </c>
      <c r="G183" s="60">
        <v>1480</v>
      </c>
      <c r="H183" s="61">
        <v>182</v>
      </c>
      <c r="I183" s="62">
        <f t="shared" si="8"/>
        <v>8.8979999999999997</v>
      </c>
      <c r="J183" s="62">
        <f t="shared" si="9"/>
        <v>323.89</v>
      </c>
      <c r="K183" s="62">
        <f t="shared" si="10"/>
        <v>76.41</v>
      </c>
      <c r="L183" s="62">
        <f t="shared" si="11"/>
        <v>400.29999999999995</v>
      </c>
    </row>
    <row r="184" spans="1:12" ht="51">
      <c r="A184" s="57">
        <v>177</v>
      </c>
      <c r="B184" s="58" t="s">
        <v>10</v>
      </c>
      <c r="C184" s="58" t="s">
        <v>35</v>
      </c>
      <c r="D184" s="58" t="s">
        <v>32</v>
      </c>
      <c r="E184" s="58" t="s">
        <v>183</v>
      </c>
      <c r="F184" s="59">
        <v>0.2</v>
      </c>
      <c r="G184" s="60">
        <v>960</v>
      </c>
      <c r="H184" s="61">
        <v>131.91999999999999</v>
      </c>
      <c r="I184" s="62">
        <f t="shared" si="8"/>
        <v>5.7720000000000002</v>
      </c>
      <c r="J184" s="62">
        <f t="shared" si="9"/>
        <v>152.29</v>
      </c>
      <c r="K184" s="62">
        <f t="shared" si="10"/>
        <v>35.93</v>
      </c>
      <c r="L184" s="62">
        <f t="shared" si="11"/>
        <v>188.22</v>
      </c>
    </row>
    <row r="185" spans="1:12" ht="51">
      <c r="A185" s="57">
        <v>178</v>
      </c>
      <c r="B185" s="58" t="s">
        <v>10</v>
      </c>
      <c r="C185" s="58" t="s">
        <v>35</v>
      </c>
      <c r="D185" s="58" t="s">
        <v>32</v>
      </c>
      <c r="E185" s="58" t="s">
        <v>183</v>
      </c>
      <c r="F185" s="59">
        <v>0.5</v>
      </c>
      <c r="G185" s="60">
        <v>960</v>
      </c>
      <c r="H185" s="61">
        <v>2.33</v>
      </c>
      <c r="I185" s="62">
        <f t="shared" si="8"/>
        <v>5.7720000000000002</v>
      </c>
      <c r="J185" s="62">
        <f t="shared" si="9"/>
        <v>6.72</v>
      </c>
      <c r="K185" s="62">
        <f t="shared" si="10"/>
        <v>1.59</v>
      </c>
      <c r="L185" s="62">
        <f t="shared" si="11"/>
        <v>8.31</v>
      </c>
    </row>
    <row r="186" spans="1:12" ht="51">
      <c r="A186" s="57">
        <v>179</v>
      </c>
      <c r="B186" s="58" t="s">
        <v>10</v>
      </c>
      <c r="C186" s="58" t="s">
        <v>35</v>
      </c>
      <c r="D186" s="58" t="s">
        <v>36</v>
      </c>
      <c r="E186" s="58" t="s">
        <v>87</v>
      </c>
      <c r="F186" s="59">
        <v>0.2</v>
      </c>
      <c r="G186" s="60">
        <v>1060</v>
      </c>
      <c r="H186" s="61">
        <v>101.5</v>
      </c>
      <c r="I186" s="62">
        <f t="shared" si="8"/>
        <v>6.3730000000000002</v>
      </c>
      <c r="J186" s="62">
        <f t="shared" si="9"/>
        <v>129.37</v>
      </c>
      <c r="K186" s="62">
        <f t="shared" si="10"/>
        <v>30.52</v>
      </c>
      <c r="L186" s="62">
        <f t="shared" si="11"/>
        <v>159.89000000000001</v>
      </c>
    </row>
    <row r="187" spans="1:12" ht="51">
      <c r="A187" s="57">
        <v>180</v>
      </c>
      <c r="B187" s="58" t="s">
        <v>10</v>
      </c>
      <c r="C187" s="58" t="s">
        <v>248</v>
      </c>
      <c r="D187" s="58" t="s">
        <v>32</v>
      </c>
      <c r="E187" s="58" t="s">
        <v>326</v>
      </c>
      <c r="F187" s="59">
        <v>0.2</v>
      </c>
      <c r="G187" s="60">
        <v>1060</v>
      </c>
      <c r="H187" s="61">
        <v>85.03</v>
      </c>
      <c r="I187" s="62">
        <f t="shared" si="8"/>
        <v>6.3730000000000002</v>
      </c>
      <c r="J187" s="62">
        <f t="shared" si="9"/>
        <v>108.38</v>
      </c>
      <c r="K187" s="62">
        <f t="shared" si="10"/>
        <v>25.57</v>
      </c>
      <c r="L187" s="62">
        <f t="shared" si="11"/>
        <v>133.94999999999999</v>
      </c>
    </row>
    <row r="188" spans="1:12" ht="51">
      <c r="A188" s="57">
        <v>181</v>
      </c>
      <c r="B188" s="58" t="s">
        <v>10</v>
      </c>
      <c r="C188" s="58" t="s">
        <v>248</v>
      </c>
      <c r="D188" s="58" t="s">
        <v>32</v>
      </c>
      <c r="E188" s="58" t="s">
        <v>326</v>
      </c>
      <c r="F188" s="59">
        <v>0.5</v>
      </c>
      <c r="G188" s="60">
        <v>1060</v>
      </c>
      <c r="H188" s="61">
        <v>3.47</v>
      </c>
      <c r="I188" s="62">
        <f t="shared" si="8"/>
        <v>6.3730000000000002</v>
      </c>
      <c r="J188" s="62">
        <f t="shared" si="9"/>
        <v>11.06</v>
      </c>
      <c r="K188" s="62">
        <f t="shared" si="10"/>
        <v>2.61</v>
      </c>
      <c r="L188" s="62">
        <f t="shared" si="11"/>
        <v>13.67</v>
      </c>
    </row>
    <row r="189" spans="1:12" ht="51">
      <c r="A189" s="57">
        <v>182</v>
      </c>
      <c r="B189" s="58" t="s">
        <v>10</v>
      </c>
      <c r="C189" s="58" t="s">
        <v>35</v>
      </c>
      <c r="D189" s="58" t="s">
        <v>32</v>
      </c>
      <c r="E189" s="58" t="s">
        <v>326</v>
      </c>
      <c r="F189" s="59">
        <v>0.2</v>
      </c>
      <c r="G189" s="60">
        <v>1060</v>
      </c>
      <c r="H189" s="61">
        <v>0</v>
      </c>
      <c r="I189" s="62">
        <f t="shared" si="8"/>
        <v>6.3730000000000002</v>
      </c>
      <c r="J189" s="62">
        <f t="shared" si="9"/>
        <v>0</v>
      </c>
      <c r="K189" s="62">
        <f t="shared" si="10"/>
        <v>0</v>
      </c>
      <c r="L189" s="62">
        <f t="shared" si="11"/>
        <v>0</v>
      </c>
    </row>
    <row r="190" spans="1:12" ht="51">
      <c r="A190" s="57">
        <v>183</v>
      </c>
      <c r="B190" s="58" t="s">
        <v>10</v>
      </c>
      <c r="C190" s="58" t="s">
        <v>74</v>
      </c>
      <c r="D190" s="58" t="s">
        <v>40</v>
      </c>
      <c r="E190" s="58" t="s">
        <v>184</v>
      </c>
      <c r="F190" s="59" t="s">
        <v>299</v>
      </c>
      <c r="G190" s="60">
        <v>1270</v>
      </c>
      <c r="H190" s="61">
        <v>9</v>
      </c>
      <c r="I190" s="62">
        <f t="shared" si="8"/>
        <v>7.6349999999999998</v>
      </c>
      <c r="J190" s="62">
        <f t="shared" si="9"/>
        <v>13.74</v>
      </c>
      <c r="K190" s="62">
        <f t="shared" si="10"/>
        <v>3.24</v>
      </c>
      <c r="L190" s="62">
        <f t="shared" si="11"/>
        <v>16.98</v>
      </c>
    </row>
    <row r="191" spans="1:12" ht="51">
      <c r="A191" s="57">
        <v>184</v>
      </c>
      <c r="B191" s="58" t="s">
        <v>10</v>
      </c>
      <c r="C191" s="58" t="s">
        <v>31</v>
      </c>
      <c r="D191" s="58" t="s">
        <v>32</v>
      </c>
      <c r="E191" s="58" t="s">
        <v>250</v>
      </c>
      <c r="F191" s="59" t="s">
        <v>370</v>
      </c>
      <c r="G191" s="60">
        <v>960</v>
      </c>
      <c r="H191" s="61">
        <v>77.75</v>
      </c>
      <c r="I191" s="62">
        <f t="shared" si="8"/>
        <v>5.7720000000000002</v>
      </c>
      <c r="J191" s="62">
        <f t="shared" si="9"/>
        <v>44.88</v>
      </c>
      <c r="K191" s="62">
        <f t="shared" si="10"/>
        <v>10.59</v>
      </c>
      <c r="L191" s="62">
        <f t="shared" si="11"/>
        <v>55.47</v>
      </c>
    </row>
    <row r="192" spans="1:12" ht="38.25">
      <c r="A192" s="57">
        <v>185</v>
      </c>
      <c r="B192" s="58" t="s">
        <v>56</v>
      </c>
      <c r="C192" s="58" t="s">
        <v>217</v>
      </c>
      <c r="D192" s="58" t="s">
        <v>46</v>
      </c>
      <c r="E192" s="58" t="s">
        <v>251</v>
      </c>
      <c r="F192" s="59">
        <v>0.2</v>
      </c>
      <c r="G192" s="60">
        <v>1155</v>
      </c>
      <c r="H192" s="61">
        <v>44.75</v>
      </c>
      <c r="I192" s="62">
        <f t="shared" si="8"/>
        <v>6.944</v>
      </c>
      <c r="J192" s="62">
        <f t="shared" si="9"/>
        <v>62.15</v>
      </c>
      <c r="K192" s="62">
        <f t="shared" si="10"/>
        <v>14.66</v>
      </c>
      <c r="L192" s="62">
        <f t="shared" si="11"/>
        <v>76.81</v>
      </c>
    </row>
    <row r="193" spans="1:12" ht="51">
      <c r="A193" s="57">
        <v>186</v>
      </c>
      <c r="B193" s="58" t="s">
        <v>10</v>
      </c>
      <c r="C193" s="58" t="s">
        <v>248</v>
      </c>
      <c r="D193" s="58" t="s">
        <v>32</v>
      </c>
      <c r="E193" s="58" t="s">
        <v>328</v>
      </c>
      <c r="F193" s="59">
        <v>0.2</v>
      </c>
      <c r="G193" s="60">
        <v>1040</v>
      </c>
      <c r="H193" s="61">
        <v>66</v>
      </c>
      <c r="I193" s="62">
        <f t="shared" si="8"/>
        <v>6.2530000000000001</v>
      </c>
      <c r="J193" s="62">
        <f t="shared" si="9"/>
        <v>82.54</v>
      </c>
      <c r="K193" s="62">
        <f t="shared" si="10"/>
        <v>19.47</v>
      </c>
      <c r="L193" s="62">
        <f t="shared" si="11"/>
        <v>102.01</v>
      </c>
    </row>
    <row r="194" spans="1:12" ht="51">
      <c r="A194" s="57">
        <v>187</v>
      </c>
      <c r="B194" s="58" t="s">
        <v>10</v>
      </c>
      <c r="C194" s="58" t="s">
        <v>42</v>
      </c>
      <c r="D194" s="58" t="s">
        <v>32</v>
      </c>
      <c r="E194" s="58" t="s">
        <v>328</v>
      </c>
      <c r="F194" s="59">
        <v>0.2</v>
      </c>
      <c r="G194" s="60">
        <v>1040</v>
      </c>
      <c r="H194" s="61">
        <v>23</v>
      </c>
      <c r="I194" s="62">
        <f t="shared" si="8"/>
        <v>6.2530000000000001</v>
      </c>
      <c r="J194" s="62">
        <f t="shared" si="9"/>
        <v>28.76</v>
      </c>
      <c r="K194" s="62">
        <f t="shared" si="10"/>
        <v>6.78</v>
      </c>
      <c r="L194" s="62">
        <f t="shared" si="11"/>
        <v>35.54</v>
      </c>
    </row>
    <row r="195" spans="1:12" ht="51">
      <c r="A195" s="57">
        <v>188</v>
      </c>
      <c r="B195" s="58" t="s">
        <v>10</v>
      </c>
      <c r="C195" s="58" t="s">
        <v>39</v>
      </c>
      <c r="D195" s="58" t="s">
        <v>46</v>
      </c>
      <c r="E195" s="58" t="s">
        <v>89</v>
      </c>
      <c r="F195" s="59" t="s">
        <v>299</v>
      </c>
      <c r="G195" s="60">
        <v>1195</v>
      </c>
      <c r="H195" s="61">
        <v>85.25</v>
      </c>
      <c r="I195" s="62">
        <f t="shared" si="8"/>
        <v>7.1849999999999996</v>
      </c>
      <c r="J195" s="62">
        <f t="shared" si="9"/>
        <v>122.5</v>
      </c>
      <c r="K195" s="62">
        <f t="shared" si="10"/>
        <v>28.9</v>
      </c>
      <c r="L195" s="62">
        <f t="shared" si="11"/>
        <v>151.4</v>
      </c>
    </row>
    <row r="196" spans="1:12" ht="51">
      <c r="A196" s="57">
        <v>189</v>
      </c>
      <c r="B196" s="58" t="s">
        <v>10</v>
      </c>
      <c r="C196" s="58" t="s">
        <v>39</v>
      </c>
      <c r="D196" s="58" t="s">
        <v>46</v>
      </c>
      <c r="E196" s="58" t="s">
        <v>89</v>
      </c>
      <c r="F196" s="59">
        <v>0.5</v>
      </c>
      <c r="G196" s="60">
        <v>1195</v>
      </c>
      <c r="H196" s="61">
        <v>2.75</v>
      </c>
      <c r="I196" s="62">
        <f t="shared" si="8"/>
        <v>7.1849999999999996</v>
      </c>
      <c r="J196" s="62">
        <f t="shared" si="9"/>
        <v>9.8800000000000008</v>
      </c>
      <c r="K196" s="62">
        <f t="shared" si="10"/>
        <v>2.33</v>
      </c>
      <c r="L196" s="62">
        <f t="shared" si="11"/>
        <v>12.21</v>
      </c>
    </row>
    <row r="197" spans="1:12" ht="51">
      <c r="A197" s="57">
        <v>190</v>
      </c>
      <c r="B197" s="58" t="s">
        <v>10</v>
      </c>
      <c r="C197" s="58" t="s">
        <v>35</v>
      </c>
      <c r="D197" s="58" t="s">
        <v>32</v>
      </c>
      <c r="E197" s="58" t="s">
        <v>90</v>
      </c>
      <c r="F197" s="59">
        <v>0.2</v>
      </c>
      <c r="G197" s="60">
        <v>960</v>
      </c>
      <c r="H197" s="61">
        <v>175.75</v>
      </c>
      <c r="I197" s="62">
        <f t="shared" si="8"/>
        <v>5.7720000000000002</v>
      </c>
      <c r="J197" s="62">
        <f t="shared" si="9"/>
        <v>202.89</v>
      </c>
      <c r="K197" s="62">
        <f t="shared" si="10"/>
        <v>47.86</v>
      </c>
      <c r="L197" s="62">
        <f t="shared" si="11"/>
        <v>250.75</v>
      </c>
    </row>
    <row r="198" spans="1:12" ht="76.5">
      <c r="A198" s="57">
        <v>191</v>
      </c>
      <c r="B198" s="58" t="s">
        <v>304</v>
      </c>
      <c r="C198" s="58" t="s">
        <v>216</v>
      </c>
      <c r="D198" s="58" t="s">
        <v>40</v>
      </c>
      <c r="E198" s="58" t="s">
        <v>91</v>
      </c>
      <c r="F198" s="59" t="s">
        <v>298</v>
      </c>
      <c r="G198" s="60">
        <v>1700</v>
      </c>
      <c r="H198" s="61">
        <v>79</v>
      </c>
      <c r="I198" s="62">
        <f t="shared" si="8"/>
        <v>10.221</v>
      </c>
      <c r="J198" s="62">
        <f t="shared" si="9"/>
        <v>403.73</v>
      </c>
      <c r="K198" s="62">
        <f t="shared" si="10"/>
        <v>95.24</v>
      </c>
      <c r="L198" s="62">
        <f t="shared" si="11"/>
        <v>498.97</v>
      </c>
    </row>
    <row r="199" spans="1:12" ht="76.5">
      <c r="A199" s="57">
        <v>192</v>
      </c>
      <c r="B199" s="58" t="s">
        <v>304</v>
      </c>
      <c r="C199" s="58" t="s">
        <v>216</v>
      </c>
      <c r="D199" s="58" t="s">
        <v>40</v>
      </c>
      <c r="E199" s="58" t="s">
        <v>91</v>
      </c>
      <c r="F199" s="59" t="s">
        <v>299</v>
      </c>
      <c r="G199" s="60">
        <v>1700</v>
      </c>
      <c r="H199" s="61">
        <v>168</v>
      </c>
      <c r="I199" s="62">
        <f t="shared" si="8"/>
        <v>10.221</v>
      </c>
      <c r="J199" s="62">
        <f t="shared" si="9"/>
        <v>343.43</v>
      </c>
      <c r="K199" s="62">
        <f t="shared" si="10"/>
        <v>81.02</v>
      </c>
      <c r="L199" s="62">
        <f t="shared" si="11"/>
        <v>424.45</v>
      </c>
    </row>
    <row r="200" spans="1:12" ht="38.25">
      <c r="A200" s="57">
        <v>193</v>
      </c>
      <c r="B200" s="58" t="s">
        <v>56</v>
      </c>
      <c r="C200" s="58" t="s">
        <v>197</v>
      </c>
      <c r="D200" s="58" t="s">
        <v>36</v>
      </c>
      <c r="E200" s="58" t="s">
        <v>282</v>
      </c>
      <c r="F200" s="59" t="s">
        <v>299</v>
      </c>
      <c r="G200" s="60">
        <v>1100</v>
      </c>
      <c r="H200" s="61">
        <v>146.15</v>
      </c>
      <c r="I200" s="62">
        <f t="shared" ref="I200:I263" si="12">ROUND(G200/166.33,3)</f>
        <v>6.6130000000000004</v>
      </c>
      <c r="J200" s="62">
        <f t="shared" ref="J200:J263" si="13">ROUND(I200*H200*F200,2)</f>
        <v>193.3</v>
      </c>
      <c r="K200" s="62">
        <f t="shared" ref="K200:K263" si="14">ROUND(J200*0.2359,2)</f>
        <v>45.6</v>
      </c>
      <c r="L200" s="62">
        <f t="shared" ref="L200:L263" si="15">J200+K200</f>
        <v>238.9</v>
      </c>
    </row>
    <row r="201" spans="1:12" ht="38.25">
      <c r="A201" s="57">
        <v>194</v>
      </c>
      <c r="B201" s="58" t="s">
        <v>56</v>
      </c>
      <c r="C201" s="58" t="s">
        <v>197</v>
      </c>
      <c r="D201" s="58" t="s">
        <v>36</v>
      </c>
      <c r="E201" s="58" t="s">
        <v>282</v>
      </c>
      <c r="F201" s="59" t="s">
        <v>298</v>
      </c>
      <c r="G201" s="60">
        <v>1100</v>
      </c>
      <c r="H201" s="61">
        <v>14.65</v>
      </c>
      <c r="I201" s="62">
        <f t="shared" si="12"/>
        <v>6.6130000000000004</v>
      </c>
      <c r="J201" s="62">
        <f t="shared" si="13"/>
        <v>48.44</v>
      </c>
      <c r="K201" s="62">
        <f t="shared" si="14"/>
        <v>11.43</v>
      </c>
      <c r="L201" s="62">
        <f t="shared" si="15"/>
        <v>59.87</v>
      </c>
    </row>
    <row r="202" spans="1:12" ht="38.25">
      <c r="A202" s="57">
        <v>195</v>
      </c>
      <c r="B202" s="58" t="s">
        <v>56</v>
      </c>
      <c r="C202" s="58" t="s">
        <v>197</v>
      </c>
      <c r="D202" s="58" t="s">
        <v>36</v>
      </c>
      <c r="E202" s="58" t="s">
        <v>282</v>
      </c>
      <c r="F202" s="59" t="s">
        <v>298</v>
      </c>
      <c r="G202" s="60">
        <v>1100</v>
      </c>
      <c r="H202" s="61">
        <v>11.5</v>
      </c>
      <c r="I202" s="62">
        <f t="shared" si="12"/>
        <v>6.6130000000000004</v>
      </c>
      <c r="J202" s="62">
        <f t="shared" si="13"/>
        <v>38.020000000000003</v>
      </c>
      <c r="K202" s="62">
        <f t="shared" si="14"/>
        <v>8.9700000000000006</v>
      </c>
      <c r="L202" s="62">
        <f t="shared" si="15"/>
        <v>46.99</v>
      </c>
    </row>
    <row r="203" spans="1:12" ht="38.25">
      <c r="A203" s="57">
        <v>196</v>
      </c>
      <c r="B203" s="58" t="s">
        <v>56</v>
      </c>
      <c r="C203" s="58" t="s">
        <v>197</v>
      </c>
      <c r="D203" s="58" t="s">
        <v>36</v>
      </c>
      <c r="E203" s="58" t="s">
        <v>282</v>
      </c>
      <c r="F203" s="59" t="s">
        <v>299</v>
      </c>
      <c r="G203" s="60">
        <v>1100</v>
      </c>
      <c r="H203" s="61">
        <v>25.5</v>
      </c>
      <c r="I203" s="62">
        <f t="shared" si="12"/>
        <v>6.6130000000000004</v>
      </c>
      <c r="J203" s="62">
        <f t="shared" si="13"/>
        <v>33.729999999999997</v>
      </c>
      <c r="K203" s="62">
        <f t="shared" si="14"/>
        <v>7.96</v>
      </c>
      <c r="L203" s="62">
        <f t="shared" si="15"/>
        <v>41.69</v>
      </c>
    </row>
    <row r="204" spans="1:12" ht="51">
      <c r="A204" s="57">
        <v>197</v>
      </c>
      <c r="B204" s="58" t="s">
        <v>10</v>
      </c>
      <c r="C204" s="58" t="s">
        <v>39</v>
      </c>
      <c r="D204" s="58" t="s">
        <v>36</v>
      </c>
      <c r="E204" s="58" t="s">
        <v>92</v>
      </c>
      <c r="F204" s="59" t="s">
        <v>299</v>
      </c>
      <c r="G204" s="60">
        <v>1060</v>
      </c>
      <c r="H204" s="61">
        <v>44</v>
      </c>
      <c r="I204" s="62">
        <f t="shared" si="12"/>
        <v>6.3730000000000002</v>
      </c>
      <c r="J204" s="62">
        <f t="shared" si="13"/>
        <v>56.08</v>
      </c>
      <c r="K204" s="62">
        <f t="shared" si="14"/>
        <v>13.23</v>
      </c>
      <c r="L204" s="62">
        <f t="shared" si="15"/>
        <v>69.31</v>
      </c>
    </row>
    <row r="205" spans="1:12" ht="51">
      <c r="A205" s="57">
        <v>198</v>
      </c>
      <c r="B205" s="58" t="s">
        <v>10</v>
      </c>
      <c r="C205" s="58" t="s">
        <v>39</v>
      </c>
      <c r="D205" s="58" t="s">
        <v>36</v>
      </c>
      <c r="E205" s="58" t="s">
        <v>92</v>
      </c>
      <c r="F205" s="59">
        <v>0.2</v>
      </c>
      <c r="G205" s="60">
        <v>1060</v>
      </c>
      <c r="H205" s="61">
        <v>44</v>
      </c>
      <c r="I205" s="62">
        <f t="shared" si="12"/>
        <v>6.3730000000000002</v>
      </c>
      <c r="J205" s="62">
        <f t="shared" si="13"/>
        <v>56.08</v>
      </c>
      <c r="K205" s="62">
        <f t="shared" si="14"/>
        <v>13.23</v>
      </c>
      <c r="L205" s="62">
        <f t="shared" si="15"/>
        <v>69.31</v>
      </c>
    </row>
    <row r="206" spans="1:12" ht="51">
      <c r="A206" s="57">
        <v>199</v>
      </c>
      <c r="B206" s="58" t="s">
        <v>10</v>
      </c>
      <c r="C206" s="58" t="s">
        <v>31</v>
      </c>
      <c r="D206" s="58" t="s">
        <v>36</v>
      </c>
      <c r="E206" s="58" t="s">
        <v>93</v>
      </c>
      <c r="F206" s="59" t="s">
        <v>370</v>
      </c>
      <c r="G206" s="60">
        <v>1040</v>
      </c>
      <c r="H206" s="61">
        <v>167</v>
      </c>
      <c r="I206" s="62">
        <f t="shared" si="12"/>
        <v>6.2530000000000001</v>
      </c>
      <c r="J206" s="62">
        <f t="shared" si="13"/>
        <v>104.43</v>
      </c>
      <c r="K206" s="62">
        <f t="shared" si="14"/>
        <v>24.64</v>
      </c>
      <c r="L206" s="62">
        <f t="shared" si="15"/>
        <v>129.07</v>
      </c>
    </row>
    <row r="207" spans="1:12" ht="51">
      <c r="A207" s="57">
        <v>200</v>
      </c>
      <c r="B207" s="58" t="s">
        <v>10</v>
      </c>
      <c r="C207" s="58" t="s">
        <v>42</v>
      </c>
      <c r="D207" s="58" t="s">
        <v>32</v>
      </c>
      <c r="E207" s="58" t="s">
        <v>94</v>
      </c>
      <c r="F207" s="59">
        <v>0.2</v>
      </c>
      <c r="G207" s="60">
        <v>960</v>
      </c>
      <c r="H207" s="61">
        <v>88.62</v>
      </c>
      <c r="I207" s="62">
        <f t="shared" si="12"/>
        <v>5.7720000000000002</v>
      </c>
      <c r="J207" s="62">
        <f t="shared" si="13"/>
        <v>102.3</v>
      </c>
      <c r="K207" s="62">
        <f t="shared" si="14"/>
        <v>24.13</v>
      </c>
      <c r="L207" s="62">
        <f t="shared" si="15"/>
        <v>126.42999999999999</v>
      </c>
    </row>
    <row r="208" spans="1:12" ht="51">
      <c r="A208" s="57">
        <v>201</v>
      </c>
      <c r="B208" s="58" t="s">
        <v>10</v>
      </c>
      <c r="C208" s="58" t="s">
        <v>42</v>
      </c>
      <c r="D208" s="58" t="s">
        <v>32</v>
      </c>
      <c r="E208" s="58" t="s">
        <v>94</v>
      </c>
      <c r="F208" s="59">
        <v>0.5</v>
      </c>
      <c r="G208" s="60">
        <v>960</v>
      </c>
      <c r="H208" s="61">
        <v>0.38</v>
      </c>
      <c r="I208" s="62">
        <f t="shared" si="12"/>
        <v>5.7720000000000002</v>
      </c>
      <c r="J208" s="62">
        <f t="shared" si="13"/>
        <v>1.1000000000000001</v>
      </c>
      <c r="K208" s="62">
        <f t="shared" si="14"/>
        <v>0.26</v>
      </c>
      <c r="L208" s="62">
        <f t="shared" si="15"/>
        <v>1.36</v>
      </c>
    </row>
    <row r="209" spans="1:12" ht="51">
      <c r="A209" s="57">
        <v>202</v>
      </c>
      <c r="B209" s="58" t="s">
        <v>10</v>
      </c>
      <c r="C209" s="58" t="s">
        <v>39</v>
      </c>
      <c r="D209" s="58" t="s">
        <v>36</v>
      </c>
      <c r="E209" s="58" t="s">
        <v>252</v>
      </c>
      <c r="F209" s="59" t="s">
        <v>299</v>
      </c>
      <c r="G209" s="60">
        <v>1100</v>
      </c>
      <c r="H209" s="61">
        <v>26</v>
      </c>
      <c r="I209" s="62">
        <f t="shared" si="12"/>
        <v>6.6130000000000004</v>
      </c>
      <c r="J209" s="62">
        <f t="shared" si="13"/>
        <v>34.39</v>
      </c>
      <c r="K209" s="62">
        <f t="shared" si="14"/>
        <v>8.11</v>
      </c>
      <c r="L209" s="62">
        <f t="shared" si="15"/>
        <v>42.5</v>
      </c>
    </row>
    <row r="210" spans="1:12" ht="51">
      <c r="A210" s="57">
        <v>203</v>
      </c>
      <c r="B210" s="58" t="s">
        <v>10</v>
      </c>
      <c r="C210" s="58" t="s">
        <v>39</v>
      </c>
      <c r="D210" s="58" t="s">
        <v>36</v>
      </c>
      <c r="E210" s="58" t="s">
        <v>204</v>
      </c>
      <c r="F210" s="59" t="s">
        <v>299</v>
      </c>
      <c r="G210" s="60">
        <v>1100</v>
      </c>
      <c r="H210" s="61">
        <v>26</v>
      </c>
      <c r="I210" s="62">
        <f t="shared" si="12"/>
        <v>6.6130000000000004</v>
      </c>
      <c r="J210" s="62">
        <f t="shared" si="13"/>
        <v>34.39</v>
      </c>
      <c r="K210" s="62">
        <f t="shared" si="14"/>
        <v>8.11</v>
      </c>
      <c r="L210" s="62">
        <f t="shared" si="15"/>
        <v>42.5</v>
      </c>
    </row>
    <row r="211" spans="1:12" ht="51">
      <c r="A211" s="57">
        <v>204</v>
      </c>
      <c r="B211" s="58" t="s">
        <v>10</v>
      </c>
      <c r="C211" s="58" t="s">
        <v>74</v>
      </c>
      <c r="D211" s="58" t="s">
        <v>5</v>
      </c>
      <c r="E211" s="58" t="s">
        <v>95</v>
      </c>
      <c r="F211" s="59" t="s">
        <v>299</v>
      </c>
      <c r="G211" s="60">
        <v>1365</v>
      </c>
      <c r="H211" s="61">
        <v>9</v>
      </c>
      <c r="I211" s="62">
        <f t="shared" si="12"/>
        <v>8.2070000000000007</v>
      </c>
      <c r="J211" s="62">
        <f t="shared" si="13"/>
        <v>14.77</v>
      </c>
      <c r="K211" s="62">
        <f t="shared" si="14"/>
        <v>3.48</v>
      </c>
      <c r="L211" s="62">
        <f t="shared" si="15"/>
        <v>18.25</v>
      </c>
    </row>
    <row r="212" spans="1:12" ht="51">
      <c r="A212" s="57">
        <v>205</v>
      </c>
      <c r="B212" s="58" t="s">
        <v>10</v>
      </c>
      <c r="C212" s="58" t="s">
        <v>42</v>
      </c>
      <c r="D212" s="58" t="s">
        <v>32</v>
      </c>
      <c r="E212" s="58" t="s">
        <v>382</v>
      </c>
      <c r="F212" s="59">
        <v>0.2</v>
      </c>
      <c r="G212" s="60">
        <v>1040</v>
      </c>
      <c r="H212" s="61">
        <v>70.930000000000007</v>
      </c>
      <c r="I212" s="62">
        <f t="shared" si="12"/>
        <v>6.2530000000000001</v>
      </c>
      <c r="J212" s="62">
        <f t="shared" si="13"/>
        <v>88.71</v>
      </c>
      <c r="K212" s="62">
        <f t="shared" si="14"/>
        <v>20.93</v>
      </c>
      <c r="L212" s="62">
        <f t="shared" si="15"/>
        <v>109.63999999999999</v>
      </c>
    </row>
    <row r="213" spans="1:12" ht="51">
      <c r="A213" s="57">
        <v>206</v>
      </c>
      <c r="B213" s="58" t="s">
        <v>10</v>
      </c>
      <c r="C213" s="58" t="s">
        <v>42</v>
      </c>
      <c r="D213" s="58" t="s">
        <v>32</v>
      </c>
      <c r="E213" s="58" t="s">
        <v>382</v>
      </c>
      <c r="F213" s="59">
        <v>0.5</v>
      </c>
      <c r="G213" s="60">
        <v>1040</v>
      </c>
      <c r="H213" s="61">
        <v>6.07</v>
      </c>
      <c r="I213" s="62">
        <f t="shared" si="12"/>
        <v>6.2530000000000001</v>
      </c>
      <c r="J213" s="62">
        <f t="shared" si="13"/>
        <v>18.98</v>
      </c>
      <c r="K213" s="62">
        <f t="shared" si="14"/>
        <v>4.4800000000000004</v>
      </c>
      <c r="L213" s="62">
        <f t="shared" si="15"/>
        <v>23.46</v>
      </c>
    </row>
    <row r="214" spans="1:12" ht="76.5">
      <c r="A214" s="57">
        <v>207</v>
      </c>
      <c r="B214" s="58" t="s">
        <v>304</v>
      </c>
      <c r="C214" s="58" t="s">
        <v>319</v>
      </c>
      <c r="D214" s="58" t="s">
        <v>36</v>
      </c>
      <c r="E214" s="58" t="s">
        <v>96</v>
      </c>
      <c r="F214" s="59" t="s">
        <v>298</v>
      </c>
      <c r="G214" s="60">
        <v>1464.48</v>
      </c>
      <c r="H214" s="61">
        <v>76</v>
      </c>
      <c r="I214" s="62">
        <f t="shared" si="12"/>
        <v>8.8049999999999997</v>
      </c>
      <c r="J214" s="62">
        <f t="shared" si="13"/>
        <v>334.59</v>
      </c>
      <c r="K214" s="62">
        <f t="shared" si="14"/>
        <v>78.930000000000007</v>
      </c>
      <c r="L214" s="62">
        <f t="shared" si="15"/>
        <v>413.52</v>
      </c>
    </row>
    <row r="215" spans="1:12" ht="76.5">
      <c r="A215" s="57">
        <v>208</v>
      </c>
      <c r="B215" s="58" t="s">
        <v>304</v>
      </c>
      <c r="C215" s="58" t="s">
        <v>319</v>
      </c>
      <c r="D215" s="58" t="s">
        <v>36</v>
      </c>
      <c r="E215" s="58" t="s">
        <v>96</v>
      </c>
      <c r="F215" s="59" t="s">
        <v>299</v>
      </c>
      <c r="G215" s="60">
        <v>1464.48</v>
      </c>
      <c r="H215" s="61">
        <v>118</v>
      </c>
      <c r="I215" s="62">
        <f t="shared" si="12"/>
        <v>8.8049999999999997</v>
      </c>
      <c r="J215" s="62">
        <f t="shared" si="13"/>
        <v>207.8</v>
      </c>
      <c r="K215" s="62">
        <f t="shared" si="14"/>
        <v>49.02</v>
      </c>
      <c r="L215" s="62">
        <f t="shared" si="15"/>
        <v>256.82</v>
      </c>
    </row>
    <row r="216" spans="1:12" ht="38.25">
      <c r="A216" s="57">
        <v>209</v>
      </c>
      <c r="B216" s="58" t="s">
        <v>56</v>
      </c>
      <c r="C216" s="58" t="s">
        <v>179</v>
      </c>
      <c r="D216" s="58" t="s">
        <v>32</v>
      </c>
      <c r="E216" s="58" t="s">
        <v>253</v>
      </c>
      <c r="F216" s="59" t="s">
        <v>299</v>
      </c>
      <c r="G216" s="60">
        <v>1020</v>
      </c>
      <c r="H216" s="61">
        <v>44</v>
      </c>
      <c r="I216" s="62">
        <f t="shared" si="12"/>
        <v>6.1319999999999997</v>
      </c>
      <c r="J216" s="62">
        <f t="shared" si="13"/>
        <v>53.96</v>
      </c>
      <c r="K216" s="62">
        <f t="shared" si="14"/>
        <v>12.73</v>
      </c>
      <c r="L216" s="62">
        <f t="shared" si="15"/>
        <v>66.69</v>
      </c>
    </row>
    <row r="217" spans="1:12" ht="51">
      <c r="A217" s="57">
        <v>210</v>
      </c>
      <c r="B217" s="58" t="s">
        <v>10</v>
      </c>
      <c r="C217" s="58" t="s">
        <v>35</v>
      </c>
      <c r="D217" s="58" t="s">
        <v>32</v>
      </c>
      <c r="E217" s="58" t="s">
        <v>97</v>
      </c>
      <c r="F217" s="59">
        <v>0.2</v>
      </c>
      <c r="G217" s="60">
        <v>960</v>
      </c>
      <c r="H217" s="61">
        <v>187</v>
      </c>
      <c r="I217" s="62">
        <f t="shared" si="12"/>
        <v>5.7720000000000002</v>
      </c>
      <c r="J217" s="62">
        <f t="shared" si="13"/>
        <v>215.87</v>
      </c>
      <c r="K217" s="62">
        <f t="shared" si="14"/>
        <v>50.92</v>
      </c>
      <c r="L217" s="62">
        <f t="shared" si="15"/>
        <v>266.79000000000002</v>
      </c>
    </row>
    <row r="218" spans="1:12" ht="51">
      <c r="A218" s="57">
        <v>211</v>
      </c>
      <c r="B218" s="58" t="s">
        <v>10</v>
      </c>
      <c r="C218" s="58" t="s">
        <v>39</v>
      </c>
      <c r="D218" s="58" t="s">
        <v>32</v>
      </c>
      <c r="E218" s="58" t="s">
        <v>185</v>
      </c>
      <c r="F218" s="59" t="s">
        <v>299</v>
      </c>
      <c r="G218" s="60">
        <v>960</v>
      </c>
      <c r="H218" s="61">
        <v>99</v>
      </c>
      <c r="I218" s="62">
        <f t="shared" si="12"/>
        <v>5.7720000000000002</v>
      </c>
      <c r="J218" s="62">
        <f t="shared" si="13"/>
        <v>114.29</v>
      </c>
      <c r="K218" s="62">
        <f t="shared" si="14"/>
        <v>26.96</v>
      </c>
      <c r="L218" s="62">
        <f t="shared" si="15"/>
        <v>141.25</v>
      </c>
    </row>
    <row r="219" spans="1:12" ht="38.25">
      <c r="A219" s="57">
        <v>212</v>
      </c>
      <c r="B219" s="58" t="s">
        <v>56</v>
      </c>
      <c r="C219" s="58" t="s">
        <v>179</v>
      </c>
      <c r="D219" s="58" t="s">
        <v>32</v>
      </c>
      <c r="E219" s="58" t="s">
        <v>365</v>
      </c>
      <c r="F219" s="59">
        <v>0.2</v>
      </c>
      <c r="G219" s="60">
        <v>1000</v>
      </c>
      <c r="H219" s="61">
        <v>22</v>
      </c>
      <c r="I219" s="62">
        <f t="shared" si="12"/>
        <v>6.0119999999999996</v>
      </c>
      <c r="J219" s="62">
        <f t="shared" si="13"/>
        <v>26.45</v>
      </c>
      <c r="K219" s="62">
        <f t="shared" si="14"/>
        <v>6.24</v>
      </c>
      <c r="L219" s="62">
        <f t="shared" si="15"/>
        <v>32.69</v>
      </c>
    </row>
    <row r="220" spans="1:12" ht="76.5">
      <c r="A220" s="57">
        <v>213</v>
      </c>
      <c r="B220" s="58" t="s">
        <v>304</v>
      </c>
      <c r="C220" s="58" t="s">
        <v>306</v>
      </c>
      <c r="D220" s="58" t="s">
        <v>5</v>
      </c>
      <c r="E220" s="58" t="s">
        <v>383</v>
      </c>
      <c r="F220" s="59" t="s">
        <v>298</v>
      </c>
      <c r="G220" s="60">
        <v>1790</v>
      </c>
      <c r="H220" s="61">
        <v>24</v>
      </c>
      <c r="I220" s="62">
        <f t="shared" si="12"/>
        <v>10.762</v>
      </c>
      <c r="J220" s="62">
        <f t="shared" si="13"/>
        <v>129.13999999999999</v>
      </c>
      <c r="K220" s="62">
        <f t="shared" si="14"/>
        <v>30.46</v>
      </c>
      <c r="L220" s="62">
        <f t="shared" si="15"/>
        <v>159.6</v>
      </c>
    </row>
    <row r="221" spans="1:12" ht="76.5">
      <c r="A221" s="57">
        <v>214</v>
      </c>
      <c r="B221" s="58" t="s">
        <v>304</v>
      </c>
      <c r="C221" s="58" t="s">
        <v>306</v>
      </c>
      <c r="D221" s="58" t="s">
        <v>5</v>
      </c>
      <c r="E221" s="58" t="s">
        <v>383</v>
      </c>
      <c r="F221" s="59" t="s">
        <v>299</v>
      </c>
      <c r="G221" s="60">
        <v>1790</v>
      </c>
      <c r="H221" s="61">
        <v>32.5</v>
      </c>
      <c r="I221" s="62">
        <f t="shared" si="12"/>
        <v>10.762</v>
      </c>
      <c r="J221" s="62">
        <f t="shared" si="13"/>
        <v>69.95</v>
      </c>
      <c r="K221" s="62">
        <f t="shared" si="14"/>
        <v>16.5</v>
      </c>
      <c r="L221" s="62">
        <f t="shared" si="15"/>
        <v>86.45</v>
      </c>
    </row>
    <row r="222" spans="1:12" ht="51">
      <c r="A222" s="57">
        <v>215</v>
      </c>
      <c r="B222" s="58" t="s">
        <v>10</v>
      </c>
      <c r="C222" s="58" t="s">
        <v>74</v>
      </c>
      <c r="D222" s="58" t="s">
        <v>5</v>
      </c>
      <c r="E222" s="58" t="s">
        <v>98</v>
      </c>
      <c r="F222" s="59" t="s">
        <v>299</v>
      </c>
      <c r="G222" s="60">
        <v>1385</v>
      </c>
      <c r="H222" s="61">
        <v>28.02</v>
      </c>
      <c r="I222" s="62">
        <f t="shared" si="12"/>
        <v>8.327</v>
      </c>
      <c r="J222" s="62">
        <f t="shared" si="13"/>
        <v>46.66</v>
      </c>
      <c r="K222" s="62">
        <f t="shared" si="14"/>
        <v>11.01</v>
      </c>
      <c r="L222" s="62">
        <f t="shared" si="15"/>
        <v>57.669999999999995</v>
      </c>
    </row>
    <row r="223" spans="1:12" ht="51">
      <c r="A223" s="57">
        <v>216</v>
      </c>
      <c r="B223" s="58" t="s">
        <v>10</v>
      </c>
      <c r="C223" s="58" t="s">
        <v>31</v>
      </c>
      <c r="D223" s="58" t="s">
        <v>40</v>
      </c>
      <c r="E223" s="58" t="s">
        <v>329</v>
      </c>
      <c r="F223" s="59" t="s">
        <v>370</v>
      </c>
      <c r="G223" s="60">
        <v>1245</v>
      </c>
      <c r="H223" s="61">
        <v>107.24</v>
      </c>
      <c r="I223" s="62">
        <f t="shared" si="12"/>
        <v>7.4850000000000003</v>
      </c>
      <c r="J223" s="62">
        <f t="shared" si="13"/>
        <v>80.27</v>
      </c>
      <c r="K223" s="62">
        <f t="shared" si="14"/>
        <v>18.940000000000001</v>
      </c>
      <c r="L223" s="62">
        <f t="shared" si="15"/>
        <v>99.21</v>
      </c>
    </row>
    <row r="224" spans="1:12" ht="38.25">
      <c r="A224" s="57">
        <v>217</v>
      </c>
      <c r="B224" s="58" t="s">
        <v>33</v>
      </c>
      <c r="C224" s="58" t="s">
        <v>325</v>
      </c>
      <c r="D224" s="58" t="s">
        <v>46</v>
      </c>
      <c r="E224" s="58" t="s">
        <v>384</v>
      </c>
      <c r="F224" s="59">
        <v>0.2</v>
      </c>
      <c r="G224" s="60">
        <v>1135</v>
      </c>
      <c r="H224" s="61">
        <v>66</v>
      </c>
      <c r="I224" s="62">
        <f t="shared" si="12"/>
        <v>6.8239999999999998</v>
      </c>
      <c r="J224" s="62">
        <f t="shared" si="13"/>
        <v>90.08</v>
      </c>
      <c r="K224" s="62">
        <f t="shared" si="14"/>
        <v>21.25</v>
      </c>
      <c r="L224" s="62">
        <f t="shared" si="15"/>
        <v>111.33</v>
      </c>
    </row>
    <row r="225" spans="1:12" ht="38.25">
      <c r="A225" s="57">
        <v>218</v>
      </c>
      <c r="B225" s="58" t="s">
        <v>33</v>
      </c>
      <c r="C225" s="58" t="s">
        <v>34</v>
      </c>
      <c r="D225" s="58" t="s">
        <v>46</v>
      </c>
      <c r="E225" s="58" t="s">
        <v>385</v>
      </c>
      <c r="F225" s="59">
        <v>0.2</v>
      </c>
      <c r="G225" s="60">
        <v>1115</v>
      </c>
      <c r="H225" s="61">
        <v>9.5</v>
      </c>
      <c r="I225" s="62">
        <f t="shared" si="12"/>
        <v>6.7039999999999997</v>
      </c>
      <c r="J225" s="62">
        <f t="shared" si="13"/>
        <v>12.74</v>
      </c>
      <c r="K225" s="62">
        <f t="shared" si="14"/>
        <v>3.01</v>
      </c>
      <c r="L225" s="62">
        <f t="shared" si="15"/>
        <v>15.75</v>
      </c>
    </row>
    <row r="226" spans="1:12" ht="38.25">
      <c r="A226" s="57">
        <v>219</v>
      </c>
      <c r="B226" s="58" t="s">
        <v>33</v>
      </c>
      <c r="C226" s="58" t="s">
        <v>34</v>
      </c>
      <c r="D226" s="58" t="s">
        <v>46</v>
      </c>
      <c r="E226" s="58" t="s">
        <v>385</v>
      </c>
      <c r="F226" s="59">
        <v>0.5</v>
      </c>
      <c r="G226" s="60">
        <v>1115</v>
      </c>
      <c r="H226" s="61">
        <v>1.5</v>
      </c>
      <c r="I226" s="62">
        <f t="shared" si="12"/>
        <v>6.7039999999999997</v>
      </c>
      <c r="J226" s="62">
        <f t="shared" si="13"/>
        <v>5.03</v>
      </c>
      <c r="K226" s="62">
        <f t="shared" si="14"/>
        <v>1.19</v>
      </c>
      <c r="L226" s="62">
        <f t="shared" si="15"/>
        <v>6.2200000000000006</v>
      </c>
    </row>
    <row r="227" spans="1:12" ht="38.25">
      <c r="A227" s="57">
        <v>220</v>
      </c>
      <c r="B227" s="58" t="s">
        <v>33</v>
      </c>
      <c r="C227" s="58" t="s">
        <v>254</v>
      </c>
      <c r="D227" s="58" t="s">
        <v>46</v>
      </c>
      <c r="E227" s="58" t="s">
        <v>255</v>
      </c>
      <c r="F227" s="59" t="s">
        <v>298</v>
      </c>
      <c r="G227" s="60">
        <v>1175</v>
      </c>
      <c r="H227" s="61">
        <v>23.5</v>
      </c>
      <c r="I227" s="62">
        <f t="shared" si="12"/>
        <v>7.0640000000000001</v>
      </c>
      <c r="J227" s="62">
        <f t="shared" si="13"/>
        <v>83</v>
      </c>
      <c r="K227" s="62">
        <f t="shared" si="14"/>
        <v>19.579999999999998</v>
      </c>
      <c r="L227" s="62">
        <f t="shared" si="15"/>
        <v>102.58</v>
      </c>
    </row>
    <row r="228" spans="1:12" ht="38.25">
      <c r="A228" s="57">
        <v>221</v>
      </c>
      <c r="B228" s="58" t="s">
        <v>33</v>
      </c>
      <c r="C228" s="58" t="s">
        <v>254</v>
      </c>
      <c r="D228" s="58" t="s">
        <v>46</v>
      </c>
      <c r="E228" s="58" t="s">
        <v>255</v>
      </c>
      <c r="F228" s="59" t="s">
        <v>299</v>
      </c>
      <c r="G228" s="60">
        <v>1175</v>
      </c>
      <c r="H228" s="61">
        <v>51.5</v>
      </c>
      <c r="I228" s="62">
        <f t="shared" si="12"/>
        <v>7.0640000000000001</v>
      </c>
      <c r="J228" s="62">
        <f t="shared" si="13"/>
        <v>72.760000000000005</v>
      </c>
      <c r="K228" s="62">
        <f t="shared" si="14"/>
        <v>17.16</v>
      </c>
      <c r="L228" s="62">
        <f t="shared" si="15"/>
        <v>89.92</v>
      </c>
    </row>
    <row r="229" spans="1:12" ht="38.25">
      <c r="A229" s="57">
        <v>222</v>
      </c>
      <c r="B229" s="58" t="s">
        <v>33</v>
      </c>
      <c r="C229" s="58" t="s">
        <v>254</v>
      </c>
      <c r="D229" s="58" t="s">
        <v>46</v>
      </c>
      <c r="E229" s="58" t="s">
        <v>255</v>
      </c>
      <c r="F229" s="59" t="s">
        <v>298</v>
      </c>
      <c r="G229" s="60">
        <v>1175</v>
      </c>
      <c r="H229" s="61">
        <v>44</v>
      </c>
      <c r="I229" s="62">
        <f t="shared" si="12"/>
        <v>7.0640000000000001</v>
      </c>
      <c r="J229" s="62">
        <f t="shared" si="13"/>
        <v>155.41</v>
      </c>
      <c r="K229" s="62">
        <f t="shared" si="14"/>
        <v>36.659999999999997</v>
      </c>
      <c r="L229" s="62">
        <f t="shared" si="15"/>
        <v>192.07</v>
      </c>
    </row>
    <row r="230" spans="1:12" ht="38.25">
      <c r="A230" s="57">
        <v>223</v>
      </c>
      <c r="B230" s="58" t="s">
        <v>33</v>
      </c>
      <c r="C230" s="58" t="s">
        <v>254</v>
      </c>
      <c r="D230" s="58" t="s">
        <v>46</v>
      </c>
      <c r="E230" s="58" t="s">
        <v>255</v>
      </c>
      <c r="F230" s="59" t="s">
        <v>299</v>
      </c>
      <c r="G230" s="60">
        <v>1175</v>
      </c>
      <c r="H230" s="61">
        <v>76</v>
      </c>
      <c r="I230" s="62">
        <f t="shared" si="12"/>
        <v>7.0640000000000001</v>
      </c>
      <c r="J230" s="62">
        <f t="shared" si="13"/>
        <v>107.37</v>
      </c>
      <c r="K230" s="62">
        <f t="shared" si="14"/>
        <v>25.33</v>
      </c>
      <c r="L230" s="62">
        <f t="shared" si="15"/>
        <v>132.69999999999999</v>
      </c>
    </row>
    <row r="231" spans="1:12" ht="38.25">
      <c r="A231" s="57">
        <v>224</v>
      </c>
      <c r="B231" s="58" t="s">
        <v>33</v>
      </c>
      <c r="C231" s="58" t="s">
        <v>254</v>
      </c>
      <c r="D231" s="58" t="s">
        <v>46</v>
      </c>
      <c r="E231" s="58" t="s">
        <v>255</v>
      </c>
      <c r="F231" s="59" t="s">
        <v>298</v>
      </c>
      <c r="G231" s="60">
        <v>1175</v>
      </c>
      <c r="H231" s="61">
        <v>11.5</v>
      </c>
      <c r="I231" s="62">
        <f t="shared" si="12"/>
        <v>7.0640000000000001</v>
      </c>
      <c r="J231" s="62">
        <f t="shared" si="13"/>
        <v>40.619999999999997</v>
      </c>
      <c r="K231" s="62">
        <f t="shared" si="14"/>
        <v>9.58</v>
      </c>
      <c r="L231" s="62">
        <f t="shared" si="15"/>
        <v>50.199999999999996</v>
      </c>
    </row>
    <row r="232" spans="1:12" ht="38.25">
      <c r="A232" s="57">
        <v>225</v>
      </c>
      <c r="B232" s="58" t="s">
        <v>33</v>
      </c>
      <c r="C232" s="58" t="s">
        <v>254</v>
      </c>
      <c r="D232" s="58" t="s">
        <v>46</v>
      </c>
      <c r="E232" s="58" t="s">
        <v>255</v>
      </c>
      <c r="F232" s="59" t="s">
        <v>299</v>
      </c>
      <c r="G232" s="60">
        <v>1175</v>
      </c>
      <c r="H232" s="61">
        <v>24.5</v>
      </c>
      <c r="I232" s="62">
        <f t="shared" si="12"/>
        <v>7.0640000000000001</v>
      </c>
      <c r="J232" s="62">
        <f t="shared" si="13"/>
        <v>34.61</v>
      </c>
      <c r="K232" s="62">
        <f t="shared" si="14"/>
        <v>8.16</v>
      </c>
      <c r="L232" s="62">
        <f t="shared" si="15"/>
        <v>42.769999999999996</v>
      </c>
    </row>
    <row r="233" spans="1:12" ht="51">
      <c r="A233" s="57">
        <v>226</v>
      </c>
      <c r="B233" s="58" t="s">
        <v>10</v>
      </c>
      <c r="C233" s="58" t="s">
        <v>31</v>
      </c>
      <c r="D233" s="58" t="s">
        <v>32</v>
      </c>
      <c r="E233" s="58" t="s">
        <v>99</v>
      </c>
      <c r="F233" s="59" t="s">
        <v>370</v>
      </c>
      <c r="G233" s="60">
        <v>960</v>
      </c>
      <c r="H233" s="61">
        <v>98.16</v>
      </c>
      <c r="I233" s="62">
        <f t="shared" si="12"/>
        <v>5.7720000000000002</v>
      </c>
      <c r="J233" s="62">
        <f t="shared" si="13"/>
        <v>56.66</v>
      </c>
      <c r="K233" s="62">
        <f t="shared" si="14"/>
        <v>13.37</v>
      </c>
      <c r="L233" s="62">
        <f t="shared" si="15"/>
        <v>70.03</v>
      </c>
    </row>
    <row r="234" spans="1:12" ht="51">
      <c r="A234" s="57">
        <v>227</v>
      </c>
      <c r="B234" s="58" t="s">
        <v>10</v>
      </c>
      <c r="C234" s="58" t="s">
        <v>31</v>
      </c>
      <c r="D234" s="58" t="s">
        <v>32</v>
      </c>
      <c r="E234" s="58" t="s">
        <v>99</v>
      </c>
      <c r="F234" s="59" t="s">
        <v>298</v>
      </c>
      <c r="G234" s="60">
        <v>960</v>
      </c>
      <c r="H234" s="61">
        <v>0.5</v>
      </c>
      <c r="I234" s="62">
        <f t="shared" si="12"/>
        <v>5.7720000000000002</v>
      </c>
      <c r="J234" s="62">
        <f t="shared" si="13"/>
        <v>1.44</v>
      </c>
      <c r="K234" s="62">
        <f t="shared" si="14"/>
        <v>0.34</v>
      </c>
      <c r="L234" s="62">
        <f t="shared" si="15"/>
        <v>1.78</v>
      </c>
    </row>
    <row r="235" spans="1:12" ht="51">
      <c r="A235" s="57">
        <v>228</v>
      </c>
      <c r="B235" s="58" t="s">
        <v>10</v>
      </c>
      <c r="C235" s="58" t="s">
        <v>74</v>
      </c>
      <c r="D235" s="58" t="s">
        <v>5</v>
      </c>
      <c r="E235" s="58" t="s">
        <v>366</v>
      </c>
      <c r="F235" s="59" t="s">
        <v>299</v>
      </c>
      <c r="G235" s="60">
        <v>1365</v>
      </c>
      <c r="H235" s="61">
        <v>36.35</v>
      </c>
      <c r="I235" s="62">
        <f t="shared" si="12"/>
        <v>8.2070000000000007</v>
      </c>
      <c r="J235" s="62">
        <f t="shared" si="13"/>
        <v>59.66</v>
      </c>
      <c r="K235" s="62">
        <f t="shared" si="14"/>
        <v>14.07</v>
      </c>
      <c r="L235" s="62">
        <f t="shared" si="15"/>
        <v>73.72999999999999</v>
      </c>
    </row>
    <row r="236" spans="1:12" ht="51">
      <c r="A236" s="57">
        <v>229</v>
      </c>
      <c r="B236" s="58" t="s">
        <v>10</v>
      </c>
      <c r="C236" s="58" t="s">
        <v>74</v>
      </c>
      <c r="D236" s="58" t="s">
        <v>5</v>
      </c>
      <c r="E236" s="58" t="s">
        <v>100</v>
      </c>
      <c r="F236" s="59" t="s">
        <v>299</v>
      </c>
      <c r="G236" s="60">
        <v>1325</v>
      </c>
      <c r="H236" s="61">
        <v>18.149999999999999</v>
      </c>
      <c r="I236" s="62">
        <f t="shared" si="12"/>
        <v>7.9660000000000002</v>
      </c>
      <c r="J236" s="62">
        <f t="shared" si="13"/>
        <v>28.92</v>
      </c>
      <c r="K236" s="62">
        <f t="shared" si="14"/>
        <v>6.82</v>
      </c>
      <c r="L236" s="62">
        <f t="shared" si="15"/>
        <v>35.74</v>
      </c>
    </row>
    <row r="237" spans="1:12" ht="38.25">
      <c r="A237" s="57">
        <v>230</v>
      </c>
      <c r="B237" s="58" t="s">
        <v>56</v>
      </c>
      <c r="C237" s="58" t="s">
        <v>197</v>
      </c>
      <c r="D237" s="58" t="s">
        <v>40</v>
      </c>
      <c r="E237" s="58" t="s">
        <v>386</v>
      </c>
      <c r="F237" s="59" t="s">
        <v>299</v>
      </c>
      <c r="G237" s="60">
        <v>1205</v>
      </c>
      <c r="H237" s="61">
        <v>60</v>
      </c>
      <c r="I237" s="62">
        <f t="shared" si="12"/>
        <v>7.2450000000000001</v>
      </c>
      <c r="J237" s="62">
        <f t="shared" si="13"/>
        <v>86.94</v>
      </c>
      <c r="K237" s="62">
        <f t="shared" si="14"/>
        <v>20.51</v>
      </c>
      <c r="L237" s="62">
        <f t="shared" si="15"/>
        <v>107.45</v>
      </c>
    </row>
    <row r="238" spans="1:12" ht="38.25">
      <c r="A238" s="57">
        <v>231</v>
      </c>
      <c r="B238" s="58" t="s">
        <v>56</v>
      </c>
      <c r="C238" s="58" t="s">
        <v>197</v>
      </c>
      <c r="D238" s="58" t="s">
        <v>36</v>
      </c>
      <c r="E238" s="58" t="s">
        <v>219</v>
      </c>
      <c r="F238" s="59" t="s">
        <v>299</v>
      </c>
      <c r="G238" s="60">
        <v>1100</v>
      </c>
      <c r="H238" s="61">
        <v>177.79</v>
      </c>
      <c r="I238" s="62">
        <f t="shared" si="12"/>
        <v>6.6130000000000004</v>
      </c>
      <c r="J238" s="62">
        <f t="shared" si="13"/>
        <v>235.15</v>
      </c>
      <c r="K238" s="62">
        <f t="shared" si="14"/>
        <v>55.47</v>
      </c>
      <c r="L238" s="62">
        <f t="shared" si="15"/>
        <v>290.62</v>
      </c>
    </row>
    <row r="239" spans="1:12" ht="38.25">
      <c r="A239" s="57">
        <v>232</v>
      </c>
      <c r="B239" s="58" t="s">
        <v>56</v>
      </c>
      <c r="C239" s="58" t="s">
        <v>197</v>
      </c>
      <c r="D239" s="58" t="s">
        <v>36</v>
      </c>
      <c r="E239" s="58" t="s">
        <v>219</v>
      </c>
      <c r="F239" s="59" t="s">
        <v>298</v>
      </c>
      <c r="G239" s="60">
        <v>1100</v>
      </c>
      <c r="H239" s="61">
        <v>10.210000000000001</v>
      </c>
      <c r="I239" s="62">
        <f t="shared" si="12"/>
        <v>6.6130000000000004</v>
      </c>
      <c r="J239" s="62">
        <f t="shared" si="13"/>
        <v>33.76</v>
      </c>
      <c r="K239" s="62">
        <f t="shared" si="14"/>
        <v>7.96</v>
      </c>
      <c r="L239" s="62">
        <f t="shared" si="15"/>
        <v>41.72</v>
      </c>
    </row>
    <row r="240" spans="1:12" ht="51">
      <c r="A240" s="57">
        <v>233</v>
      </c>
      <c r="B240" s="58" t="s">
        <v>10</v>
      </c>
      <c r="C240" s="58" t="s">
        <v>35</v>
      </c>
      <c r="D240" s="58" t="s">
        <v>40</v>
      </c>
      <c r="E240" s="58" t="s">
        <v>101</v>
      </c>
      <c r="F240" s="59">
        <v>0.2</v>
      </c>
      <c r="G240" s="60">
        <v>1225</v>
      </c>
      <c r="H240" s="61">
        <v>172.83</v>
      </c>
      <c r="I240" s="62">
        <f t="shared" si="12"/>
        <v>7.3650000000000002</v>
      </c>
      <c r="J240" s="62">
        <f t="shared" si="13"/>
        <v>254.58</v>
      </c>
      <c r="K240" s="62">
        <f t="shared" si="14"/>
        <v>60.06</v>
      </c>
      <c r="L240" s="62">
        <f t="shared" si="15"/>
        <v>314.64</v>
      </c>
    </row>
    <row r="241" spans="1:12" ht="51">
      <c r="A241" s="57">
        <v>234</v>
      </c>
      <c r="B241" s="58" t="s">
        <v>10</v>
      </c>
      <c r="C241" s="58" t="s">
        <v>35</v>
      </c>
      <c r="D241" s="58" t="s">
        <v>40</v>
      </c>
      <c r="E241" s="58" t="s">
        <v>101</v>
      </c>
      <c r="F241" s="59">
        <v>0.5</v>
      </c>
      <c r="G241" s="60">
        <v>1225</v>
      </c>
      <c r="H241" s="61">
        <v>3.17</v>
      </c>
      <c r="I241" s="62">
        <f t="shared" si="12"/>
        <v>7.3650000000000002</v>
      </c>
      <c r="J241" s="62">
        <f t="shared" si="13"/>
        <v>11.67</v>
      </c>
      <c r="K241" s="62">
        <f t="shared" si="14"/>
        <v>2.75</v>
      </c>
      <c r="L241" s="62">
        <f t="shared" si="15"/>
        <v>14.42</v>
      </c>
    </row>
    <row r="242" spans="1:12" ht="51">
      <c r="A242" s="57">
        <v>235</v>
      </c>
      <c r="B242" s="58" t="s">
        <v>10</v>
      </c>
      <c r="C242" s="58" t="s">
        <v>35</v>
      </c>
      <c r="D242" s="58" t="s">
        <v>40</v>
      </c>
      <c r="E242" s="58" t="s">
        <v>102</v>
      </c>
      <c r="F242" s="59">
        <v>0.2</v>
      </c>
      <c r="G242" s="60">
        <v>1265</v>
      </c>
      <c r="H242" s="61">
        <v>131.16999999999999</v>
      </c>
      <c r="I242" s="62">
        <f t="shared" si="12"/>
        <v>7.6050000000000004</v>
      </c>
      <c r="J242" s="62">
        <f t="shared" si="13"/>
        <v>199.51</v>
      </c>
      <c r="K242" s="62">
        <f t="shared" si="14"/>
        <v>47.06</v>
      </c>
      <c r="L242" s="62">
        <f t="shared" si="15"/>
        <v>246.57</v>
      </c>
    </row>
    <row r="243" spans="1:12" ht="51">
      <c r="A243" s="57">
        <v>236</v>
      </c>
      <c r="B243" s="58" t="s">
        <v>10</v>
      </c>
      <c r="C243" s="58" t="s">
        <v>35</v>
      </c>
      <c r="D243" s="58" t="s">
        <v>40</v>
      </c>
      <c r="E243" s="58" t="s">
        <v>102</v>
      </c>
      <c r="F243" s="59">
        <v>0.5</v>
      </c>
      <c r="G243" s="60">
        <v>1265</v>
      </c>
      <c r="H243" s="61">
        <v>0.83</v>
      </c>
      <c r="I243" s="62">
        <f t="shared" si="12"/>
        <v>7.6050000000000004</v>
      </c>
      <c r="J243" s="62">
        <f t="shared" si="13"/>
        <v>3.16</v>
      </c>
      <c r="K243" s="62">
        <f t="shared" si="14"/>
        <v>0.75</v>
      </c>
      <c r="L243" s="62">
        <f t="shared" si="15"/>
        <v>3.91</v>
      </c>
    </row>
    <row r="244" spans="1:12" ht="51">
      <c r="A244" s="57">
        <v>237</v>
      </c>
      <c r="B244" s="58" t="s">
        <v>10</v>
      </c>
      <c r="C244" s="58" t="s">
        <v>31</v>
      </c>
      <c r="D244" s="58" t="s">
        <v>36</v>
      </c>
      <c r="E244" s="58" t="s">
        <v>103</v>
      </c>
      <c r="F244" s="59" t="s">
        <v>370</v>
      </c>
      <c r="G244" s="60">
        <v>1080</v>
      </c>
      <c r="H244" s="61">
        <v>38.4</v>
      </c>
      <c r="I244" s="62">
        <f t="shared" si="12"/>
        <v>6.4930000000000003</v>
      </c>
      <c r="J244" s="62">
        <f t="shared" si="13"/>
        <v>24.93</v>
      </c>
      <c r="K244" s="62">
        <f t="shared" si="14"/>
        <v>5.88</v>
      </c>
      <c r="L244" s="62">
        <f t="shared" si="15"/>
        <v>30.81</v>
      </c>
    </row>
    <row r="245" spans="1:12" ht="51">
      <c r="A245" s="57">
        <v>238</v>
      </c>
      <c r="B245" s="58" t="s">
        <v>10</v>
      </c>
      <c r="C245" s="58" t="s">
        <v>31</v>
      </c>
      <c r="D245" s="58" t="s">
        <v>36</v>
      </c>
      <c r="E245" s="58" t="s">
        <v>103</v>
      </c>
      <c r="F245" s="59" t="s">
        <v>298</v>
      </c>
      <c r="G245" s="60">
        <v>1080</v>
      </c>
      <c r="H245" s="61">
        <v>0.5</v>
      </c>
      <c r="I245" s="62">
        <f t="shared" si="12"/>
        <v>6.4930000000000003</v>
      </c>
      <c r="J245" s="62">
        <f t="shared" si="13"/>
        <v>1.62</v>
      </c>
      <c r="K245" s="62">
        <f t="shared" si="14"/>
        <v>0.38</v>
      </c>
      <c r="L245" s="62">
        <f t="shared" si="15"/>
        <v>2</v>
      </c>
    </row>
    <row r="246" spans="1:12" ht="51">
      <c r="A246" s="57">
        <v>239</v>
      </c>
      <c r="B246" s="58" t="s">
        <v>10</v>
      </c>
      <c r="C246" s="58" t="s">
        <v>74</v>
      </c>
      <c r="D246" s="58" t="s">
        <v>5</v>
      </c>
      <c r="E246" s="58" t="s">
        <v>104</v>
      </c>
      <c r="F246" s="59" t="s">
        <v>299</v>
      </c>
      <c r="G246" s="60">
        <v>1365</v>
      </c>
      <c r="H246" s="61">
        <v>9.3000000000000007</v>
      </c>
      <c r="I246" s="62">
        <f t="shared" si="12"/>
        <v>8.2070000000000007</v>
      </c>
      <c r="J246" s="62">
        <f t="shared" si="13"/>
        <v>15.27</v>
      </c>
      <c r="K246" s="62">
        <f t="shared" si="14"/>
        <v>3.6</v>
      </c>
      <c r="L246" s="62">
        <f t="shared" si="15"/>
        <v>18.87</v>
      </c>
    </row>
    <row r="247" spans="1:12" ht="51">
      <c r="A247" s="57">
        <v>240</v>
      </c>
      <c r="B247" s="58" t="s">
        <v>10</v>
      </c>
      <c r="C247" s="58" t="s">
        <v>35</v>
      </c>
      <c r="D247" s="58" t="s">
        <v>32</v>
      </c>
      <c r="E247" s="58" t="s">
        <v>186</v>
      </c>
      <c r="F247" s="59">
        <v>0.2</v>
      </c>
      <c r="G247" s="60">
        <v>960</v>
      </c>
      <c r="H247" s="61">
        <v>172.15</v>
      </c>
      <c r="I247" s="62">
        <f t="shared" si="12"/>
        <v>5.7720000000000002</v>
      </c>
      <c r="J247" s="62">
        <f t="shared" si="13"/>
        <v>198.73</v>
      </c>
      <c r="K247" s="62">
        <f t="shared" si="14"/>
        <v>46.88</v>
      </c>
      <c r="L247" s="62">
        <f t="shared" si="15"/>
        <v>245.60999999999999</v>
      </c>
    </row>
    <row r="248" spans="1:12" ht="51">
      <c r="A248" s="57">
        <v>241</v>
      </c>
      <c r="B248" s="58" t="s">
        <v>10</v>
      </c>
      <c r="C248" s="58" t="s">
        <v>35</v>
      </c>
      <c r="D248" s="58" t="s">
        <v>32</v>
      </c>
      <c r="E248" s="58" t="s">
        <v>186</v>
      </c>
      <c r="F248" s="59">
        <v>0.5</v>
      </c>
      <c r="G248" s="60">
        <v>960</v>
      </c>
      <c r="H248" s="61">
        <v>4.3499999999999996</v>
      </c>
      <c r="I248" s="62">
        <f t="shared" si="12"/>
        <v>5.7720000000000002</v>
      </c>
      <c r="J248" s="62">
        <f t="shared" si="13"/>
        <v>12.55</v>
      </c>
      <c r="K248" s="62">
        <f t="shared" si="14"/>
        <v>2.96</v>
      </c>
      <c r="L248" s="62">
        <f t="shared" si="15"/>
        <v>15.510000000000002</v>
      </c>
    </row>
    <row r="249" spans="1:12" ht="38.25">
      <c r="A249" s="57">
        <v>242</v>
      </c>
      <c r="B249" s="58" t="s">
        <v>230</v>
      </c>
      <c r="C249" s="58" t="s">
        <v>327</v>
      </c>
      <c r="D249" s="58" t="s">
        <v>40</v>
      </c>
      <c r="E249" s="58" t="s">
        <v>387</v>
      </c>
      <c r="F249" s="59" t="s">
        <v>299</v>
      </c>
      <c r="G249" s="60">
        <v>1260</v>
      </c>
      <c r="H249" s="61">
        <v>16</v>
      </c>
      <c r="I249" s="62">
        <f t="shared" si="12"/>
        <v>7.5750000000000002</v>
      </c>
      <c r="J249" s="62">
        <f t="shared" si="13"/>
        <v>24.24</v>
      </c>
      <c r="K249" s="62">
        <f t="shared" si="14"/>
        <v>5.72</v>
      </c>
      <c r="L249" s="62">
        <f t="shared" si="15"/>
        <v>29.959999999999997</v>
      </c>
    </row>
    <row r="250" spans="1:12" ht="38.25">
      <c r="A250" s="57">
        <v>243</v>
      </c>
      <c r="B250" s="58" t="s">
        <v>33</v>
      </c>
      <c r="C250" s="58" t="s">
        <v>300</v>
      </c>
      <c r="D250" s="58" t="s">
        <v>32</v>
      </c>
      <c r="E250" s="58" t="s">
        <v>388</v>
      </c>
      <c r="F250" s="59">
        <v>0.2</v>
      </c>
      <c r="G250" s="60">
        <v>980</v>
      </c>
      <c r="H250" s="61">
        <v>2.5</v>
      </c>
      <c r="I250" s="62">
        <f t="shared" si="12"/>
        <v>5.8920000000000003</v>
      </c>
      <c r="J250" s="62">
        <f t="shared" si="13"/>
        <v>2.95</v>
      </c>
      <c r="K250" s="62">
        <f t="shared" si="14"/>
        <v>0.7</v>
      </c>
      <c r="L250" s="62">
        <f t="shared" si="15"/>
        <v>3.6500000000000004</v>
      </c>
    </row>
    <row r="251" spans="1:12" ht="51">
      <c r="A251" s="57">
        <v>244</v>
      </c>
      <c r="B251" s="58" t="s">
        <v>10</v>
      </c>
      <c r="C251" s="58" t="s">
        <v>39</v>
      </c>
      <c r="D251" s="58" t="s">
        <v>40</v>
      </c>
      <c r="E251" s="58" t="s">
        <v>205</v>
      </c>
      <c r="F251" s="59" t="s">
        <v>299</v>
      </c>
      <c r="G251" s="60">
        <v>1205</v>
      </c>
      <c r="H251" s="61">
        <v>157.83000000000001</v>
      </c>
      <c r="I251" s="62">
        <f t="shared" si="12"/>
        <v>7.2450000000000001</v>
      </c>
      <c r="J251" s="62">
        <f t="shared" si="13"/>
        <v>228.7</v>
      </c>
      <c r="K251" s="62">
        <f t="shared" si="14"/>
        <v>53.95</v>
      </c>
      <c r="L251" s="62">
        <f t="shared" si="15"/>
        <v>282.64999999999998</v>
      </c>
    </row>
    <row r="252" spans="1:12" ht="51">
      <c r="A252" s="57">
        <v>245</v>
      </c>
      <c r="B252" s="58" t="s">
        <v>10</v>
      </c>
      <c r="C252" s="58" t="s">
        <v>39</v>
      </c>
      <c r="D252" s="58" t="s">
        <v>40</v>
      </c>
      <c r="E252" s="58" t="s">
        <v>205</v>
      </c>
      <c r="F252" s="59">
        <v>0.5</v>
      </c>
      <c r="G252" s="60">
        <v>1205</v>
      </c>
      <c r="H252" s="61">
        <v>11.17</v>
      </c>
      <c r="I252" s="62">
        <f t="shared" si="12"/>
        <v>7.2450000000000001</v>
      </c>
      <c r="J252" s="62">
        <f t="shared" si="13"/>
        <v>40.46</v>
      </c>
      <c r="K252" s="62">
        <f t="shared" si="14"/>
        <v>9.5399999999999991</v>
      </c>
      <c r="L252" s="62">
        <f t="shared" si="15"/>
        <v>50</v>
      </c>
    </row>
    <row r="253" spans="1:12" ht="51">
      <c r="A253" s="57">
        <v>246</v>
      </c>
      <c r="B253" s="58" t="s">
        <v>10</v>
      </c>
      <c r="C253" s="58" t="s">
        <v>248</v>
      </c>
      <c r="D253" s="58" t="s">
        <v>40</v>
      </c>
      <c r="E253" s="58" t="s">
        <v>330</v>
      </c>
      <c r="F253" s="59" t="s">
        <v>370</v>
      </c>
      <c r="G253" s="60">
        <v>1295</v>
      </c>
      <c r="H253" s="61">
        <v>5.08</v>
      </c>
      <c r="I253" s="62">
        <f t="shared" si="12"/>
        <v>7.7859999999999996</v>
      </c>
      <c r="J253" s="62">
        <f t="shared" si="13"/>
        <v>3.96</v>
      </c>
      <c r="K253" s="62">
        <f t="shared" si="14"/>
        <v>0.93</v>
      </c>
      <c r="L253" s="62">
        <f t="shared" si="15"/>
        <v>4.8899999999999997</v>
      </c>
    </row>
    <row r="254" spans="1:12" ht="51">
      <c r="A254" s="57">
        <v>247</v>
      </c>
      <c r="B254" s="58" t="s">
        <v>10</v>
      </c>
      <c r="C254" s="58" t="s">
        <v>248</v>
      </c>
      <c r="D254" s="58" t="s">
        <v>40</v>
      </c>
      <c r="E254" s="58" t="s">
        <v>330</v>
      </c>
      <c r="F254" s="59" t="s">
        <v>370</v>
      </c>
      <c r="G254" s="60">
        <v>1295</v>
      </c>
      <c r="H254" s="61">
        <v>115.08</v>
      </c>
      <c r="I254" s="62">
        <f t="shared" si="12"/>
        <v>7.7859999999999996</v>
      </c>
      <c r="J254" s="62">
        <f t="shared" si="13"/>
        <v>89.6</v>
      </c>
      <c r="K254" s="62">
        <f t="shared" si="14"/>
        <v>21.14</v>
      </c>
      <c r="L254" s="62">
        <f t="shared" si="15"/>
        <v>110.74</v>
      </c>
    </row>
    <row r="255" spans="1:12" ht="38.25">
      <c r="A255" s="57">
        <v>248</v>
      </c>
      <c r="B255" s="58" t="s">
        <v>33</v>
      </c>
      <c r="C255" s="58" t="s">
        <v>300</v>
      </c>
      <c r="D255" s="58" t="s">
        <v>36</v>
      </c>
      <c r="E255" s="58" t="s">
        <v>389</v>
      </c>
      <c r="F255" s="59" t="s">
        <v>299</v>
      </c>
      <c r="G255" s="60">
        <v>1020</v>
      </c>
      <c r="H255" s="61">
        <v>10.917</v>
      </c>
      <c r="I255" s="62">
        <f t="shared" si="12"/>
        <v>6.1319999999999997</v>
      </c>
      <c r="J255" s="62">
        <f t="shared" si="13"/>
        <v>13.39</v>
      </c>
      <c r="K255" s="62">
        <f t="shared" si="14"/>
        <v>3.16</v>
      </c>
      <c r="L255" s="62">
        <f t="shared" si="15"/>
        <v>16.55</v>
      </c>
    </row>
    <row r="256" spans="1:12" ht="38.25">
      <c r="A256" s="57">
        <v>249</v>
      </c>
      <c r="B256" s="58" t="s">
        <v>33</v>
      </c>
      <c r="C256" s="58" t="s">
        <v>300</v>
      </c>
      <c r="D256" s="58" t="s">
        <v>36</v>
      </c>
      <c r="E256" s="58" t="s">
        <v>389</v>
      </c>
      <c r="F256" s="59">
        <v>0.5</v>
      </c>
      <c r="G256" s="60">
        <v>1020</v>
      </c>
      <c r="H256" s="61">
        <v>8.3000000000000004E-2</v>
      </c>
      <c r="I256" s="62">
        <f t="shared" si="12"/>
        <v>6.1319999999999997</v>
      </c>
      <c r="J256" s="62">
        <f t="shared" si="13"/>
        <v>0.25</v>
      </c>
      <c r="K256" s="62">
        <f t="shared" si="14"/>
        <v>0.06</v>
      </c>
      <c r="L256" s="62">
        <f t="shared" si="15"/>
        <v>0.31</v>
      </c>
    </row>
    <row r="257" spans="1:12" ht="51">
      <c r="A257" s="57">
        <v>250</v>
      </c>
      <c r="B257" s="58" t="s">
        <v>10</v>
      </c>
      <c r="C257" s="58" t="s">
        <v>42</v>
      </c>
      <c r="D257" s="58" t="s">
        <v>32</v>
      </c>
      <c r="E257" s="58" t="s">
        <v>331</v>
      </c>
      <c r="F257" s="59">
        <v>0.2</v>
      </c>
      <c r="G257" s="60">
        <v>980</v>
      </c>
      <c r="H257" s="61">
        <v>132.41999999999999</v>
      </c>
      <c r="I257" s="62">
        <f t="shared" si="12"/>
        <v>5.8920000000000003</v>
      </c>
      <c r="J257" s="62">
        <f t="shared" si="13"/>
        <v>156.04</v>
      </c>
      <c r="K257" s="62">
        <f t="shared" si="14"/>
        <v>36.81</v>
      </c>
      <c r="L257" s="62">
        <f t="shared" si="15"/>
        <v>192.85</v>
      </c>
    </row>
    <row r="258" spans="1:12" ht="51">
      <c r="A258" s="57">
        <v>251</v>
      </c>
      <c r="B258" s="58" t="s">
        <v>10</v>
      </c>
      <c r="C258" s="58" t="s">
        <v>42</v>
      </c>
      <c r="D258" s="58" t="s">
        <v>32</v>
      </c>
      <c r="E258" s="58" t="s">
        <v>331</v>
      </c>
      <c r="F258" s="59">
        <v>0.5</v>
      </c>
      <c r="G258" s="60">
        <v>980</v>
      </c>
      <c r="H258" s="61">
        <v>0.57999999999999996</v>
      </c>
      <c r="I258" s="62">
        <f t="shared" si="12"/>
        <v>5.8920000000000003</v>
      </c>
      <c r="J258" s="62">
        <f t="shared" si="13"/>
        <v>1.71</v>
      </c>
      <c r="K258" s="62">
        <f t="shared" si="14"/>
        <v>0.4</v>
      </c>
      <c r="L258" s="62">
        <f t="shared" si="15"/>
        <v>2.11</v>
      </c>
    </row>
    <row r="259" spans="1:12" ht="38.25">
      <c r="A259" s="57">
        <v>252</v>
      </c>
      <c r="B259" s="58" t="s">
        <v>33</v>
      </c>
      <c r="C259" s="58" t="s">
        <v>259</v>
      </c>
      <c r="D259" s="58" t="s">
        <v>46</v>
      </c>
      <c r="E259" s="58" t="s">
        <v>332</v>
      </c>
      <c r="F259" s="59">
        <v>0.2</v>
      </c>
      <c r="G259" s="60">
        <v>1155</v>
      </c>
      <c r="H259" s="61">
        <v>41.67</v>
      </c>
      <c r="I259" s="62">
        <f t="shared" si="12"/>
        <v>6.944</v>
      </c>
      <c r="J259" s="62">
        <f t="shared" si="13"/>
        <v>57.87</v>
      </c>
      <c r="K259" s="62">
        <f t="shared" si="14"/>
        <v>13.65</v>
      </c>
      <c r="L259" s="62">
        <f t="shared" si="15"/>
        <v>71.52</v>
      </c>
    </row>
    <row r="260" spans="1:12" ht="38.25">
      <c r="A260" s="57">
        <v>253</v>
      </c>
      <c r="B260" s="58" t="s">
        <v>33</v>
      </c>
      <c r="C260" s="58" t="s">
        <v>259</v>
      </c>
      <c r="D260" s="58" t="s">
        <v>46</v>
      </c>
      <c r="E260" s="58" t="s">
        <v>332</v>
      </c>
      <c r="F260" s="59">
        <v>0.5</v>
      </c>
      <c r="G260" s="60">
        <v>1155</v>
      </c>
      <c r="H260" s="61">
        <v>8.33</v>
      </c>
      <c r="I260" s="62">
        <f t="shared" si="12"/>
        <v>6.944</v>
      </c>
      <c r="J260" s="62">
        <f t="shared" si="13"/>
        <v>28.92</v>
      </c>
      <c r="K260" s="62">
        <f t="shared" si="14"/>
        <v>6.82</v>
      </c>
      <c r="L260" s="62">
        <f t="shared" si="15"/>
        <v>35.74</v>
      </c>
    </row>
    <row r="261" spans="1:12" ht="51">
      <c r="A261" s="57">
        <v>254</v>
      </c>
      <c r="B261" s="58" t="s">
        <v>10</v>
      </c>
      <c r="C261" s="58" t="s">
        <v>74</v>
      </c>
      <c r="D261" s="58" t="s">
        <v>40</v>
      </c>
      <c r="E261" s="58" t="s">
        <v>206</v>
      </c>
      <c r="F261" s="59" t="s">
        <v>299</v>
      </c>
      <c r="G261" s="60">
        <v>1250</v>
      </c>
      <c r="H261" s="61">
        <v>17.45</v>
      </c>
      <c r="I261" s="62">
        <f t="shared" si="12"/>
        <v>7.5149999999999997</v>
      </c>
      <c r="J261" s="62">
        <f t="shared" si="13"/>
        <v>26.23</v>
      </c>
      <c r="K261" s="62">
        <f t="shared" si="14"/>
        <v>6.19</v>
      </c>
      <c r="L261" s="62">
        <f t="shared" si="15"/>
        <v>32.42</v>
      </c>
    </row>
    <row r="262" spans="1:12" ht="51">
      <c r="A262" s="57">
        <v>255</v>
      </c>
      <c r="B262" s="58" t="s">
        <v>10</v>
      </c>
      <c r="C262" s="58" t="s">
        <v>31</v>
      </c>
      <c r="D262" s="58" t="s">
        <v>32</v>
      </c>
      <c r="E262" s="58" t="s">
        <v>106</v>
      </c>
      <c r="F262" s="59" t="s">
        <v>370</v>
      </c>
      <c r="G262" s="60">
        <v>960</v>
      </c>
      <c r="H262" s="61">
        <v>130.5</v>
      </c>
      <c r="I262" s="62">
        <f t="shared" si="12"/>
        <v>5.7720000000000002</v>
      </c>
      <c r="J262" s="62">
        <f t="shared" si="13"/>
        <v>75.319999999999993</v>
      </c>
      <c r="K262" s="62">
        <f t="shared" si="14"/>
        <v>17.77</v>
      </c>
      <c r="L262" s="62">
        <f t="shared" si="15"/>
        <v>93.089999999999989</v>
      </c>
    </row>
    <row r="263" spans="1:12" ht="51">
      <c r="A263" s="57">
        <v>256</v>
      </c>
      <c r="B263" s="58" t="s">
        <v>10</v>
      </c>
      <c r="C263" s="58" t="s">
        <v>31</v>
      </c>
      <c r="D263" s="58" t="s">
        <v>32</v>
      </c>
      <c r="E263" s="58" t="s">
        <v>106</v>
      </c>
      <c r="F263" s="59" t="s">
        <v>298</v>
      </c>
      <c r="G263" s="60">
        <v>960</v>
      </c>
      <c r="H263" s="61">
        <v>0.5</v>
      </c>
      <c r="I263" s="62">
        <f t="shared" si="12"/>
        <v>5.7720000000000002</v>
      </c>
      <c r="J263" s="62">
        <f t="shared" si="13"/>
        <v>1.44</v>
      </c>
      <c r="K263" s="62">
        <f t="shared" si="14"/>
        <v>0.34</v>
      </c>
      <c r="L263" s="62">
        <f t="shared" si="15"/>
        <v>1.78</v>
      </c>
    </row>
    <row r="264" spans="1:12" ht="89.25">
      <c r="A264" s="57">
        <v>257</v>
      </c>
      <c r="B264" s="58" t="s">
        <v>10</v>
      </c>
      <c r="C264" s="58" t="s">
        <v>39</v>
      </c>
      <c r="D264" s="58" t="s">
        <v>105</v>
      </c>
      <c r="E264" s="58" t="s">
        <v>107</v>
      </c>
      <c r="F264" s="59" t="s">
        <v>299</v>
      </c>
      <c r="G264" s="60">
        <v>1265</v>
      </c>
      <c r="H264" s="61">
        <v>137.25</v>
      </c>
      <c r="I264" s="62">
        <f t="shared" ref="I264:I327" si="16">ROUND(G264/166.33,3)</f>
        <v>7.6050000000000004</v>
      </c>
      <c r="J264" s="62">
        <f t="shared" ref="J264:J327" si="17">ROUND(I264*H264*F264,2)</f>
        <v>208.76</v>
      </c>
      <c r="K264" s="62">
        <f t="shared" ref="K264:K327" si="18">ROUND(J264*0.2359,2)</f>
        <v>49.25</v>
      </c>
      <c r="L264" s="62">
        <f t="shared" ref="L264:L327" si="19">J264+K264</f>
        <v>258.01</v>
      </c>
    </row>
    <row r="265" spans="1:12" ht="89.25">
      <c r="A265" s="57">
        <v>258</v>
      </c>
      <c r="B265" s="58" t="s">
        <v>10</v>
      </c>
      <c r="C265" s="58" t="s">
        <v>39</v>
      </c>
      <c r="D265" s="58" t="s">
        <v>105</v>
      </c>
      <c r="E265" s="58" t="s">
        <v>107</v>
      </c>
      <c r="F265" s="59">
        <v>0.5</v>
      </c>
      <c r="G265" s="60">
        <v>1265</v>
      </c>
      <c r="H265" s="61">
        <v>5.75</v>
      </c>
      <c r="I265" s="62">
        <f t="shared" si="16"/>
        <v>7.6050000000000004</v>
      </c>
      <c r="J265" s="62">
        <f t="shared" si="17"/>
        <v>21.86</v>
      </c>
      <c r="K265" s="62">
        <f t="shared" si="18"/>
        <v>5.16</v>
      </c>
      <c r="L265" s="62">
        <f t="shared" si="19"/>
        <v>27.02</v>
      </c>
    </row>
    <row r="266" spans="1:12" ht="51">
      <c r="A266" s="57">
        <v>259</v>
      </c>
      <c r="B266" s="58" t="s">
        <v>10</v>
      </c>
      <c r="C266" s="58" t="s">
        <v>42</v>
      </c>
      <c r="D266" s="58" t="s">
        <v>36</v>
      </c>
      <c r="E266" s="58" t="s">
        <v>108</v>
      </c>
      <c r="F266" s="59">
        <v>0.2</v>
      </c>
      <c r="G266" s="60">
        <v>1100</v>
      </c>
      <c r="H266" s="61">
        <v>110.78</v>
      </c>
      <c r="I266" s="62">
        <f t="shared" si="16"/>
        <v>6.6130000000000004</v>
      </c>
      <c r="J266" s="62">
        <f t="shared" si="17"/>
        <v>146.52000000000001</v>
      </c>
      <c r="K266" s="62">
        <f t="shared" si="18"/>
        <v>34.56</v>
      </c>
      <c r="L266" s="62">
        <f t="shared" si="19"/>
        <v>181.08</v>
      </c>
    </row>
    <row r="267" spans="1:12" ht="51">
      <c r="A267" s="57">
        <v>260</v>
      </c>
      <c r="B267" s="58" t="s">
        <v>10</v>
      </c>
      <c r="C267" s="58" t="s">
        <v>42</v>
      </c>
      <c r="D267" s="58" t="s">
        <v>36</v>
      </c>
      <c r="E267" s="58" t="s">
        <v>108</v>
      </c>
      <c r="F267" s="59">
        <v>0.5</v>
      </c>
      <c r="G267" s="60">
        <v>1100</v>
      </c>
      <c r="H267" s="61">
        <v>1.22</v>
      </c>
      <c r="I267" s="62">
        <f t="shared" si="16"/>
        <v>6.6130000000000004</v>
      </c>
      <c r="J267" s="62">
        <f t="shared" si="17"/>
        <v>4.03</v>
      </c>
      <c r="K267" s="62">
        <f t="shared" si="18"/>
        <v>0.95</v>
      </c>
      <c r="L267" s="62">
        <f t="shared" si="19"/>
        <v>4.9800000000000004</v>
      </c>
    </row>
    <row r="268" spans="1:12" ht="89.25">
      <c r="A268" s="57">
        <v>261</v>
      </c>
      <c r="B268" s="58" t="s">
        <v>10</v>
      </c>
      <c r="C268" s="58" t="s">
        <v>42</v>
      </c>
      <c r="D268" s="58" t="s">
        <v>105</v>
      </c>
      <c r="E268" s="58" t="s">
        <v>109</v>
      </c>
      <c r="F268" s="59">
        <v>0.2</v>
      </c>
      <c r="G268" s="60">
        <v>1285</v>
      </c>
      <c r="H268" s="61">
        <v>95.58</v>
      </c>
      <c r="I268" s="62">
        <f t="shared" si="16"/>
        <v>7.726</v>
      </c>
      <c r="J268" s="62">
        <f t="shared" si="17"/>
        <v>147.69</v>
      </c>
      <c r="K268" s="62">
        <f t="shared" si="18"/>
        <v>34.840000000000003</v>
      </c>
      <c r="L268" s="62">
        <f t="shared" si="19"/>
        <v>182.53</v>
      </c>
    </row>
    <row r="269" spans="1:12" ht="89.25">
      <c r="A269" s="57">
        <v>262</v>
      </c>
      <c r="B269" s="58" t="s">
        <v>10</v>
      </c>
      <c r="C269" s="58" t="s">
        <v>42</v>
      </c>
      <c r="D269" s="58" t="s">
        <v>105</v>
      </c>
      <c r="E269" s="58" t="s">
        <v>109</v>
      </c>
      <c r="F269" s="59">
        <v>0.5</v>
      </c>
      <c r="G269" s="60">
        <v>1285</v>
      </c>
      <c r="H269" s="61">
        <v>11.25</v>
      </c>
      <c r="I269" s="62">
        <f t="shared" si="16"/>
        <v>7.726</v>
      </c>
      <c r="J269" s="62">
        <f t="shared" si="17"/>
        <v>43.46</v>
      </c>
      <c r="K269" s="62">
        <f t="shared" si="18"/>
        <v>10.25</v>
      </c>
      <c r="L269" s="62">
        <f t="shared" si="19"/>
        <v>53.71</v>
      </c>
    </row>
    <row r="270" spans="1:12" ht="51">
      <c r="A270" s="57">
        <v>263</v>
      </c>
      <c r="B270" s="58" t="s">
        <v>10</v>
      </c>
      <c r="C270" s="58" t="s">
        <v>42</v>
      </c>
      <c r="D270" s="58" t="s">
        <v>46</v>
      </c>
      <c r="E270" s="58" t="s">
        <v>111</v>
      </c>
      <c r="F270" s="59">
        <v>0.2</v>
      </c>
      <c r="G270" s="60">
        <v>1215</v>
      </c>
      <c r="H270" s="61">
        <v>89.33</v>
      </c>
      <c r="I270" s="62">
        <f t="shared" si="16"/>
        <v>7.3049999999999997</v>
      </c>
      <c r="J270" s="62">
        <f t="shared" si="17"/>
        <v>130.51</v>
      </c>
      <c r="K270" s="62">
        <f t="shared" si="18"/>
        <v>30.79</v>
      </c>
      <c r="L270" s="62">
        <f t="shared" si="19"/>
        <v>161.29999999999998</v>
      </c>
    </row>
    <row r="271" spans="1:12" ht="51">
      <c r="A271" s="57">
        <v>264</v>
      </c>
      <c r="B271" s="58" t="s">
        <v>10</v>
      </c>
      <c r="C271" s="58" t="s">
        <v>42</v>
      </c>
      <c r="D271" s="58" t="s">
        <v>46</v>
      </c>
      <c r="E271" s="58" t="s">
        <v>111</v>
      </c>
      <c r="F271" s="59">
        <v>0.5</v>
      </c>
      <c r="G271" s="60">
        <v>1215</v>
      </c>
      <c r="H271" s="61">
        <v>43.17</v>
      </c>
      <c r="I271" s="62">
        <f t="shared" si="16"/>
        <v>7.3049999999999997</v>
      </c>
      <c r="J271" s="62">
        <f t="shared" si="17"/>
        <v>157.68</v>
      </c>
      <c r="K271" s="62">
        <f t="shared" si="18"/>
        <v>37.200000000000003</v>
      </c>
      <c r="L271" s="62">
        <f t="shared" si="19"/>
        <v>194.88</v>
      </c>
    </row>
    <row r="272" spans="1:12" ht="51">
      <c r="A272" s="57">
        <v>265</v>
      </c>
      <c r="B272" s="58" t="s">
        <v>10</v>
      </c>
      <c r="C272" s="58" t="s">
        <v>42</v>
      </c>
      <c r="D272" s="58" t="s">
        <v>46</v>
      </c>
      <c r="E272" s="58" t="s">
        <v>110</v>
      </c>
      <c r="F272" s="59">
        <v>0.2</v>
      </c>
      <c r="G272" s="60">
        <v>1215</v>
      </c>
      <c r="H272" s="61">
        <v>101.58</v>
      </c>
      <c r="I272" s="62">
        <f t="shared" si="16"/>
        <v>7.3049999999999997</v>
      </c>
      <c r="J272" s="62">
        <f t="shared" si="17"/>
        <v>148.41</v>
      </c>
      <c r="K272" s="62">
        <f t="shared" si="18"/>
        <v>35.01</v>
      </c>
      <c r="L272" s="62">
        <f t="shared" si="19"/>
        <v>183.42</v>
      </c>
    </row>
    <row r="273" spans="1:12" ht="51">
      <c r="A273" s="57">
        <v>266</v>
      </c>
      <c r="B273" s="58" t="s">
        <v>10</v>
      </c>
      <c r="C273" s="58" t="s">
        <v>42</v>
      </c>
      <c r="D273" s="58" t="s">
        <v>46</v>
      </c>
      <c r="E273" s="58" t="s">
        <v>110</v>
      </c>
      <c r="F273" s="59">
        <v>0.5</v>
      </c>
      <c r="G273" s="60">
        <v>1215</v>
      </c>
      <c r="H273" s="61">
        <v>14.33</v>
      </c>
      <c r="I273" s="62">
        <f t="shared" si="16"/>
        <v>7.3049999999999997</v>
      </c>
      <c r="J273" s="62">
        <f t="shared" si="17"/>
        <v>52.34</v>
      </c>
      <c r="K273" s="62">
        <f t="shared" si="18"/>
        <v>12.35</v>
      </c>
      <c r="L273" s="62">
        <f t="shared" si="19"/>
        <v>64.69</v>
      </c>
    </row>
    <row r="274" spans="1:12" ht="51">
      <c r="A274" s="57">
        <v>267</v>
      </c>
      <c r="B274" s="58" t="s">
        <v>10</v>
      </c>
      <c r="C274" s="58" t="s">
        <v>42</v>
      </c>
      <c r="D274" s="58" t="s">
        <v>40</v>
      </c>
      <c r="E274" s="58" t="s">
        <v>112</v>
      </c>
      <c r="F274" s="59">
        <v>0.2</v>
      </c>
      <c r="G274" s="60">
        <v>1205</v>
      </c>
      <c r="H274" s="61">
        <v>104.67</v>
      </c>
      <c r="I274" s="62">
        <f t="shared" si="16"/>
        <v>7.2450000000000001</v>
      </c>
      <c r="J274" s="62">
        <f t="shared" si="17"/>
        <v>151.66999999999999</v>
      </c>
      <c r="K274" s="62">
        <f t="shared" si="18"/>
        <v>35.78</v>
      </c>
      <c r="L274" s="62">
        <f t="shared" si="19"/>
        <v>187.45</v>
      </c>
    </row>
    <row r="275" spans="1:12" ht="51">
      <c r="A275" s="57">
        <v>268</v>
      </c>
      <c r="B275" s="58" t="s">
        <v>10</v>
      </c>
      <c r="C275" s="58" t="s">
        <v>42</v>
      </c>
      <c r="D275" s="58" t="s">
        <v>40</v>
      </c>
      <c r="E275" s="58" t="s">
        <v>112</v>
      </c>
      <c r="F275" s="59">
        <v>0.5</v>
      </c>
      <c r="G275" s="60">
        <v>1205</v>
      </c>
      <c r="H275" s="61">
        <v>2.83</v>
      </c>
      <c r="I275" s="62">
        <f t="shared" si="16"/>
        <v>7.2450000000000001</v>
      </c>
      <c r="J275" s="62">
        <f t="shared" si="17"/>
        <v>10.25</v>
      </c>
      <c r="K275" s="62">
        <f t="shared" si="18"/>
        <v>2.42</v>
      </c>
      <c r="L275" s="62">
        <f t="shared" si="19"/>
        <v>12.67</v>
      </c>
    </row>
    <row r="276" spans="1:12" ht="51">
      <c r="A276" s="57">
        <v>269</v>
      </c>
      <c r="B276" s="58" t="s">
        <v>10</v>
      </c>
      <c r="C276" s="58" t="s">
        <v>178</v>
      </c>
      <c r="D276" s="58" t="s">
        <v>46</v>
      </c>
      <c r="E276" s="58" t="s">
        <v>333</v>
      </c>
      <c r="F276" s="59" t="s">
        <v>298</v>
      </c>
      <c r="G276" s="60">
        <v>1175</v>
      </c>
      <c r="H276" s="61">
        <v>10</v>
      </c>
      <c r="I276" s="62">
        <f t="shared" si="16"/>
        <v>7.0640000000000001</v>
      </c>
      <c r="J276" s="62">
        <f t="shared" si="17"/>
        <v>35.32</v>
      </c>
      <c r="K276" s="62">
        <f t="shared" si="18"/>
        <v>8.33</v>
      </c>
      <c r="L276" s="62">
        <f t="shared" si="19"/>
        <v>43.65</v>
      </c>
    </row>
    <row r="277" spans="1:12" ht="51">
      <c r="A277" s="57">
        <v>270</v>
      </c>
      <c r="B277" s="58" t="s">
        <v>10</v>
      </c>
      <c r="C277" s="58" t="s">
        <v>178</v>
      </c>
      <c r="D277" s="58" t="s">
        <v>46</v>
      </c>
      <c r="E277" s="58" t="s">
        <v>333</v>
      </c>
      <c r="F277" s="59" t="s">
        <v>299</v>
      </c>
      <c r="G277" s="60">
        <v>1175</v>
      </c>
      <c r="H277" s="61">
        <v>80</v>
      </c>
      <c r="I277" s="62">
        <f t="shared" si="16"/>
        <v>7.0640000000000001</v>
      </c>
      <c r="J277" s="62">
        <f t="shared" si="17"/>
        <v>113.02</v>
      </c>
      <c r="K277" s="62">
        <f t="shared" si="18"/>
        <v>26.66</v>
      </c>
      <c r="L277" s="62">
        <f t="shared" si="19"/>
        <v>139.68</v>
      </c>
    </row>
    <row r="278" spans="1:12" ht="63.75">
      <c r="A278" s="57">
        <v>271</v>
      </c>
      <c r="B278" s="58" t="s">
        <v>10</v>
      </c>
      <c r="C278" s="58" t="s">
        <v>35</v>
      </c>
      <c r="D278" s="58" t="s">
        <v>88</v>
      </c>
      <c r="E278" s="58" t="s">
        <v>113</v>
      </c>
      <c r="F278" s="59">
        <v>0.2</v>
      </c>
      <c r="G278" s="60">
        <v>1610</v>
      </c>
      <c r="H278" s="61">
        <v>161.47</v>
      </c>
      <c r="I278" s="62">
        <f t="shared" si="16"/>
        <v>9.68</v>
      </c>
      <c r="J278" s="62">
        <f t="shared" si="17"/>
        <v>312.61</v>
      </c>
      <c r="K278" s="62">
        <f t="shared" si="18"/>
        <v>73.739999999999995</v>
      </c>
      <c r="L278" s="62">
        <f t="shared" si="19"/>
        <v>386.35</v>
      </c>
    </row>
    <row r="279" spans="1:12" ht="63.75">
      <c r="A279" s="57">
        <v>272</v>
      </c>
      <c r="B279" s="58" t="s">
        <v>10</v>
      </c>
      <c r="C279" s="58" t="s">
        <v>35</v>
      </c>
      <c r="D279" s="58" t="s">
        <v>88</v>
      </c>
      <c r="E279" s="58" t="s">
        <v>113</v>
      </c>
      <c r="F279" s="59">
        <v>0.5</v>
      </c>
      <c r="G279" s="60">
        <v>1610</v>
      </c>
      <c r="H279" s="61">
        <v>1.53</v>
      </c>
      <c r="I279" s="62">
        <f t="shared" si="16"/>
        <v>9.68</v>
      </c>
      <c r="J279" s="62">
        <f t="shared" si="17"/>
        <v>7.41</v>
      </c>
      <c r="K279" s="62">
        <f t="shared" si="18"/>
        <v>1.75</v>
      </c>
      <c r="L279" s="62">
        <f t="shared" si="19"/>
        <v>9.16</v>
      </c>
    </row>
    <row r="280" spans="1:12" ht="51">
      <c r="A280" s="57">
        <v>273</v>
      </c>
      <c r="B280" s="58" t="s">
        <v>10</v>
      </c>
      <c r="C280" s="58" t="s">
        <v>31</v>
      </c>
      <c r="D280" s="58" t="s">
        <v>36</v>
      </c>
      <c r="E280" s="58" t="s">
        <v>114</v>
      </c>
      <c r="F280" s="59" t="s">
        <v>370</v>
      </c>
      <c r="G280" s="60">
        <v>1120</v>
      </c>
      <c r="H280" s="61">
        <v>77</v>
      </c>
      <c r="I280" s="62">
        <f t="shared" si="16"/>
        <v>6.734</v>
      </c>
      <c r="J280" s="62">
        <f t="shared" si="17"/>
        <v>51.85</v>
      </c>
      <c r="K280" s="62">
        <f t="shared" si="18"/>
        <v>12.23</v>
      </c>
      <c r="L280" s="62">
        <f t="shared" si="19"/>
        <v>64.08</v>
      </c>
    </row>
    <row r="281" spans="1:12" ht="38.25">
      <c r="A281" s="57">
        <v>274</v>
      </c>
      <c r="B281" s="58" t="s">
        <v>56</v>
      </c>
      <c r="C281" s="58" t="s">
        <v>197</v>
      </c>
      <c r="D281" s="58" t="s">
        <v>36</v>
      </c>
      <c r="E281" s="58" t="s">
        <v>280</v>
      </c>
      <c r="F281" s="59" t="s">
        <v>299</v>
      </c>
      <c r="G281" s="60">
        <v>1100</v>
      </c>
      <c r="H281" s="61">
        <v>206.32</v>
      </c>
      <c r="I281" s="62">
        <f t="shared" si="16"/>
        <v>6.6130000000000004</v>
      </c>
      <c r="J281" s="62">
        <f t="shared" si="17"/>
        <v>272.88</v>
      </c>
      <c r="K281" s="62">
        <f t="shared" si="18"/>
        <v>64.37</v>
      </c>
      <c r="L281" s="62">
        <f t="shared" si="19"/>
        <v>337.25</v>
      </c>
    </row>
    <row r="282" spans="1:12" ht="38.25">
      <c r="A282" s="57">
        <v>275</v>
      </c>
      <c r="B282" s="58" t="s">
        <v>56</v>
      </c>
      <c r="C282" s="58" t="s">
        <v>197</v>
      </c>
      <c r="D282" s="58" t="s">
        <v>36</v>
      </c>
      <c r="E282" s="58" t="s">
        <v>280</v>
      </c>
      <c r="F282" s="59" t="s">
        <v>298</v>
      </c>
      <c r="G282" s="60">
        <v>1100</v>
      </c>
      <c r="H282" s="61">
        <v>2.17</v>
      </c>
      <c r="I282" s="62">
        <f t="shared" si="16"/>
        <v>6.6130000000000004</v>
      </c>
      <c r="J282" s="62">
        <f t="shared" si="17"/>
        <v>7.18</v>
      </c>
      <c r="K282" s="62">
        <f t="shared" si="18"/>
        <v>1.69</v>
      </c>
      <c r="L282" s="62">
        <f t="shared" si="19"/>
        <v>8.8699999999999992</v>
      </c>
    </row>
    <row r="283" spans="1:12" ht="38.25">
      <c r="A283" s="57">
        <v>276</v>
      </c>
      <c r="B283" s="58" t="s">
        <v>56</v>
      </c>
      <c r="C283" s="58" t="s">
        <v>179</v>
      </c>
      <c r="D283" s="58" t="s">
        <v>32</v>
      </c>
      <c r="E283" s="58" t="s">
        <v>207</v>
      </c>
      <c r="F283" s="59" t="s">
        <v>298</v>
      </c>
      <c r="G283" s="60">
        <v>980</v>
      </c>
      <c r="H283" s="61">
        <v>35</v>
      </c>
      <c r="I283" s="62">
        <f t="shared" si="16"/>
        <v>5.8920000000000003</v>
      </c>
      <c r="J283" s="62">
        <f t="shared" si="17"/>
        <v>103.11</v>
      </c>
      <c r="K283" s="62">
        <f t="shared" si="18"/>
        <v>24.32</v>
      </c>
      <c r="L283" s="62">
        <f t="shared" si="19"/>
        <v>127.43</v>
      </c>
    </row>
    <row r="284" spans="1:12" ht="38.25">
      <c r="A284" s="57">
        <v>277</v>
      </c>
      <c r="B284" s="58" t="s">
        <v>56</v>
      </c>
      <c r="C284" s="58" t="s">
        <v>179</v>
      </c>
      <c r="D284" s="58" t="s">
        <v>32</v>
      </c>
      <c r="E284" s="58" t="s">
        <v>207</v>
      </c>
      <c r="F284" s="59" t="s">
        <v>299</v>
      </c>
      <c r="G284" s="60">
        <v>980</v>
      </c>
      <c r="H284" s="61">
        <v>86</v>
      </c>
      <c r="I284" s="62">
        <f t="shared" si="16"/>
        <v>5.8920000000000003</v>
      </c>
      <c r="J284" s="62">
        <f t="shared" si="17"/>
        <v>101.34</v>
      </c>
      <c r="K284" s="62">
        <f t="shared" si="18"/>
        <v>23.91</v>
      </c>
      <c r="L284" s="62">
        <f t="shared" si="19"/>
        <v>125.25</v>
      </c>
    </row>
    <row r="285" spans="1:12" ht="51">
      <c r="A285" s="57">
        <v>278</v>
      </c>
      <c r="B285" s="58" t="s">
        <v>10</v>
      </c>
      <c r="C285" s="58" t="s">
        <v>42</v>
      </c>
      <c r="D285" s="58" t="s">
        <v>40</v>
      </c>
      <c r="E285" s="58" t="s">
        <v>390</v>
      </c>
      <c r="F285" s="59">
        <v>0.2</v>
      </c>
      <c r="G285" s="60">
        <v>1255</v>
      </c>
      <c r="H285" s="61">
        <v>133</v>
      </c>
      <c r="I285" s="62">
        <f t="shared" si="16"/>
        <v>7.5449999999999999</v>
      </c>
      <c r="J285" s="62">
        <f t="shared" si="17"/>
        <v>200.7</v>
      </c>
      <c r="K285" s="62">
        <f t="shared" si="18"/>
        <v>47.35</v>
      </c>
      <c r="L285" s="62">
        <f t="shared" si="19"/>
        <v>248.04999999999998</v>
      </c>
    </row>
    <row r="286" spans="1:12" ht="51">
      <c r="A286" s="57">
        <v>279</v>
      </c>
      <c r="B286" s="58" t="s">
        <v>10</v>
      </c>
      <c r="C286" s="58" t="s">
        <v>42</v>
      </c>
      <c r="D286" s="58" t="s">
        <v>32</v>
      </c>
      <c r="E286" s="58" t="s">
        <v>115</v>
      </c>
      <c r="F286" s="59">
        <v>0.2</v>
      </c>
      <c r="G286" s="60">
        <v>960</v>
      </c>
      <c r="H286" s="61">
        <v>162.5</v>
      </c>
      <c r="I286" s="62">
        <f t="shared" si="16"/>
        <v>5.7720000000000002</v>
      </c>
      <c r="J286" s="62">
        <f t="shared" si="17"/>
        <v>187.59</v>
      </c>
      <c r="K286" s="62">
        <f t="shared" si="18"/>
        <v>44.25</v>
      </c>
      <c r="L286" s="62">
        <f t="shared" si="19"/>
        <v>231.84</v>
      </c>
    </row>
    <row r="287" spans="1:12" ht="51">
      <c r="A287" s="57">
        <v>280</v>
      </c>
      <c r="B287" s="58" t="s">
        <v>10</v>
      </c>
      <c r="C287" s="58" t="s">
        <v>42</v>
      </c>
      <c r="D287" s="58" t="s">
        <v>32</v>
      </c>
      <c r="E287" s="58" t="s">
        <v>115</v>
      </c>
      <c r="F287" s="59">
        <v>0.5</v>
      </c>
      <c r="G287" s="60">
        <v>960</v>
      </c>
      <c r="H287" s="61">
        <v>3.5</v>
      </c>
      <c r="I287" s="62">
        <f t="shared" si="16"/>
        <v>5.7720000000000002</v>
      </c>
      <c r="J287" s="62">
        <f t="shared" si="17"/>
        <v>10.1</v>
      </c>
      <c r="K287" s="62">
        <f t="shared" si="18"/>
        <v>2.38</v>
      </c>
      <c r="L287" s="62">
        <f t="shared" si="19"/>
        <v>12.48</v>
      </c>
    </row>
    <row r="288" spans="1:12" ht="51">
      <c r="A288" s="57">
        <v>281</v>
      </c>
      <c r="B288" s="58" t="s">
        <v>10</v>
      </c>
      <c r="C288" s="58" t="s">
        <v>35</v>
      </c>
      <c r="D288" s="58" t="s">
        <v>32</v>
      </c>
      <c r="E288" s="58" t="s">
        <v>116</v>
      </c>
      <c r="F288" s="59">
        <v>0.2</v>
      </c>
      <c r="G288" s="60">
        <v>980</v>
      </c>
      <c r="H288" s="61">
        <v>154</v>
      </c>
      <c r="I288" s="62">
        <f t="shared" si="16"/>
        <v>5.8920000000000003</v>
      </c>
      <c r="J288" s="62">
        <f t="shared" si="17"/>
        <v>181.47</v>
      </c>
      <c r="K288" s="62">
        <f t="shared" si="18"/>
        <v>42.81</v>
      </c>
      <c r="L288" s="62">
        <f t="shared" si="19"/>
        <v>224.28</v>
      </c>
    </row>
    <row r="289" spans="1:12" ht="38.25">
      <c r="A289" s="57">
        <v>282</v>
      </c>
      <c r="B289" s="58" t="s">
        <v>56</v>
      </c>
      <c r="C289" s="58" t="s">
        <v>197</v>
      </c>
      <c r="D289" s="58" t="s">
        <v>32</v>
      </c>
      <c r="E289" s="58" t="s">
        <v>256</v>
      </c>
      <c r="F289" s="59" t="s">
        <v>299</v>
      </c>
      <c r="G289" s="60">
        <v>960</v>
      </c>
      <c r="H289" s="61">
        <v>199.7</v>
      </c>
      <c r="I289" s="62">
        <f t="shared" si="16"/>
        <v>5.7720000000000002</v>
      </c>
      <c r="J289" s="62">
        <f t="shared" si="17"/>
        <v>230.53</v>
      </c>
      <c r="K289" s="62">
        <f t="shared" si="18"/>
        <v>54.38</v>
      </c>
      <c r="L289" s="62">
        <f t="shared" si="19"/>
        <v>284.91000000000003</v>
      </c>
    </row>
    <row r="290" spans="1:12" ht="38.25">
      <c r="A290" s="57">
        <v>283</v>
      </c>
      <c r="B290" s="58" t="s">
        <v>56</v>
      </c>
      <c r="C290" s="58" t="s">
        <v>197</v>
      </c>
      <c r="D290" s="58" t="s">
        <v>32</v>
      </c>
      <c r="E290" s="58" t="s">
        <v>256</v>
      </c>
      <c r="F290" s="59" t="s">
        <v>298</v>
      </c>
      <c r="G290" s="60">
        <v>960</v>
      </c>
      <c r="H290" s="61">
        <v>4.5</v>
      </c>
      <c r="I290" s="62">
        <f t="shared" si="16"/>
        <v>5.7720000000000002</v>
      </c>
      <c r="J290" s="62">
        <f t="shared" si="17"/>
        <v>12.99</v>
      </c>
      <c r="K290" s="62">
        <f t="shared" si="18"/>
        <v>3.06</v>
      </c>
      <c r="L290" s="62">
        <f t="shared" si="19"/>
        <v>16.05</v>
      </c>
    </row>
    <row r="291" spans="1:12" ht="38.25">
      <c r="A291" s="57">
        <v>284</v>
      </c>
      <c r="B291" s="58" t="s">
        <v>56</v>
      </c>
      <c r="C291" s="58" t="s">
        <v>231</v>
      </c>
      <c r="D291" s="58" t="s">
        <v>36</v>
      </c>
      <c r="E291" s="58" t="s">
        <v>334</v>
      </c>
      <c r="F291" s="59" t="s">
        <v>299</v>
      </c>
      <c r="G291" s="60">
        <v>1080</v>
      </c>
      <c r="H291" s="61">
        <v>44</v>
      </c>
      <c r="I291" s="62">
        <f t="shared" si="16"/>
        <v>6.4930000000000003</v>
      </c>
      <c r="J291" s="62">
        <f t="shared" si="17"/>
        <v>57.14</v>
      </c>
      <c r="K291" s="62">
        <f t="shared" si="18"/>
        <v>13.48</v>
      </c>
      <c r="L291" s="62">
        <f t="shared" si="19"/>
        <v>70.62</v>
      </c>
    </row>
    <row r="292" spans="1:12" ht="51">
      <c r="A292" s="57">
        <v>285</v>
      </c>
      <c r="B292" s="58" t="s">
        <v>10</v>
      </c>
      <c r="C292" s="58" t="s">
        <v>31</v>
      </c>
      <c r="D292" s="58" t="s">
        <v>40</v>
      </c>
      <c r="E292" s="58" t="s">
        <v>257</v>
      </c>
      <c r="F292" s="59" t="s">
        <v>370</v>
      </c>
      <c r="G292" s="60">
        <v>1225</v>
      </c>
      <c r="H292" s="61">
        <v>157.5</v>
      </c>
      <c r="I292" s="62">
        <f t="shared" si="16"/>
        <v>7.3650000000000002</v>
      </c>
      <c r="J292" s="62">
        <f t="shared" si="17"/>
        <v>116</v>
      </c>
      <c r="K292" s="62">
        <f t="shared" si="18"/>
        <v>27.36</v>
      </c>
      <c r="L292" s="62">
        <f t="shared" si="19"/>
        <v>143.36000000000001</v>
      </c>
    </row>
    <row r="293" spans="1:12" ht="51">
      <c r="A293" s="57">
        <v>286</v>
      </c>
      <c r="B293" s="58" t="s">
        <v>10</v>
      </c>
      <c r="C293" s="58" t="s">
        <v>31</v>
      </c>
      <c r="D293" s="58" t="s">
        <v>40</v>
      </c>
      <c r="E293" s="58" t="s">
        <v>257</v>
      </c>
      <c r="F293" s="59" t="s">
        <v>298</v>
      </c>
      <c r="G293" s="60">
        <v>1225</v>
      </c>
      <c r="H293" s="61">
        <v>2.75</v>
      </c>
      <c r="I293" s="62">
        <f t="shared" si="16"/>
        <v>7.3650000000000002</v>
      </c>
      <c r="J293" s="62">
        <f t="shared" si="17"/>
        <v>10.130000000000001</v>
      </c>
      <c r="K293" s="62">
        <f t="shared" si="18"/>
        <v>2.39</v>
      </c>
      <c r="L293" s="62">
        <f t="shared" si="19"/>
        <v>12.520000000000001</v>
      </c>
    </row>
    <row r="294" spans="1:12" ht="51">
      <c r="A294" s="57">
        <v>287</v>
      </c>
      <c r="B294" s="58" t="s">
        <v>10</v>
      </c>
      <c r="C294" s="58" t="s">
        <v>42</v>
      </c>
      <c r="D294" s="58" t="s">
        <v>36</v>
      </c>
      <c r="E294" s="58" t="s">
        <v>118</v>
      </c>
      <c r="F294" s="59">
        <v>0.2</v>
      </c>
      <c r="G294" s="60">
        <v>1060</v>
      </c>
      <c r="H294" s="61">
        <v>77</v>
      </c>
      <c r="I294" s="62">
        <f t="shared" si="16"/>
        <v>6.3730000000000002</v>
      </c>
      <c r="J294" s="62">
        <f t="shared" si="17"/>
        <v>98.14</v>
      </c>
      <c r="K294" s="62">
        <f t="shared" si="18"/>
        <v>23.15</v>
      </c>
      <c r="L294" s="62">
        <f t="shared" si="19"/>
        <v>121.28999999999999</v>
      </c>
    </row>
    <row r="295" spans="1:12" ht="51">
      <c r="A295" s="57">
        <v>288</v>
      </c>
      <c r="B295" s="58" t="s">
        <v>10</v>
      </c>
      <c r="C295" s="58" t="s">
        <v>42</v>
      </c>
      <c r="D295" s="58" t="s">
        <v>36</v>
      </c>
      <c r="E295" s="58" t="s">
        <v>117</v>
      </c>
      <c r="F295" s="59">
        <v>0.2</v>
      </c>
      <c r="G295" s="60">
        <v>1060</v>
      </c>
      <c r="H295" s="61">
        <v>101.5</v>
      </c>
      <c r="I295" s="62">
        <f t="shared" si="16"/>
        <v>6.3730000000000002</v>
      </c>
      <c r="J295" s="62">
        <f t="shared" si="17"/>
        <v>129.37</v>
      </c>
      <c r="K295" s="62">
        <f t="shared" si="18"/>
        <v>30.52</v>
      </c>
      <c r="L295" s="62">
        <f t="shared" si="19"/>
        <v>159.89000000000001</v>
      </c>
    </row>
    <row r="296" spans="1:12" ht="38.25">
      <c r="A296" s="57">
        <v>289</v>
      </c>
      <c r="B296" s="58" t="s">
        <v>33</v>
      </c>
      <c r="C296" s="58" t="s">
        <v>300</v>
      </c>
      <c r="D296" s="58" t="s">
        <v>32</v>
      </c>
      <c r="E296" s="58" t="s">
        <v>391</v>
      </c>
      <c r="F296" s="59" t="s">
        <v>298</v>
      </c>
      <c r="G296" s="60">
        <v>960</v>
      </c>
      <c r="H296" s="61">
        <v>0.25</v>
      </c>
      <c r="I296" s="62">
        <f t="shared" si="16"/>
        <v>5.7720000000000002</v>
      </c>
      <c r="J296" s="62">
        <f t="shared" si="17"/>
        <v>0.72</v>
      </c>
      <c r="K296" s="62">
        <f t="shared" si="18"/>
        <v>0.17</v>
      </c>
      <c r="L296" s="62">
        <f t="shared" si="19"/>
        <v>0.89</v>
      </c>
    </row>
    <row r="297" spans="1:12" ht="51">
      <c r="A297" s="57">
        <v>290</v>
      </c>
      <c r="B297" s="58" t="s">
        <v>10</v>
      </c>
      <c r="C297" s="58" t="s">
        <v>42</v>
      </c>
      <c r="D297" s="58" t="s">
        <v>40</v>
      </c>
      <c r="E297" s="58" t="s">
        <v>119</v>
      </c>
      <c r="F297" s="59">
        <v>0.2</v>
      </c>
      <c r="G297" s="60">
        <v>1205</v>
      </c>
      <c r="H297" s="61">
        <v>73.08</v>
      </c>
      <c r="I297" s="62">
        <f t="shared" si="16"/>
        <v>7.2450000000000001</v>
      </c>
      <c r="J297" s="62">
        <f t="shared" si="17"/>
        <v>105.89</v>
      </c>
      <c r="K297" s="62">
        <f t="shared" si="18"/>
        <v>24.98</v>
      </c>
      <c r="L297" s="62">
        <f t="shared" si="19"/>
        <v>130.87</v>
      </c>
    </row>
    <row r="298" spans="1:12" ht="51">
      <c r="A298" s="57">
        <v>291</v>
      </c>
      <c r="B298" s="58" t="s">
        <v>10</v>
      </c>
      <c r="C298" s="58" t="s">
        <v>42</v>
      </c>
      <c r="D298" s="58" t="s">
        <v>40</v>
      </c>
      <c r="E298" s="58" t="s">
        <v>119</v>
      </c>
      <c r="F298" s="59">
        <v>0.5</v>
      </c>
      <c r="G298" s="60">
        <v>1205</v>
      </c>
      <c r="H298" s="61">
        <v>5.92</v>
      </c>
      <c r="I298" s="62">
        <f t="shared" si="16"/>
        <v>7.2450000000000001</v>
      </c>
      <c r="J298" s="62">
        <f t="shared" si="17"/>
        <v>21.45</v>
      </c>
      <c r="K298" s="62">
        <f t="shared" si="18"/>
        <v>5.0599999999999996</v>
      </c>
      <c r="L298" s="62">
        <f t="shared" si="19"/>
        <v>26.509999999999998</v>
      </c>
    </row>
    <row r="299" spans="1:12" ht="38.25">
      <c r="A299" s="57">
        <v>292</v>
      </c>
      <c r="B299" s="58" t="s">
        <v>33</v>
      </c>
      <c r="C299" s="58" t="s">
        <v>325</v>
      </c>
      <c r="D299" s="58" t="s">
        <v>46</v>
      </c>
      <c r="E299" s="58" t="s">
        <v>392</v>
      </c>
      <c r="F299" s="59">
        <v>0.2</v>
      </c>
      <c r="G299" s="60">
        <v>1195</v>
      </c>
      <c r="H299" s="61">
        <v>69.45</v>
      </c>
      <c r="I299" s="62">
        <f t="shared" si="16"/>
        <v>7.1849999999999996</v>
      </c>
      <c r="J299" s="62">
        <f t="shared" si="17"/>
        <v>99.8</v>
      </c>
      <c r="K299" s="62">
        <f t="shared" si="18"/>
        <v>23.54</v>
      </c>
      <c r="L299" s="62">
        <f t="shared" si="19"/>
        <v>123.34</v>
      </c>
    </row>
    <row r="300" spans="1:12" ht="38.25">
      <c r="A300" s="57">
        <v>293</v>
      </c>
      <c r="B300" s="58" t="s">
        <v>33</v>
      </c>
      <c r="C300" s="58" t="s">
        <v>325</v>
      </c>
      <c r="D300" s="58" t="s">
        <v>46</v>
      </c>
      <c r="E300" s="58" t="s">
        <v>392</v>
      </c>
      <c r="F300" s="59">
        <v>0.5</v>
      </c>
      <c r="G300" s="60">
        <v>1195</v>
      </c>
      <c r="H300" s="61">
        <v>3.55</v>
      </c>
      <c r="I300" s="62">
        <f t="shared" si="16"/>
        <v>7.1849999999999996</v>
      </c>
      <c r="J300" s="62">
        <f t="shared" si="17"/>
        <v>12.75</v>
      </c>
      <c r="K300" s="62">
        <f t="shared" si="18"/>
        <v>3.01</v>
      </c>
      <c r="L300" s="62">
        <f t="shared" si="19"/>
        <v>15.76</v>
      </c>
    </row>
    <row r="301" spans="1:12" ht="38.25">
      <c r="A301" s="57">
        <v>294</v>
      </c>
      <c r="B301" s="58" t="s">
        <v>33</v>
      </c>
      <c r="C301" s="58" t="s">
        <v>254</v>
      </c>
      <c r="D301" s="58" t="s">
        <v>46</v>
      </c>
      <c r="E301" s="58" t="s">
        <v>335</v>
      </c>
      <c r="F301" s="59" t="s">
        <v>298</v>
      </c>
      <c r="G301" s="60">
        <v>1155</v>
      </c>
      <c r="H301" s="61">
        <v>5.58</v>
      </c>
      <c r="I301" s="62">
        <f t="shared" si="16"/>
        <v>6.944</v>
      </c>
      <c r="J301" s="62">
        <f t="shared" si="17"/>
        <v>19.37</v>
      </c>
      <c r="K301" s="62">
        <f t="shared" si="18"/>
        <v>4.57</v>
      </c>
      <c r="L301" s="62">
        <f t="shared" si="19"/>
        <v>23.94</v>
      </c>
    </row>
    <row r="302" spans="1:12" ht="76.5">
      <c r="A302" s="57">
        <v>295</v>
      </c>
      <c r="B302" s="58" t="s">
        <v>304</v>
      </c>
      <c r="C302" s="58" t="s">
        <v>319</v>
      </c>
      <c r="D302" s="58" t="s">
        <v>36</v>
      </c>
      <c r="E302" s="58" t="s">
        <v>120</v>
      </c>
      <c r="F302" s="59" t="s">
        <v>298</v>
      </c>
      <c r="G302" s="60">
        <v>1464.48</v>
      </c>
      <c r="H302" s="61">
        <v>49</v>
      </c>
      <c r="I302" s="62">
        <f t="shared" si="16"/>
        <v>8.8049999999999997</v>
      </c>
      <c r="J302" s="62">
        <f t="shared" si="17"/>
        <v>215.72</v>
      </c>
      <c r="K302" s="62">
        <f t="shared" si="18"/>
        <v>50.89</v>
      </c>
      <c r="L302" s="62">
        <f t="shared" si="19"/>
        <v>266.61</v>
      </c>
    </row>
    <row r="303" spans="1:12" ht="76.5">
      <c r="A303" s="57">
        <v>296</v>
      </c>
      <c r="B303" s="58" t="s">
        <v>304</v>
      </c>
      <c r="C303" s="58" t="s">
        <v>319</v>
      </c>
      <c r="D303" s="58" t="s">
        <v>36</v>
      </c>
      <c r="E303" s="58" t="s">
        <v>120</v>
      </c>
      <c r="F303" s="59" t="s">
        <v>299</v>
      </c>
      <c r="G303" s="60">
        <v>1464.48</v>
      </c>
      <c r="H303" s="61">
        <v>96</v>
      </c>
      <c r="I303" s="62">
        <f t="shared" si="16"/>
        <v>8.8049999999999997</v>
      </c>
      <c r="J303" s="62">
        <f t="shared" si="17"/>
        <v>169.06</v>
      </c>
      <c r="K303" s="62">
        <f t="shared" si="18"/>
        <v>39.880000000000003</v>
      </c>
      <c r="L303" s="62">
        <f t="shared" si="19"/>
        <v>208.94</v>
      </c>
    </row>
    <row r="304" spans="1:12" ht="76.5">
      <c r="A304" s="57">
        <v>297</v>
      </c>
      <c r="B304" s="58" t="s">
        <v>304</v>
      </c>
      <c r="C304" s="58" t="s">
        <v>319</v>
      </c>
      <c r="D304" s="58" t="s">
        <v>36</v>
      </c>
      <c r="E304" s="58" t="s">
        <v>120</v>
      </c>
      <c r="F304" s="59" t="s">
        <v>298</v>
      </c>
      <c r="G304" s="60">
        <v>1464.48</v>
      </c>
      <c r="H304" s="61">
        <v>33</v>
      </c>
      <c r="I304" s="62">
        <f t="shared" si="16"/>
        <v>8.8049999999999997</v>
      </c>
      <c r="J304" s="62">
        <f t="shared" si="17"/>
        <v>145.28</v>
      </c>
      <c r="K304" s="62">
        <f t="shared" si="18"/>
        <v>34.270000000000003</v>
      </c>
      <c r="L304" s="62">
        <f t="shared" si="19"/>
        <v>179.55</v>
      </c>
    </row>
    <row r="305" spans="1:12" ht="76.5">
      <c r="A305" s="57">
        <v>298</v>
      </c>
      <c r="B305" s="58" t="s">
        <v>304</v>
      </c>
      <c r="C305" s="58" t="s">
        <v>319</v>
      </c>
      <c r="D305" s="58" t="s">
        <v>36</v>
      </c>
      <c r="E305" s="58" t="s">
        <v>120</v>
      </c>
      <c r="F305" s="59" t="s">
        <v>299</v>
      </c>
      <c r="G305" s="60">
        <v>1464.48</v>
      </c>
      <c r="H305" s="61">
        <v>46</v>
      </c>
      <c r="I305" s="62">
        <f t="shared" si="16"/>
        <v>8.8049999999999997</v>
      </c>
      <c r="J305" s="62">
        <f t="shared" si="17"/>
        <v>81.010000000000005</v>
      </c>
      <c r="K305" s="62">
        <f t="shared" si="18"/>
        <v>19.11</v>
      </c>
      <c r="L305" s="62">
        <f t="shared" si="19"/>
        <v>100.12</v>
      </c>
    </row>
    <row r="306" spans="1:12" ht="51">
      <c r="A306" s="57">
        <v>299</v>
      </c>
      <c r="B306" s="58" t="s">
        <v>10</v>
      </c>
      <c r="C306" s="58" t="s">
        <v>31</v>
      </c>
      <c r="D306" s="58" t="s">
        <v>36</v>
      </c>
      <c r="E306" s="58" t="s">
        <v>187</v>
      </c>
      <c r="F306" s="59" t="s">
        <v>370</v>
      </c>
      <c r="G306" s="60">
        <v>1120</v>
      </c>
      <c r="H306" s="61">
        <v>0</v>
      </c>
      <c r="I306" s="62">
        <f t="shared" si="16"/>
        <v>6.734</v>
      </c>
      <c r="J306" s="62">
        <f t="shared" si="17"/>
        <v>0</v>
      </c>
      <c r="K306" s="62">
        <f t="shared" si="18"/>
        <v>0</v>
      </c>
      <c r="L306" s="62">
        <f t="shared" si="19"/>
        <v>0</v>
      </c>
    </row>
    <row r="307" spans="1:12" ht="51">
      <c r="A307" s="57">
        <v>300</v>
      </c>
      <c r="B307" s="58" t="s">
        <v>10</v>
      </c>
      <c r="C307" s="58" t="s">
        <v>39</v>
      </c>
      <c r="D307" s="58" t="s">
        <v>32</v>
      </c>
      <c r="E307" s="58" t="s">
        <v>121</v>
      </c>
      <c r="F307" s="59" t="s">
        <v>299</v>
      </c>
      <c r="G307" s="60">
        <v>960</v>
      </c>
      <c r="H307" s="61">
        <v>132</v>
      </c>
      <c r="I307" s="62">
        <f t="shared" si="16"/>
        <v>5.7720000000000002</v>
      </c>
      <c r="J307" s="62">
        <f t="shared" si="17"/>
        <v>152.38</v>
      </c>
      <c r="K307" s="62">
        <f t="shared" si="18"/>
        <v>35.950000000000003</v>
      </c>
      <c r="L307" s="62">
        <f t="shared" si="19"/>
        <v>188.32999999999998</v>
      </c>
    </row>
    <row r="308" spans="1:12" ht="38.25">
      <c r="A308" s="57">
        <v>301</v>
      </c>
      <c r="B308" s="58" t="s">
        <v>33</v>
      </c>
      <c r="C308" s="58" t="s">
        <v>254</v>
      </c>
      <c r="D308" s="58" t="s">
        <v>40</v>
      </c>
      <c r="E308" s="58" t="s">
        <v>393</v>
      </c>
      <c r="F308" s="59" t="s">
        <v>299</v>
      </c>
      <c r="G308" s="60">
        <v>1245</v>
      </c>
      <c r="H308" s="61">
        <v>44</v>
      </c>
      <c r="I308" s="62">
        <f t="shared" si="16"/>
        <v>7.4850000000000003</v>
      </c>
      <c r="J308" s="62">
        <f t="shared" si="17"/>
        <v>65.87</v>
      </c>
      <c r="K308" s="62">
        <f t="shared" si="18"/>
        <v>15.54</v>
      </c>
      <c r="L308" s="62">
        <f t="shared" si="19"/>
        <v>81.41</v>
      </c>
    </row>
    <row r="309" spans="1:12" ht="51">
      <c r="A309" s="57">
        <v>302</v>
      </c>
      <c r="B309" s="58" t="s">
        <v>10</v>
      </c>
      <c r="C309" s="58" t="s">
        <v>42</v>
      </c>
      <c r="D309" s="58" t="s">
        <v>40</v>
      </c>
      <c r="E309" s="58" t="s">
        <v>394</v>
      </c>
      <c r="F309" s="59">
        <v>0.2</v>
      </c>
      <c r="G309" s="60">
        <v>1205</v>
      </c>
      <c r="H309" s="61">
        <v>174.33</v>
      </c>
      <c r="I309" s="62">
        <f t="shared" si="16"/>
        <v>7.2450000000000001</v>
      </c>
      <c r="J309" s="62">
        <f t="shared" si="17"/>
        <v>252.6</v>
      </c>
      <c r="K309" s="62">
        <f t="shared" si="18"/>
        <v>59.59</v>
      </c>
      <c r="L309" s="62">
        <f t="shared" si="19"/>
        <v>312.19</v>
      </c>
    </row>
    <row r="310" spans="1:12" ht="51">
      <c r="A310" s="57">
        <v>303</v>
      </c>
      <c r="B310" s="58" t="s">
        <v>10</v>
      </c>
      <c r="C310" s="58" t="s">
        <v>42</v>
      </c>
      <c r="D310" s="58" t="s">
        <v>40</v>
      </c>
      <c r="E310" s="58" t="s">
        <v>394</v>
      </c>
      <c r="F310" s="59">
        <v>0.5</v>
      </c>
      <c r="G310" s="60">
        <v>1205</v>
      </c>
      <c r="H310" s="61">
        <v>2.67</v>
      </c>
      <c r="I310" s="62">
        <f t="shared" si="16"/>
        <v>7.2450000000000001</v>
      </c>
      <c r="J310" s="62">
        <f t="shared" si="17"/>
        <v>9.67</v>
      </c>
      <c r="K310" s="62">
        <f t="shared" si="18"/>
        <v>2.2799999999999998</v>
      </c>
      <c r="L310" s="62">
        <f t="shared" si="19"/>
        <v>11.95</v>
      </c>
    </row>
    <row r="311" spans="1:12" ht="63.75">
      <c r="A311" s="57">
        <v>304</v>
      </c>
      <c r="B311" s="58" t="s">
        <v>10</v>
      </c>
      <c r="C311" s="58" t="s">
        <v>31</v>
      </c>
      <c r="D311" s="58" t="s">
        <v>88</v>
      </c>
      <c r="E311" s="58" t="s">
        <v>188</v>
      </c>
      <c r="F311" s="59" t="s">
        <v>370</v>
      </c>
      <c r="G311" s="60">
        <v>1650</v>
      </c>
      <c r="H311" s="61">
        <v>44</v>
      </c>
      <c r="I311" s="62">
        <f t="shared" si="16"/>
        <v>9.92</v>
      </c>
      <c r="J311" s="62">
        <f t="shared" si="17"/>
        <v>43.65</v>
      </c>
      <c r="K311" s="62">
        <f t="shared" si="18"/>
        <v>10.3</v>
      </c>
      <c r="L311" s="62">
        <f t="shared" si="19"/>
        <v>53.95</v>
      </c>
    </row>
    <row r="312" spans="1:12" ht="51">
      <c r="A312" s="57">
        <v>305</v>
      </c>
      <c r="B312" s="58" t="s">
        <v>10</v>
      </c>
      <c r="C312" s="58" t="s">
        <v>39</v>
      </c>
      <c r="D312" s="58" t="s">
        <v>32</v>
      </c>
      <c r="E312" s="58" t="s">
        <v>122</v>
      </c>
      <c r="F312" s="59" t="s">
        <v>299</v>
      </c>
      <c r="G312" s="60">
        <v>960</v>
      </c>
      <c r="H312" s="61">
        <v>121</v>
      </c>
      <c r="I312" s="62">
        <f t="shared" si="16"/>
        <v>5.7720000000000002</v>
      </c>
      <c r="J312" s="62">
        <f t="shared" si="17"/>
        <v>139.68</v>
      </c>
      <c r="K312" s="62">
        <f t="shared" si="18"/>
        <v>32.950000000000003</v>
      </c>
      <c r="L312" s="62">
        <f t="shared" si="19"/>
        <v>172.63</v>
      </c>
    </row>
    <row r="313" spans="1:12" ht="51">
      <c r="A313" s="57">
        <v>306</v>
      </c>
      <c r="B313" s="58" t="s">
        <v>10</v>
      </c>
      <c r="C313" s="58" t="s">
        <v>74</v>
      </c>
      <c r="D313" s="58" t="s">
        <v>5</v>
      </c>
      <c r="E313" s="58" t="s">
        <v>189</v>
      </c>
      <c r="F313" s="59" t="s">
        <v>299</v>
      </c>
      <c r="G313" s="60">
        <v>1325</v>
      </c>
      <c r="H313" s="61">
        <v>9.3000000000000007</v>
      </c>
      <c r="I313" s="62">
        <f t="shared" si="16"/>
        <v>7.9660000000000002</v>
      </c>
      <c r="J313" s="62">
        <f t="shared" si="17"/>
        <v>14.82</v>
      </c>
      <c r="K313" s="62">
        <f t="shared" si="18"/>
        <v>3.5</v>
      </c>
      <c r="L313" s="62">
        <f t="shared" si="19"/>
        <v>18.32</v>
      </c>
    </row>
    <row r="314" spans="1:12" ht="51">
      <c r="A314" s="57">
        <v>307</v>
      </c>
      <c r="B314" s="58" t="s">
        <v>10</v>
      </c>
      <c r="C314" s="58" t="s">
        <v>35</v>
      </c>
      <c r="D314" s="58" t="s">
        <v>46</v>
      </c>
      <c r="E314" s="58" t="s">
        <v>123</v>
      </c>
      <c r="F314" s="59">
        <v>0.2</v>
      </c>
      <c r="G314" s="60">
        <v>1155</v>
      </c>
      <c r="H314" s="61">
        <v>84.65</v>
      </c>
      <c r="I314" s="62">
        <f t="shared" si="16"/>
        <v>6.944</v>
      </c>
      <c r="J314" s="62">
        <f t="shared" si="17"/>
        <v>117.56</v>
      </c>
      <c r="K314" s="62">
        <f t="shared" si="18"/>
        <v>27.73</v>
      </c>
      <c r="L314" s="62">
        <f t="shared" si="19"/>
        <v>145.29</v>
      </c>
    </row>
    <row r="315" spans="1:12" ht="51">
      <c r="A315" s="57">
        <v>308</v>
      </c>
      <c r="B315" s="58" t="s">
        <v>10</v>
      </c>
      <c r="C315" s="58" t="s">
        <v>35</v>
      </c>
      <c r="D315" s="58" t="s">
        <v>46</v>
      </c>
      <c r="E315" s="58" t="s">
        <v>123</v>
      </c>
      <c r="F315" s="59">
        <v>0.5</v>
      </c>
      <c r="G315" s="60">
        <v>1155</v>
      </c>
      <c r="H315" s="61">
        <v>17.100000000000001</v>
      </c>
      <c r="I315" s="62">
        <f t="shared" si="16"/>
        <v>6.944</v>
      </c>
      <c r="J315" s="62">
        <f t="shared" si="17"/>
        <v>59.37</v>
      </c>
      <c r="K315" s="62">
        <f t="shared" si="18"/>
        <v>14.01</v>
      </c>
      <c r="L315" s="62">
        <f t="shared" si="19"/>
        <v>73.38</v>
      </c>
    </row>
    <row r="316" spans="1:12" ht="51">
      <c r="A316" s="57">
        <v>309</v>
      </c>
      <c r="B316" s="58" t="s">
        <v>10</v>
      </c>
      <c r="C316" s="58" t="s">
        <v>35</v>
      </c>
      <c r="D316" s="58" t="s">
        <v>40</v>
      </c>
      <c r="E316" s="58" t="s">
        <v>124</v>
      </c>
      <c r="F316" s="59">
        <v>0.2</v>
      </c>
      <c r="G316" s="60">
        <v>1245</v>
      </c>
      <c r="H316" s="61">
        <v>176.83</v>
      </c>
      <c r="I316" s="62">
        <f t="shared" si="16"/>
        <v>7.4850000000000003</v>
      </c>
      <c r="J316" s="62">
        <f t="shared" si="17"/>
        <v>264.70999999999998</v>
      </c>
      <c r="K316" s="62">
        <f t="shared" si="18"/>
        <v>62.45</v>
      </c>
      <c r="L316" s="62">
        <f t="shared" si="19"/>
        <v>327.15999999999997</v>
      </c>
    </row>
    <row r="317" spans="1:12" ht="51">
      <c r="A317" s="57">
        <v>310</v>
      </c>
      <c r="B317" s="58" t="s">
        <v>10</v>
      </c>
      <c r="C317" s="58" t="s">
        <v>35</v>
      </c>
      <c r="D317" s="58" t="s">
        <v>40</v>
      </c>
      <c r="E317" s="58" t="s">
        <v>124</v>
      </c>
      <c r="F317" s="59">
        <v>0.5</v>
      </c>
      <c r="G317" s="60">
        <v>1245</v>
      </c>
      <c r="H317" s="61">
        <v>2.92</v>
      </c>
      <c r="I317" s="62">
        <f t="shared" si="16"/>
        <v>7.4850000000000003</v>
      </c>
      <c r="J317" s="62">
        <f t="shared" si="17"/>
        <v>10.93</v>
      </c>
      <c r="K317" s="62">
        <f t="shared" si="18"/>
        <v>2.58</v>
      </c>
      <c r="L317" s="62">
        <f t="shared" si="19"/>
        <v>13.51</v>
      </c>
    </row>
    <row r="318" spans="1:12" ht="38.25">
      <c r="A318" s="57">
        <v>311</v>
      </c>
      <c r="B318" s="58" t="s">
        <v>56</v>
      </c>
      <c r="C318" s="58" t="s">
        <v>179</v>
      </c>
      <c r="D318" s="58" t="s">
        <v>32</v>
      </c>
      <c r="E318" s="58" t="s">
        <v>336</v>
      </c>
      <c r="F318" s="59" t="s">
        <v>299</v>
      </c>
      <c r="G318" s="60">
        <v>980</v>
      </c>
      <c r="H318" s="61">
        <v>44</v>
      </c>
      <c r="I318" s="62">
        <f t="shared" si="16"/>
        <v>5.8920000000000003</v>
      </c>
      <c r="J318" s="62">
        <f t="shared" si="17"/>
        <v>51.85</v>
      </c>
      <c r="K318" s="62">
        <f t="shared" si="18"/>
        <v>12.23</v>
      </c>
      <c r="L318" s="62">
        <f t="shared" si="19"/>
        <v>64.08</v>
      </c>
    </row>
    <row r="319" spans="1:12" ht="76.5">
      <c r="A319" s="57">
        <v>312</v>
      </c>
      <c r="B319" s="58" t="s">
        <v>304</v>
      </c>
      <c r="C319" s="58" t="s">
        <v>220</v>
      </c>
      <c r="D319" s="58" t="s">
        <v>125</v>
      </c>
      <c r="E319" s="58" t="s">
        <v>126</v>
      </c>
      <c r="F319" s="59" t="s">
        <v>299</v>
      </c>
      <c r="G319" s="60">
        <v>2530</v>
      </c>
      <c r="H319" s="61">
        <v>4</v>
      </c>
      <c r="I319" s="62">
        <f t="shared" si="16"/>
        <v>15.211</v>
      </c>
      <c r="J319" s="62">
        <f t="shared" si="17"/>
        <v>12.17</v>
      </c>
      <c r="K319" s="62">
        <f t="shared" si="18"/>
        <v>2.87</v>
      </c>
      <c r="L319" s="62">
        <f t="shared" si="19"/>
        <v>15.04</v>
      </c>
    </row>
    <row r="320" spans="1:12" ht="51">
      <c r="A320" s="57">
        <v>313</v>
      </c>
      <c r="B320" s="58" t="s">
        <v>10</v>
      </c>
      <c r="C320" s="58" t="s">
        <v>31</v>
      </c>
      <c r="D320" s="58" t="s">
        <v>40</v>
      </c>
      <c r="E320" s="58" t="s">
        <v>127</v>
      </c>
      <c r="F320" s="59" t="s">
        <v>370</v>
      </c>
      <c r="G320" s="60">
        <v>1185</v>
      </c>
      <c r="H320" s="61">
        <v>84.5</v>
      </c>
      <c r="I320" s="62">
        <f t="shared" si="16"/>
        <v>7.1239999999999997</v>
      </c>
      <c r="J320" s="62">
        <f t="shared" si="17"/>
        <v>60.2</v>
      </c>
      <c r="K320" s="62">
        <f t="shared" si="18"/>
        <v>14.2</v>
      </c>
      <c r="L320" s="62">
        <f t="shared" si="19"/>
        <v>74.400000000000006</v>
      </c>
    </row>
    <row r="321" spans="1:12" ht="51">
      <c r="A321" s="57">
        <v>314</v>
      </c>
      <c r="B321" s="58" t="s">
        <v>10</v>
      </c>
      <c r="C321" s="58" t="s">
        <v>74</v>
      </c>
      <c r="D321" s="58" t="s">
        <v>40</v>
      </c>
      <c r="E321" s="58" t="s">
        <v>208</v>
      </c>
      <c r="F321" s="59" t="s">
        <v>299</v>
      </c>
      <c r="G321" s="60">
        <v>1230</v>
      </c>
      <c r="H321" s="61">
        <v>26.32</v>
      </c>
      <c r="I321" s="62">
        <f t="shared" si="16"/>
        <v>7.3949999999999996</v>
      </c>
      <c r="J321" s="62">
        <f t="shared" si="17"/>
        <v>38.93</v>
      </c>
      <c r="K321" s="62">
        <f t="shared" si="18"/>
        <v>9.18</v>
      </c>
      <c r="L321" s="62">
        <f t="shared" si="19"/>
        <v>48.11</v>
      </c>
    </row>
    <row r="322" spans="1:12" ht="51">
      <c r="A322" s="57">
        <v>315</v>
      </c>
      <c r="B322" s="58" t="s">
        <v>10</v>
      </c>
      <c r="C322" s="58" t="s">
        <v>42</v>
      </c>
      <c r="D322" s="58" t="s">
        <v>32</v>
      </c>
      <c r="E322" s="58" t="s">
        <v>190</v>
      </c>
      <c r="F322" s="59">
        <v>0.2</v>
      </c>
      <c r="G322" s="60">
        <v>960</v>
      </c>
      <c r="H322" s="61">
        <v>65</v>
      </c>
      <c r="I322" s="62">
        <f t="shared" si="16"/>
        <v>5.7720000000000002</v>
      </c>
      <c r="J322" s="62">
        <f t="shared" si="17"/>
        <v>75.040000000000006</v>
      </c>
      <c r="K322" s="62">
        <f t="shared" si="18"/>
        <v>17.7</v>
      </c>
      <c r="L322" s="62">
        <f t="shared" si="19"/>
        <v>92.740000000000009</v>
      </c>
    </row>
    <row r="323" spans="1:12" ht="51">
      <c r="A323" s="57">
        <v>316</v>
      </c>
      <c r="B323" s="58" t="s">
        <v>10</v>
      </c>
      <c r="C323" s="58" t="s">
        <v>42</v>
      </c>
      <c r="D323" s="58" t="s">
        <v>32</v>
      </c>
      <c r="E323" s="58" t="s">
        <v>190</v>
      </c>
      <c r="F323" s="59">
        <v>0.5</v>
      </c>
      <c r="G323" s="60">
        <v>960</v>
      </c>
      <c r="H323" s="61">
        <v>1</v>
      </c>
      <c r="I323" s="62">
        <f t="shared" si="16"/>
        <v>5.7720000000000002</v>
      </c>
      <c r="J323" s="62">
        <f t="shared" si="17"/>
        <v>2.89</v>
      </c>
      <c r="K323" s="62">
        <f t="shared" si="18"/>
        <v>0.68</v>
      </c>
      <c r="L323" s="62">
        <f t="shared" si="19"/>
        <v>3.5700000000000003</v>
      </c>
    </row>
    <row r="324" spans="1:12" ht="89.25">
      <c r="A324" s="57">
        <v>317</v>
      </c>
      <c r="B324" s="58" t="s">
        <v>304</v>
      </c>
      <c r="C324" s="58" t="s">
        <v>258</v>
      </c>
      <c r="D324" s="58" t="s">
        <v>14</v>
      </c>
      <c r="E324" s="58" t="s">
        <v>13</v>
      </c>
      <c r="F324" s="59" t="s">
        <v>298</v>
      </c>
      <c r="G324" s="60">
        <v>2180</v>
      </c>
      <c r="H324" s="61">
        <v>60</v>
      </c>
      <c r="I324" s="62">
        <f t="shared" si="16"/>
        <v>13.106</v>
      </c>
      <c r="J324" s="62">
        <f t="shared" si="17"/>
        <v>393.18</v>
      </c>
      <c r="K324" s="62">
        <f t="shared" si="18"/>
        <v>92.75</v>
      </c>
      <c r="L324" s="62">
        <f t="shared" si="19"/>
        <v>485.93</v>
      </c>
    </row>
    <row r="325" spans="1:12" ht="89.25">
      <c r="A325" s="57">
        <v>318</v>
      </c>
      <c r="B325" s="58" t="s">
        <v>304</v>
      </c>
      <c r="C325" s="58" t="s">
        <v>258</v>
      </c>
      <c r="D325" s="58" t="s">
        <v>14</v>
      </c>
      <c r="E325" s="58" t="s">
        <v>13</v>
      </c>
      <c r="F325" s="59" t="s">
        <v>299</v>
      </c>
      <c r="G325" s="60">
        <v>2180</v>
      </c>
      <c r="H325" s="61">
        <v>157</v>
      </c>
      <c r="I325" s="62">
        <f t="shared" si="16"/>
        <v>13.106</v>
      </c>
      <c r="J325" s="62">
        <f t="shared" si="17"/>
        <v>411.53</v>
      </c>
      <c r="K325" s="62">
        <f t="shared" si="18"/>
        <v>97.08</v>
      </c>
      <c r="L325" s="62">
        <f t="shared" si="19"/>
        <v>508.60999999999996</v>
      </c>
    </row>
    <row r="326" spans="1:12" ht="76.5">
      <c r="A326" s="57">
        <v>319</v>
      </c>
      <c r="B326" s="58" t="s">
        <v>304</v>
      </c>
      <c r="C326" s="58" t="s">
        <v>221</v>
      </c>
      <c r="D326" s="58" t="s">
        <v>313</v>
      </c>
      <c r="E326" s="58" t="s">
        <v>337</v>
      </c>
      <c r="F326" s="59" t="s">
        <v>299</v>
      </c>
      <c r="G326" s="60">
        <v>2030</v>
      </c>
      <c r="H326" s="61">
        <v>3</v>
      </c>
      <c r="I326" s="62">
        <f t="shared" si="16"/>
        <v>12.205</v>
      </c>
      <c r="J326" s="62">
        <f t="shared" si="17"/>
        <v>7.32</v>
      </c>
      <c r="K326" s="62">
        <f t="shared" si="18"/>
        <v>1.73</v>
      </c>
      <c r="L326" s="62">
        <f t="shared" si="19"/>
        <v>9.0500000000000007</v>
      </c>
    </row>
    <row r="327" spans="1:12" ht="51">
      <c r="A327" s="57">
        <v>320</v>
      </c>
      <c r="B327" s="58" t="s">
        <v>10</v>
      </c>
      <c r="C327" s="58" t="s">
        <v>31</v>
      </c>
      <c r="D327" s="58" t="s">
        <v>46</v>
      </c>
      <c r="E327" s="58" t="s">
        <v>128</v>
      </c>
      <c r="F327" s="59" t="s">
        <v>370</v>
      </c>
      <c r="G327" s="60">
        <v>1215</v>
      </c>
      <c r="H327" s="61">
        <v>20.64</v>
      </c>
      <c r="I327" s="62">
        <f t="shared" si="16"/>
        <v>7.3049999999999997</v>
      </c>
      <c r="J327" s="62">
        <f t="shared" si="17"/>
        <v>15.08</v>
      </c>
      <c r="K327" s="62">
        <f t="shared" si="18"/>
        <v>3.56</v>
      </c>
      <c r="L327" s="62">
        <f t="shared" si="19"/>
        <v>18.64</v>
      </c>
    </row>
    <row r="328" spans="1:12" ht="51">
      <c r="A328" s="57">
        <v>321</v>
      </c>
      <c r="B328" s="58" t="s">
        <v>10</v>
      </c>
      <c r="C328" s="58" t="s">
        <v>35</v>
      </c>
      <c r="D328" s="58" t="s">
        <v>36</v>
      </c>
      <c r="E328" s="58" t="s">
        <v>129</v>
      </c>
      <c r="F328" s="59">
        <v>0.2</v>
      </c>
      <c r="G328" s="60">
        <v>1060</v>
      </c>
      <c r="H328" s="61">
        <v>44</v>
      </c>
      <c r="I328" s="62">
        <f t="shared" ref="I328:I391" si="20">ROUND(G328/166.33,3)</f>
        <v>6.3730000000000002</v>
      </c>
      <c r="J328" s="62">
        <f t="shared" ref="J328:J391" si="21">ROUND(I328*H328*F328,2)</f>
        <v>56.08</v>
      </c>
      <c r="K328" s="62">
        <f t="shared" ref="K328:K391" si="22">ROUND(J328*0.2359,2)</f>
        <v>13.23</v>
      </c>
      <c r="L328" s="62">
        <f t="shared" ref="L328:L391" si="23">J328+K328</f>
        <v>69.31</v>
      </c>
    </row>
    <row r="329" spans="1:12" ht="51">
      <c r="A329" s="57">
        <v>322</v>
      </c>
      <c r="B329" s="58" t="s">
        <v>10</v>
      </c>
      <c r="C329" s="58" t="s">
        <v>42</v>
      </c>
      <c r="D329" s="58" t="s">
        <v>32</v>
      </c>
      <c r="E329" s="58" t="s">
        <v>130</v>
      </c>
      <c r="F329" s="59">
        <v>0.2</v>
      </c>
      <c r="G329" s="60">
        <v>960</v>
      </c>
      <c r="H329" s="61">
        <v>90</v>
      </c>
      <c r="I329" s="62">
        <f t="shared" si="20"/>
        <v>5.7720000000000002</v>
      </c>
      <c r="J329" s="62">
        <f t="shared" si="21"/>
        <v>103.9</v>
      </c>
      <c r="K329" s="62">
        <f t="shared" si="22"/>
        <v>24.51</v>
      </c>
      <c r="L329" s="62">
        <f t="shared" si="23"/>
        <v>128.41</v>
      </c>
    </row>
    <row r="330" spans="1:12" ht="38.25">
      <c r="A330" s="57">
        <v>323</v>
      </c>
      <c r="B330" s="58" t="s">
        <v>56</v>
      </c>
      <c r="C330" s="58" t="s">
        <v>231</v>
      </c>
      <c r="D330" s="58" t="s">
        <v>36</v>
      </c>
      <c r="E330" s="58" t="s">
        <v>395</v>
      </c>
      <c r="F330" s="59">
        <v>0.2</v>
      </c>
      <c r="G330" s="60">
        <v>1100</v>
      </c>
      <c r="H330" s="61">
        <v>44</v>
      </c>
      <c r="I330" s="62">
        <f t="shared" si="20"/>
        <v>6.6130000000000004</v>
      </c>
      <c r="J330" s="62">
        <f t="shared" si="21"/>
        <v>58.19</v>
      </c>
      <c r="K330" s="62">
        <f t="shared" si="22"/>
        <v>13.73</v>
      </c>
      <c r="L330" s="62">
        <f t="shared" si="23"/>
        <v>71.92</v>
      </c>
    </row>
    <row r="331" spans="1:12" ht="51">
      <c r="A331" s="57">
        <v>324</v>
      </c>
      <c r="B331" s="58" t="s">
        <v>10</v>
      </c>
      <c r="C331" s="58" t="s">
        <v>42</v>
      </c>
      <c r="D331" s="58" t="s">
        <v>40</v>
      </c>
      <c r="E331" s="58" t="s">
        <v>131</v>
      </c>
      <c r="F331" s="59">
        <v>0.2</v>
      </c>
      <c r="G331" s="60">
        <v>1265</v>
      </c>
      <c r="H331" s="61">
        <v>161.75</v>
      </c>
      <c r="I331" s="62">
        <f t="shared" si="20"/>
        <v>7.6050000000000004</v>
      </c>
      <c r="J331" s="62">
        <f t="shared" si="21"/>
        <v>246.02</v>
      </c>
      <c r="K331" s="62">
        <f t="shared" si="22"/>
        <v>58.04</v>
      </c>
      <c r="L331" s="62">
        <f t="shared" si="23"/>
        <v>304.06</v>
      </c>
    </row>
    <row r="332" spans="1:12" ht="51">
      <c r="A332" s="57">
        <v>325</v>
      </c>
      <c r="B332" s="58" t="s">
        <v>10</v>
      </c>
      <c r="C332" s="58" t="s">
        <v>42</v>
      </c>
      <c r="D332" s="58" t="s">
        <v>40</v>
      </c>
      <c r="E332" s="58" t="s">
        <v>131</v>
      </c>
      <c r="F332" s="59">
        <v>0.5</v>
      </c>
      <c r="G332" s="60">
        <v>1265</v>
      </c>
      <c r="H332" s="61">
        <v>5.75</v>
      </c>
      <c r="I332" s="62">
        <f t="shared" si="20"/>
        <v>7.6050000000000004</v>
      </c>
      <c r="J332" s="62">
        <f t="shared" si="21"/>
        <v>21.86</v>
      </c>
      <c r="K332" s="62">
        <f t="shared" si="22"/>
        <v>5.16</v>
      </c>
      <c r="L332" s="62">
        <f t="shared" si="23"/>
        <v>27.02</v>
      </c>
    </row>
    <row r="333" spans="1:12" ht="38.25">
      <c r="A333" s="57">
        <v>326</v>
      </c>
      <c r="B333" s="58" t="s">
        <v>56</v>
      </c>
      <c r="C333" s="58" t="s">
        <v>179</v>
      </c>
      <c r="D333" s="58" t="s">
        <v>36</v>
      </c>
      <c r="E333" s="58" t="s">
        <v>338</v>
      </c>
      <c r="F333" s="59">
        <v>0.2</v>
      </c>
      <c r="G333" s="60">
        <v>1100</v>
      </c>
      <c r="H333" s="61">
        <v>44</v>
      </c>
      <c r="I333" s="62">
        <f t="shared" si="20"/>
        <v>6.6130000000000004</v>
      </c>
      <c r="J333" s="62">
        <f t="shared" si="21"/>
        <v>58.19</v>
      </c>
      <c r="K333" s="62">
        <f t="shared" si="22"/>
        <v>13.73</v>
      </c>
      <c r="L333" s="62">
        <f t="shared" si="23"/>
        <v>71.92</v>
      </c>
    </row>
    <row r="334" spans="1:12" ht="76.5">
      <c r="A334" s="57">
        <v>327</v>
      </c>
      <c r="B334" s="58" t="s">
        <v>304</v>
      </c>
      <c r="C334" s="58" t="s">
        <v>221</v>
      </c>
      <c r="D334" s="58" t="s">
        <v>191</v>
      </c>
      <c r="E334" s="58" t="s">
        <v>192</v>
      </c>
      <c r="F334" s="59" t="s">
        <v>299</v>
      </c>
      <c r="G334" s="60">
        <v>2300</v>
      </c>
      <c r="H334" s="61">
        <v>3</v>
      </c>
      <c r="I334" s="62">
        <f t="shared" si="20"/>
        <v>13.827999999999999</v>
      </c>
      <c r="J334" s="62">
        <f t="shared" si="21"/>
        <v>8.3000000000000007</v>
      </c>
      <c r="K334" s="62">
        <f t="shared" si="22"/>
        <v>1.96</v>
      </c>
      <c r="L334" s="62">
        <f t="shared" si="23"/>
        <v>10.260000000000002</v>
      </c>
    </row>
    <row r="335" spans="1:12" ht="38.25">
      <c r="A335" s="57">
        <v>328</v>
      </c>
      <c r="B335" s="58" t="s">
        <v>33</v>
      </c>
      <c r="C335" s="58" t="s">
        <v>325</v>
      </c>
      <c r="D335" s="58" t="s">
        <v>36</v>
      </c>
      <c r="E335" s="58" t="s">
        <v>396</v>
      </c>
      <c r="F335" s="59">
        <v>0.2</v>
      </c>
      <c r="G335" s="60">
        <v>1060</v>
      </c>
      <c r="H335" s="61">
        <v>44</v>
      </c>
      <c r="I335" s="62">
        <f t="shared" si="20"/>
        <v>6.3730000000000002</v>
      </c>
      <c r="J335" s="62">
        <f t="shared" si="21"/>
        <v>56.08</v>
      </c>
      <c r="K335" s="62">
        <f t="shared" si="22"/>
        <v>13.23</v>
      </c>
      <c r="L335" s="62">
        <f t="shared" si="23"/>
        <v>69.31</v>
      </c>
    </row>
    <row r="336" spans="1:12" ht="51">
      <c r="A336" s="57">
        <v>329</v>
      </c>
      <c r="B336" s="58" t="s">
        <v>10</v>
      </c>
      <c r="C336" s="58" t="s">
        <v>31</v>
      </c>
      <c r="D336" s="58" t="s">
        <v>32</v>
      </c>
      <c r="E336" s="58" t="s">
        <v>339</v>
      </c>
      <c r="F336" s="59" t="s">
        <v>370</v>
      </c>
      <c r="G336" s="60">
        <v>1040</v>
      </c>
      <c r="H336" s="61">
        <v>122.8</v>
      </c>
      <c r="I336" s="62">
        <f t="shared" si="20"/>
        <v>6.2530000000000001</v>
      </c>
      <c r="J336" s="62">
        <f t="shared" si="21"/>
        <v>76.790000000000006</v>
      </c>
      <c r="K336" s="62">
        <f t="shared" si="22"/>
        <v>18.11</v>
      </c>
      <c r="L336" s="62">
        <f t="shared" si="23"/>
        <v>94.9</v>
      </c>
    </row>
    <row r="337" spans="1:12" ht="51">
      <c r="A337" s="57">
        <v>330</v>
      </c>
      <c r="B337" s="58" t="s">
        <v>10</v>
      </c>
      <c r="C337" s="58" t="s">
        <v>31</v>
      </c>
      <c r="D337" s="58" t="s">
        <v>32</v>
      </c>
      <c r="E337" s="58" t="s">
        <v>339</v>
      </c>
      <c r="F337" s="59" t="s">
        <v>298</v>
      </c>
      <c r="G337" s="60">
        <v>1040</v>
      </c>
      <c r="H337" s="61">
        <v>1</v>
      </c>
      <c r="I337" s="62">
        <f t="shared" si="20"/>
        <v>6.2530000000000001</v>
      </c>
      <c r="J337" s="62">
        <f t="shared" si="21"/>
        <v>3.13</v>
      </c>
      <c r="K337" s="62">
        <f t="shared" si="22"/>
        <v>0.74</v>
      </c>
      <c r="L337" s="62">
        <f t="shared" si="23"/>
        <v>3.87</v>
      </c>
    </row>
    <row r="338" spans="1:12" ht="51">
      <c r="A338" s="57">
        <v>331</v>
      </c>
      <c r="B338" s="58" t="s">
        <v>10</v>
      </c>
      <c r="C338" s="58" t="s">
        <v>42</v>
      </c>
      <c r="D338" s="58" t="s">
        <v>32</v>
      </c>
      <c r="E338" s="58" t="s">
        <v>132</v>
      </c>
      <c r="F338" s="59">
        <v>0.2</v>
      </c>
      <c r="G338" s="60">
        <v>960</v>
      </c>
      <c r="H338" s="61">
        <v>99</v>
      </c>
      <c r="I338" s="62">
        <f t="shared" si="20"/>
        <v>5.7720000000000002</v>
      </c>
      <c r="J338" s="62">
        <f t="shared" si="21"/>
        <v>114.29</v>
      </c>
      <c r="K338" s="62">
        <f t="shared" si="22"/>
        <v>26.96</v>
      </c>
      <c r="L338" s="62">
        <f t="shared" si="23"/>
        <v>141.25</v>
      </c>
    </row>
    <row r="339" spans="1:12" ht="51">
      <c r="A339" s="57">
        <v>332</v>
      </c>
      <c r="B339" s="58" t="s">
        <v>10</v>
      </c>
      <c r="C339" s="58" t="s">
        <v>248</v>
      </c>
      <c r="D339" s="58" t="s">
        <v>32</v>
      </c>
      <c r="E339" s="58" t="s">
        <v>340</v>
      </c>
      <c r="F339" s="59">
        <v>0.2</v>
      </c>
      <c r="G339" s="60">
        <v>1040</v>
      </c>
      <c r="H339" s="61">
        <v>88</v>
      </c>
      <c r="I339" s="62">
        <f t="shared" si="20"/>
        <v>6.2530000000000001</v>
      </c>
      <c r="J339" s="62">
        <f t="shared" si="21"/>
        <v>110.05</v>
      </c>
      <c r="K339" s="62">
        <f t="shared" si="22"/>
        <v>25.96</v>
      </c>
      <c r="L339" s="62">
        <f t="shared" si="23"/>
        <v>136.01</v>
      </c>
    </row>
    <row r="340" spans="1:12" ht="51">
      <c r="A340" s="57">
        <v>333</v>
      </c>
      <c r="B340" s="58" t="s">
        <v>10</v>
      </c>
      <c r="C340" s="58" t="s">
        <v>42</v>
      </c>
      <c r="D340" s="58" t="s">
        <v>46</v>
      </c>
      <c r="E340" s="58" t="s">
        <v>133</v>
      </c>
      <c r="F340" s="59">
        <v>0.2</v>
      </c>
      <c r="G340" s="60">
        <v>1155</v>
      </c>
      <c r="H340" s="61">
        <v>120.81</v>
      </c>
      <c r="I340" s="62">
        <f t="shared" si="20"/>
        <v>6.944</v>
      </c>
      <c r="J340" s="62">
        <f t="shared" si="21"/>
        <v>167.78</v>
      </c>
      <c r="K340" s="62">
        <f t="shared" si="22"/>
        <v>39.58</v>
      </c>
      <c r="L340" s="62">
        <f t="shared" si="23"/>
        <v>207.36</v>
      </c>
    </row>
    <row r="341" spans="1:12" ht="51">
      <c r="A341" s="57">
        <v>334</v>
      </c>
      <c r="B341" s="58" t="s">
        <v>10</v>
      </c>
      <c r="C341" s="58" t="s">
        <v>42</v>
      </c>
      <c r="D341" s="58" t="s">
        <v>46</v>
      </c>
      <c r="E341" s="58" t="s">
        <v>133</v>
      </c>
      <c r="F341" s="59">
        <v>0.5</v>
      </c>
      <c r="G341" s="60">
        <v>1155</v>
      </c>
      <c r="H341" s="61">
        <v>34.770000000000003</v>
      </c>
      <c r="I341" s="62">
        <f t="shared" si="20"/>
        <v>6.944</v>
      </c>
      <c r="J341" s="62">
        <f t="shared" si="21"/>
        <v>120.72</v>
      </c>
      <c r="K341" s="62">
        <f t="shared" si="22"/>
        <v>28.48</v>
      </c>
      <c r="L341" s="62">
        <f t="shared" si="23"/>
        <v>149.19999999999999</v>
      </c>
    </row>
    <row r="342" spans="1:12" ht="89.25">
      <c r="A342" s="57">
        <v>335</v>
      </c>
      <c r="B342" s="58" t="s">
        <v>10</v>
      </c>
      <c r="C342" s="58" t="s">
        <v>31</v>
      </c>
      <c r="D342" s="58" t="s">
        <v>105</v>
      </c>
      <c r="E342" s="58" t="s">
        <v>134</v>
      </c>
      <c r="F342" s="59" t="s">
        <v>370</v>
      </c>
      <c r="G342" s="60">
        <v>1185</v>
      </c>
      <c r="H342" s="61">
        <v>55.32</v>
      </c>
      <c r="I342" s="62">
        <f t="shared" si="20"/>
        <v>7.1239999999999997</v>
      </c>
      <c r="J342" s="62">
        <f t="shared" si="21"/>
        <v>39.409999999999997</v>
      </c>
      <c r="K342" s="62">
        <f t="shared" si="22"/>
        <v>9.3000000000000007</v>
      </c>
      <c r="L342" s="62">
        <f t="shared" si="23"/>
        <v>48.709999999999994</v>
      </c>
    </row>
    <row r="343" spans="1:12" ht="38.25">
      <c r="A343" s="57">
        <v>336</v>
      </c>
      <c r="B343" s="58" t="s">
        <v>33</v>
      </c>
      <c r="C343" s="58" t="s">
        <v>239</v>
      </c>
      <c r="D343" s="58" t="s">
        <v>46</v>
      </c>
      <c r="E343" s="58" t="s">
        <v>397</v>
      </c>
      <c r="F343" s="59" t="s">
        <v>298</v>
      </c>
      <c r="G343" s="60">
        <v>1135</v>
      </c>
      <c r="H343" s="61">
        <v>4.08</v>
      </c>
      <c r="I343" s="62">
        <f t="shared" si="20"/>
        <v>6.8239999999999998</v>
      </c>
      <c r="J343" s="62">
        <f t="shared" si="21"/>
        <v>13.92</v>
      </c>
      <c r="K343" s="62">
        <f t="shared" si="22"/>
        <v>3.28</v>
      </c>
      <c r="L343" s="62">
        <f t="shared" si="23"/>
        <v>17.2</v>
      </c>
    </row>
    <row r="344" spans="1:12" ht="38.25">
      <c r="A344" s="57">
        <v>337</v>
      </c>
      <c r="B344" s="58" t="s">
        <v>56</v>
      </c>
      <c r="C344" s="58" t="s">
        <v>179</v>
      </c>
      <c r="D344" s="58" t="s">
        <v>46</v>
      </c>
      <c r="E344" s="58" t="s">
        <v>341</v>
      </c>
      <c r="F344" s="59" t="s">
        <v>299</v>
      </c>
      <c r="G344" s="60">
        <v>1175</v>
      </c>
      <c r="H344" s="61">
        <v>7</v>
      </c>
      <c r="I344" s="62">
        <f t="shared" si="20"/>
        <v>7.0640000000000001</v>
      </c>
      <c r="J344" s="62">
        <f t="shared" si="21"/>
        <v>9.89</v>
      </c>
      <c r="K344" s="62">
        <f t="shared" si="22"/>
        <v>2.33</v>
      </c>
      <c r="L344" s="62">
        <f t="shared" si="23"/>
        <v>12.22</v>
      </c>
    </row>
    <row r="345" spans="1:12" ht="38.25">
      <c r="A345" s="57">
        <v>338</v>
      </c>
      <c r="B345" s="58" t="s">
        <v>56</v>
      </c>
      <c r="C345" s="58" t="s">
        <v>197</v>
      </c>
      <c r="D345" s="58" t="s">
        <v>36</v>
      </c>
      <c r="E345" s="58" t="s">
        <v>222</v>
      </c>
      <c r="F345" s="59" t="s">
        <v>299</v>
      </c>
      <c r="G345" s="60">
        <v>1120</v>
      </c>
      <c r="H345" s="61">
        <v>190.37</v>
      </c>
      <c r="I345" s="62">
        <f t="shared" si="20"/>
        <v>6.734</v>
      </c>
      <c r="J345" s="62">
        <f t="shared" si="21"/>
        <v>256.39</v>
      </c>
      <c r="K345" s="62">
        <f t="shared" si="22"/>
        <v>60.48</v>
      </c>
      <c r="L345" s="62">
        <f t="shared" si="23"/>
        <v>316.87</v>
      </c>
    </row>
    <row r="346" spans="1:12" ht="38.25">
      <c r="A346" s="57">
        <v>339</v>
      </c>
      <c r="B346" s="58" t="s">
        <v>56</v>
      </c>
      <c r="C346" s="58" t="s">
        <v>197</v>
      </c>
      <c r="D346" s="58" t="s">
        <v>36</v>
      </c>
      <c r="E346" s="58" t="s">
        <v>222</v>
      </c>
      <c r="F346" s="59" t="s">
        <v>298</v>
      </c>
      <c r="G346" s="60">
        <v>1120</v>
      </c>
      <c r="H346" s="61">
        <v>9.6300000000000008</v>
      </c>
      <c r="I346" s="62">
        <f t="shared" si="20"/>
        <v>6.734</v>
      </c>
      <c r="J346" s="62">
        <f t="shared" si="21"/>
        <v>32.42</v>
      </c>
      <c r="K346" s="62">
        <f t="shared" si="22"/>
        <v>7.65</v>
      </c>
      <c r="L346" s="62">
        <f t="shared" si="23"/>
        <v>40.07</v>
      </c>
    </row>
    <row r="347" spans="1:12" ht="38.25">
      <c r="A347" s="57">
        <v>340</v>
      </c>
      <c r="B347" s="58" t="s">
        <v>33</v>
      </c>
      <c r="C347" s="58" t="s">
        <v>259</v>
      </c>
      <c r="D347" s="58" t="s">
        <v>40</v>
      </c>
      <c r="E347" s="58" t="s">
        <v>398</v>
      </c>
      <c r="F347" s="59" t="s">
        <v>298</v>
      </c>
      <c r="G347" s="60">
        <v>1205</v>
      </c>
      <c r="H347" s="61">
        <v>35</v>
      </c>
      <c r="I347" s="62">
        <f t="shared" si="20"/>
        <v>7.2450000000000001</v>
      </c>
      <c r="J347" s="62">
        <f t="shared" si="21"/>
        <v>126.79</v>
      </c>
      <c r="K347" s="62">
        <f t="shared" si="22"/>
        <v>29.91</v>
      </c>
      <c r="L347" s="62">
        <f t="shared" si="23"/>
        <v>156.70000000000002</v>
      </c>
    </row>
    <row r="348" spans="1:12" ht="38.25">
      <c r="A348" s="57">
        <v>341</v>
      </c>
      <c r="B348" s="58" t="s">
        <v>33</v>
      </c>
      <c r="C348" s="58" t="s">
        <v>259</v>
      </c>
      <c r="D348" s="58" t="s">
        <v>40</v>
      </c>
      <c r="E348" s="58" t="s">
        <v>398</v>
      </c>
      <c r="F348" s="59" t="s">
        <v>299</v>
      </c>
      <c r="G348" s="60">
        <v>1205</v>
      </c>
      <c r="H348" s="61">
        <v>83</v>
      </c>
      <c r="I348" s="62">
        <f t="shared" si="20"/>
        <v>7.2450000000000001</v>
      </c>
      <c r="J348" s="62">
        <f t="shared" si="21"/>
        <v>120.27</v>
      </c>
      <c r="K348" s="62">
        <f t="shared" si="22"/>
        <v>28.37</v>
      </c>
      <c r="L348" s="62">
        <f t="shared" si="23"/>
        <v>148.63999999999999</v>
      </c>
    </row>
    <row r="349" spans="1:12" ht="51">
      <c r="A349" s="57">
        <v>342</v>
      </c>
      <c r="B349" s="58" t="s">
        <v>10</v>
      </c>
      <c r="C349" s="58" t="s">
        <v>248</v>
      </c>
      <c r="D349" s="58" t="s">
        <v>40</v>
      </c>
      <c r="E349" s="58" t="s">
        <v>342</v>
      </c>
      <c r="F349" s="59" t="s">
        <v>370</v>
      </c>
      <c r="G349" s="60">
        <v>1235</v>
      </c>
      <c r="H349" s="61">
        <v>91.64</v>
      </c>
      <c r="I349" s="62">
        <f t="shared" si="20"/>
        <v>7.4249999999999998</v>
      </c>
      <c r="J349" s="62">
        <f t="shared" si="21"/>
        <v>68.040000000000006</v>
      </c>
      <c r="K349" s="62">
        <f t="shared" si="22"/>
        <v>16.05</v>
      </c>
      <c r="L349" s="62">
        <f t="shared" si="23"/>
        <v>84.09</v>
      </c>
    </row>
    <row r="350" spans="1:12" ht="38.25">
      <c r="A350" s="57">
        <v>343</v>
      </c>
      <c r="B350" s="58" t="s">
        <v>56</v>
      </c>
      <c r="C350" s="58" t="s">
        <v>179</v>
      </c>
      <c r="D350" s="58" t="s">
        <v>32</v>
      </c>
      <c r="E350" s="58" t="s">
        <v>343</v>
      </c>
      <c r="F350" s="59">
        <v>0.2</v>
      </c>
      <c r="G350" s="60">
        <v>960</v>
      </c>
      <c r="H350" s="61">
        <v>44</v>
      </c>
      <c r="I350" s="62">
        <f t="shared" si="20"/>
        <v>5.7720000000000002</v>
      </c>
      <c r="J350" s="62">
        <f t="shared" si="21"/>
        <v>50.79</v>
      </c>
      <c r="K350" s="62">
        <f t="shared" si="22"/>
        <v>11.98</v>
      </c>
      <c r="L350" s="62">
        <f t="shared" si="23"/>
        <v>62.769999999999996</v>
      </c>
    </row>
    <row r="351" spans="1:12" ht="51">
      <c r="A351" s="57">
        <v>344</v>
      </c>
      <c r="B351" s="58" t="s">
        <v>10</v>
      </c>
      <c r="C351" s="58" t="s">
        <v>248</v>
      </c>
      <c r="D351" s="58" t="s">
        <v>344</v>
      </c>
      <c r="E351" s="58" t="s">
        <v>345</v>
      </c>
      <c r="F351" s="59">
        <v>0.2</v>
      </c>
      <c r="G351" s="60">
        <v>1770</v>
      </c>
      <c r="H351" s="61">
        <v>184</v>
      </c>
      <c r="I351" s="62">
        <f t="shared" si="20"/>
        <v>10.641</v>
      </c>
      <c r="J351" s="62">
        <f t="shared" si="21"/>
        <v>391.59</v>
      </c>
      <c r="K351" s="62">
        <f t="shared" si="22"/>
        <v>92.38</v>
      </c>
      <c r="L351" s="62">
        <f t="shared" si="23"/>
        <v>483.96999999999997</v>
      </c>
    </row>
    <row r="352" spans="1:12" ht="51">
      <c r="A352" s="57">
        <v>345</v>
      </c>
      <c r="B352" s="58" t="s">
        <v>10</v>
      </c>
      <c r="C352" s="58" t="s">
        <v>248</v>
      </c>
      <c r="D352" s="58" t="s">
        <v>344</v>
      </c>
      <c r="E352" s="58" t="s">
        <v>345</v>
      </c>
      <c r="F352" s="59">
        <v>0.5</v>
      </c>
      <c r="G352" s="60">
        <v>1770</v>
      </c>
      <c r="H352" s="61">
        <v>4.5</v>
      </c>
      <c r="I352" s="62">
        <f t="shared" si="20"/>
        <v>10.641</v>
      </c>
      <c r="J352" s="62">
        <f t="shared" si="21"/>
        <v>23.94</v>
      </c>
      <c r="K352" s="62">
        <f t="shared" si="22"/>
        <v>5.65</v>
      </c>
      <c r="L352" s="62">
        <f t="shared" si="23"/>
        <v>29.590000000000003</v>
      </c>
    </row>
    <row r="353" spans="1:12" ht="51">
      <c r="A353" s="57">
        <v>346</v>
      </c>
      <c r="B353" s="58" t="s">
        <v>10</v>
      </c>
      <c r="C353" s="58" t="s">
        <v>35</v>
      </c>
      <c r="D353" s="58" t="s">
        <v>36</v>
      </c>
      <c r="E353" s="58" t="s">
        <v>135</v>
      </c>
      <c r="F353" s="59">
        <v>0.2</v>
      </c>
      <c r="G353" s="60">
        <v>1080</v>
      </c>
      <c r="H353" s="61">
        <v>131.58000000000001</v>
      </c>
      <c r="I353" s="62">
        <f t="shared" si="20"/>
        <v>6.4930000000000003</v>
      </c>
      <c r="J353" s="62">
        <f t="shared" si="21"/>
        <v>170.87</v>
      </c>
      <c r="K353" s="62">
        <f t="shared" si="22"/>
        <v>40.31</v>
      </c>
      <c r="L353" s="62">
        <f t="shared" si="23"/>
        <v>211.18</v>
      </c>
    </row>
    <row r="354" spans="1:12" ht="51">
      <c r="A354" s="57">
        <v>347</v>
      </c>
      <c r="B354" s="58" t="s">
        <v>10</v>
      </c>
      <c r="C354" s="58" t="s">
        <v>35</v>
      </c>
      <c r="D354" s="58" t="s">
        <v>36</v>
      </c>
      <c r="E354" s="58" t="s">
        <v>135</v>
      </c>
      <c r="F354" s="59">
        <v>0.5</v>
      </c>
      <c r="G354" s="60">
        <v>1080</v>
      </c>
      <c r="H354" s="61">
        <v>3.17</v>
      </c>
      <c r="I354" s="62">
        <f t="shared" si="20"/>
        <v>6.4930000000000003</v>
      </c>
      <c r="J354" s="62">
        <f t="shared" si="21"/>
        <v>10.29</v>
      </c>
      <c r="K354" s="62">
        <f t="shared" si="22"/>
        <v>2.4300000000000002</v>
      </c>
      <c r="L354" s="62">
        <f t="shared" si="23"/>
        <v>12.719999999999999</v>
      </c>
    </row>
    <row r="355" spans="1:12" ht="38.25">
      <c r="A355" s="57">
        <v>348</v>
      </c>
      <c r="B355" s="58" t="s">
        <v>56</v>
      </c>
      <c r="C355" s="58" t="s">
        <v>179</v>
      </c>
      <c r="D355" s="58" t="s">
        <v>36</v>
      </c>
      <c r="E355" s="58" t="s">
        <v>346</v>
      </c>
      <c r="F355" s="59" t="s">
        <v>299</v>
      </c>
      <c r="G355" s="60">
        <v>1120</v>
      </c>
      <c r="H355" s="61">
        <v>44</v>
      </c>
      <c r="I355" s="62">
        <f t="shared" si="20"/>
        <v>6.734</v>
      </c>
      <c r="J355" s="62">
        <f t="shared" si="21"/>
        <v>59.26</v>
      </c>
      <c r="K355" s="62">
        <f t="shared" si="22"/>
        <v>13.98</v>
      </c>
      <c r="L355" s="62">
        <f t="shared" si="23"/>
        <v>73.239999999999995</v>
      </c>
    </row>
    <row r="356" spans="1:12" ht="63.75">
      <c r="A356" s="57">
        <v>349</v>
      </c>
      <c r="B356" s="58" t="s">
        <v>10</v>
      </c>
      <c r="C356" s="58" t="s">
        <v>42</v>
      </c>
      <c r="D356" s="58" t="s">
        <v>88</v>
      </c>
      <c r="E356" s="58" t="s">
        <v>136</v>
      </c>
      <c r="F356" s="59">
        <v>0.2</v>
      </c>
      <c r="G356" s="60">
        <v>1650</v>
      </c>
      <c r="H356" s="61">
        <v>96</v>
      </c>
      <c r="I356" s="62">
        <f t="shared" si="20"/>
        <v>9.92</v>
      </c>
      <c r="J356" s="62">
        <f t="shared" si="21"/>
        <v>190.46</v>
      </c>
      <c r="K356" s="62">
        <f t="shared" si="22"/>
        <v>44.93</v>
      </c>
      <c r="L356" s="62">
        <f t="shared" si="23"/>
        <v>235.39000000000001</v>
      </c>
    </row>
    <row r="357" spans="1:12" ht="51">
      <c r="A357" s="57">
        <v>350</v>
      </c>
      <c r="B357" s="58" t="s">
        <v>10</v>
      </c>
      <c r="C357" s="58" t="s">
        <v>35</v>
      </c>
      <c r="D357" s="58" t="s">
        <v>36</v>
      </c>
      <c r="E357" s="58" t="s">
        <v>399</v>
      </c>
      <c r="F357" s="59">
        <v>0.2</v>
      </c>
      <c r="G357" s="60">
        <v>1160</v>
      </c>
      <c r="H357" s="61">
        <v>78</v>
      </c>
      <c r="I357" s="62">
        <f t="shared" si="20"/>
        <v>6.9740000000000002</v>
      </c>
      <c r="J357" s="62">
        <f t="shared" si="21"/>
        <v>108.79</v>
      </c>
      <c r="K357" s="62">
        <f t="shared" si="22"/>
        <v>25.66</v>
      </c>
      <c r="L357" s="62">
        <f t="shared" si="23"/>
        <v>134.45000000000002</v>
      </c>
    </row>
    <row r="358" spans="1:12" ht="51">
      <c r="A358" s="57">
        <v>351</v>
      </c>
      <c r="B358" s="58" t="s">
        <v>10</v>
      </c>
      <c r="C358" s="58" t="s">
        <v>42</v>
      </c>
      <c r="D358" s="58" t="s">
        <v>5</v>
      </c>
      <c r="E358" s="58" t="s">
        <v>137</v>
      </c>
      <c r="F358" s="59">
        <v>0.2</v>
      </c>
      <c r="G358" s="60">
        <v>1295</v>
      </c>
      <c r="H358" s="61">
        <v>151.9</v>
      </c>
      <c r="I358" s="62">
        <f t="shared" si="20"/>
        <v>7.7859999999999996</v>
      </c>
      <c r="J358" s="62">
        <f t="shared" si="21"/>
        <v>236.54</v>
      </c>
      <c r="K358" s="62">
        <f t="shared" si="22"/>
        <v>55.8</v>
      </c>
      <c r="L358" s="62">
        <f t="shared" si="23"/>
        <v>292.33999999999997</v>
      </c>
    </row>
    <row r="359" spans="1:12" ht="51">
      <c r="A359" s="57">
        <v>352</v>
      </c>
      <c r="B359" s="58" t="s">
        <v>10</v>
      </c>
      <c r="C359" s="58" t="s">
        <v>42</v>
      </c>
      <c r="D359" s="58" t="s">
        <v>5</v>
      </c>
      <c r="E359" s="58" t="s">
        <v>137</v>
      </c>
      <c r="F359" s="59">
        <v>0.5</v>
      </c>
      <c r="G359" s="60">
        <v>1295</v>
      </c>
      <c r="H359" s="61">
        <v>34.1</v>
      </c>
      <c r="I359" s="62">
        <f t="shared" si="20"/>
        <v>7.7859999999999996</v>
      </c>
      <c r="J359" s="62">
        <f t="shared" si="21"/>
        <v>132.75</v>
      </c>
      <c r="K359" s="62">
        <f t="shared" si="22"/>
        <v>31.32</v>
      </c>
      <c r="L359" s="62">
        <f t="shared" si="23"/>
        <v>164.07</v>
      </c>
    </row>
    <row r="360" spans="1:12" ht="38.25">
      <c r="A360" s="57">
        <v>353</v>
      </c>
      <c r="B360" s="58" t="s">
        <v>33</v>
      </c>
      <c r="C360" s="58" t="s">
        <v>300</v>
      </c>
      <c r="D360" s="58" t="s">
        <v>32</v>
      </c>
      <c r="E360" s="58" t="s">
        <v>400</v>
      </c>
      <c r="F360" s="59">
        <v>0.2</v>
      </c>
      <c r="G360" s="60">
        <v>980</v>
      </c>
      <c r="H360" s="61">
        <v>65</v>
      </c>
      <c r="I360" s="62">
        <f t="shared" si="20"/>
        <v>5.8920000000000003</v>
      </c>
      <c r="J360" s="62">
        <f t="shared" si="21"/>
        <v>76.599999999999994</v>
      </c>
      <c r="K360" s="62">
        <f t="shared" si="22"/>
        <v>18.07</v>
      </c>
      <c r="L360" s="62">
        <f t="shared" si="23"/>
        <v>94.669999999999987</v>
      </c>
    </row>
    <row r="361" spans="1:12" ht="38.25">
      <c r="A361" s="57">
        <v>354</v>
      </c>
      <c r="B361" s="58" t="s">
        <v>33</v>
      </c>
      <c r="C361" s="58" t="s">
        <v>300</v>
      </c>
      <c r="D361" s="58" t="s">
        <v>32</v>
      </c>
      <c r="E361" s="58" t="s">
        <v>400</v>
      </c>
      <c r="F361" s="59">
        <v>0.5</v>
      </c>
      <c r="G361" s="60">
        <v>980</v>
      </c>
      <c r="H361" s="61">
        <v>1</v>
      </c>
      <c r="I361" s="62">
        <f t="shared" si="20"/>
        <v>5.8920000000000003</v>
      </c>
      <c r="J361" s="62">
        <f t="shared" si="21"/>
        <v>2.95</v>
      </c>
      <c r="K361" s="62">
        <f t="shared" si="22"/>
        <v>0.7</v>
      </c>
      <c r="L361" s="62">
        <f t="shared" si="23"/>
        <v>3.6500000000000004</v>
      </c>
    </row>
    <row r="362" spans="1:12" ht="38.25">
      <c r="A362" s="57">
        <v>355</v>
      </c>
      <c r="B362" s="58" t="s">
        <v>33</v>
      </c>
      <c r="C362" s="58" t="s">
        <v>34</v>
      </c>
      <c r="D362" s="58" t="s">
        <v>40</v>
      </c>
      <c r="E362" s="58" t="s">
        <v>347</v>
      </c>
      <c r="F362" s="59">
        <v>0.2</v>
      </c>
      <c r="G362" s="60">
        <v>1225</v>
      </c>
      <c r="H362" s="61">
        <v>41.25</v>
      </c>
      <c r="I362" s="62">
        <f t="shared" si="20"/>
        <v>7.3650000000000002</v>
      </c>
      <c r="J362" s="62">
        <f t="shared" si="21"/>
        <v>60.76</v>
      </c>
      <c r="K362" s="62">
        <f t="shared" si="22"/>
        <v>14.33</v>
      </c>
      <c r="L362" s="62">
        <f t="shared" si="23"/>
        <v>75.09</v>
      </c>
    </row>
    <row r="363" spans="1:12" ht="38.25">
      <c r="A363" s="57">
        <v>356</v>
      </c>
      <c r="B363" s="58" t="s">
        <v>33</v>
      </c>
      <c r="C363" s="58" t="s">
        <v>34</v>
      </c>
      <c r="D363" s="58" t="s">
        <v>40</v>
      </c>
      <c r="E363" s="58" t="s">
        <v>347</v>
      </c>
      <c r="F363" s="59">
        <v>0.5</v>
      </c>
      <c r="G363" s="60">
        <v>1225</v>
      </c>
      <c r="H363" s="61">
        <v>2.75</v>
      </c>
      <c r="I363" s="62">
        <f t="shared" si="20"/>
        <v>7.3650000000000002</v>
      </c>
      <c r="J363" s="62">
        <f t="shared" si="21"/>
        <v>10.130000000000001</v>
      </c>
      <c r="K363" s="62">
        <f t="shared" si="22"/>
        <v>2.39</v>
      </c>
      <c r="L363" s="62">
        <f t="shared" si="23"/>
        <v>12.520000000000001</v>
      </c>
    </row>
    <row r="364" spans="1:12" ht="63.75">
      <c r="A364" s="57">
        <v>357</v>
      </c>
      <c r="B364" s="58" t="s">
        <v>56</v>
      </c>
      <c r="C364" s="58" t="s">
        <v>197</v>
      </c>
      <c r="D364" s="58" t="s">
        <v>88</v>
      </c>
      <c r="E364" s="58" t="s">
        <v>348</v>
      </c>
      <c r="F364" s="59" t="s">
        <v>299</v>
      </c>
      <c r="G364" s="60">
        <v>1630</v>
      </c>
      <c r="H364" s="61">
        <v>131</v>
      </c>
      <c r="I364" s="62">
        <f t="shared" si="20"/>
        <v>9.8000000000000007</v>
      </c>
      <c r="J364" s="62">
        <f t="shared" si="21"/>
        <v>256.76</v>
      </c>
      <c r="K364" s="62">
        <f t="shared" si="22"/>
        <v>60.57</v>
      </c>
      <c r="L364" s="62">
        <f t="shared" si="23"/>
        <v>317.33</v>
      </c>
    </row>
    <row r="365" spans="1:12" ht="38.25">
      <c r="A365" s="57">
        <v>358</v>
      </c>
      <c r="B365" s="58" t="s">
        <v>56</v>
      </c>
      <c r="C365" s="58" t="s">
        <v>231</v>
      </c>
      <c r="D365" s="58" t="s">
        <v>46</v>
      </c>
      <c r="E365" s="58" t="s">
        <v>349</v>
      </c>
      <c r="F365" s="59" t="s">
        <v>299</v>
      </c>
      <c r="G365" s="60">
        <v>1215</v>
      </c>
      <c r="H365" s="61">
        <v>44</v>
      </c>
      <c r="I365" s="62">
        <f t="shared" si="20"/>
        <v>7.3049999999999997</v>
      </c>
      <c r="J365" s="62">
        <f t="shared" si="21"/>
        <v>64.28</v>
      </c>
      <c r="K365" s="62">
        <f t="shared" si="22"/>
        <v>15.16</v>
      </c>
      <c r="L365" s="62">
        <f t="shared" si="23"/>
        <v>79.44</v>
      </c>
    </row>
    <row r="366" spans="1:12" ht="38.25">
      <c r="A366" s="57">
        <v>359</v>
      </c>
      <c r="B366" s="58" t="s">
        <v>33</v>
      </c>
      <c r="C366" s="58" t="s">
        <v>325</v>
      </c>
      <c r="D366" s="58" t="s">
        <v>36</v>
      </c>
      <c r="E366" s="58" t="s">
        <v>350</v>
      </c>
      <c r="F366" s="59" t="s">
        <v>298</v>
      </c>
      <c r="G366" s="60">
        <v>1060</v>
      </c>
      <c r="H366" s="61">
        <v>3</v>
      </c>
      <c r="I366" s="62">
        <f t="shared" si="20"/>
        <v>6.3730000000000002</v>
      </c>
      <c r="J366" s="62">
        <f t="shared" si="21"/>
        <v>9.56</v>
      </c>
      <c r="K366" s="62">
        <f t="shared" si="22"/>
        <v>2.2599999999999998</v>
      </c>
      <c r="L366" s="62">
        <f t="shared" si="23"/>
        <v>11.82</v>
      </c>
    </row>
    <row r="367" spans="1:12" ht="51">
      <c r="A367" s="57">
        <v>360</v>
      </c>
      <c r="B367" s="58" t="s">
        <v>10</v>
      </c>
      <c r="C367" s="58" t="s">
        <v>35</v>
      </c>
      <c r="D367" s="58" t="s">
        <v>32</v>
      </c>
      <c r="E367" s="58" t="s">
        <v>138</v>
      </c>
      <c r="F367" s="59">
        <v>0.2</v>
      </c>
      <c r="G367" s="60">
        <v>980</v>
      </c>
      <c r="H367" s="61">
        <v>144.25</v>
      </c>
      <c r="I367" s="62">
        <f t="shared" si="20"/>
        <v>5.8920000000000003</v>
      </c>
      <c r="J367" s="62">
        <f t="shared" si="21"/>
        <v>169.98</v>
      </c>
      <c r="K367" s="62">
        <f t="shared" si="22"/>
        <v>40.1</v>
      </c>
      <c r="L367" s="62">
        <f t="shared" si="23"/>
        <v>210.07999999999998</v>
      </c>
    </row>
    <row r="368" spans="1:12" ht="51">
      <c r="A368" s="57">
        <v>361</v>
      </c>
      <c r="B368" s="58" t="s">
        <v>10</v>
      </c>
      <c r="C368" s="58" t="s">
        <v>42</v>
      </c>
      <c r="D368" s="58" t="s">
        <v>32</v>
      </c>
      <c r="E368" s="58" t="s">
        <v>401</v>
      </c>
      <c r="F368" s="59">
        <v>0.2</v>
      </c>
      <c r="G368" s="60">
        <v>1040</v>
      </c>
      <c r="H368" s="61">
        <v>33</v>
      </c>
      <c r="I368" s="62">
        <f t="shared" si="20"/>
        <v>6.2530000000000001</v>
      </c>
      <c r="J368" s="62">
        <f t="shared" si="21"/>
        <v>41.27</v>
      </c>
      <c r="K368" s="62">
        <f t="shared" si="22"/>
        <v>9.74</v>
      </c>
      <c r="L368" s="62">
        <f t="shared" si="23"/>
        <v>51.010000000000005</v>
      </c>
    </row>
    <row r="369" spans="1:12" ht="51">
      <c r="A369" s="57">
        <v>362</v>
      </c>
      <c r="B369" s="58" t="s">
        <v>10</v>
      </c>
      <c r="C369" s="58" t="s">
        <v>35</v>
      </c>
      <c r="D369" s="58" t="s">
        <v>36</v>
      </c>
      <c r="E369" s="58" t="s">
        <v>139</v>
      </c>
      <c r="F369" s="59">
        <v>0.2</v>
      </c>
      <c r="G369" s="60">
        <v>1120</v>
      </c>
      <c r="H369" s="61">
        <v>172</v>
      </c>
      <c r="I369" s="62">
        <f t="shared" si="20"/>
        <v>6.734</v>
      </c>
      <c r="J369" s="62">
        <f t="shared" si="21"/>
        <v>231.65</v>
      </c>
      <c r="K369" s="62">
        <f t="shared" si="22"/>
        <v>54.65</v>
      </c>
      <c r="L369" s="62">
        <f t="shared" si="23"/>
        <v>286.3</v>
      </c>
    </row>
    <row r="370" spans="1:12" ht="51">
      <c r="A370" s="57">
        <v>363</v>
      </c>
      <c r="B370" s="58" t="s">
        <v>10</v>
      </c>
      <c r="C370" s="58" t="s">
        <v>35</v>
      </c>
      <c r="D370" s="58" t="s">
        <v>36</v>
      </c>
      <c r="E370" s="58" t="s">
        <v>139</v>
      </c>
      <c r="F370" s="59">
        <v>0.5</v>
      </c>
      <c r="G370" s="60">
        <v>1120</v>
      </c>
      <c r="H370" s="61">
        <v>5</v>
      </c>
      <c r="I370" s="62">
        <f t="shared" si="20"/>
        <v>6.734</v>
      </c>
      <c r="J370" s="62">
        <f t="shared" si="21"/>
        <v>16.84</v>
      </c>
      <c r="K370" s="62">
        <f t="shared" si="22"/>
        <v>3.97</v>
      </c>
      <c r="L370" s="62">
        <f t="shared" si="23"/>
        <v>20.81</v>
      </c>
    </row>
    <row r="371" spans="1:12" ht="25.5">
      <c r="A371" s="57">
        <v>364</v>
      </c>
      <c r="B371" s="58" t="s">
        <v>230</v>
      </c>
      <c r="C371" s="58" t="s">
        <v>233</v>
      </c>
      <c r="D371" s="58" t="s">
        <v>36</v>
      </c>
      <c r="E371" s="58" t="s">
        <v>402</v>
      </c>
      <c r="F371" s="59" t="s">
        <v>299</v>
      </c>
      <c r="G371" s="60">
        <v>1080</v>
      </c>
      <c r="H371" s="61">
        <v>44.26</v>
      </c>
      <c r="I371" s="62">
        <f t="shared" si="20"/>
        <v>6.4930000000000003</v>
      </c>
      <c r="J371" s="62">
        <f t="shared" si="21"/>
        <v>57.48</v>
      </c>
      <c r="K371" s="62">
        <f t="shared" si="22"/>
        <v>13.56</v>
      </c>
      <c r="L371" s="62">
        <f t="shared" si="23"/>
        <v>71.039999999999992</v>
      </c>
    </row>
    <row r="372" spans="1:12" ht="25.5">
      <c r="A372" s="57">
        <v>365</v>
      </c>
      <c r="B372" s="58" t="s">
        <v>230</v>
      </c>
      <c r="C372" s="58" t="s">
        <v>233</v>
      </c>
      <c r="D372" s="58" t="s">
        <v>36</v>
      </c>
      <c r="E372" s="58" t="s">
        <v>402</v>
      </c>
      <c r="F372" s="59" t="s">
        <v>298</v>
      </c>
      <c r="G372" s="60">
        <v>1080</v>
      </c>
      <c r="H372" s="61">
        <v>3.73</v>
      </c>
      <c r="I372" s="62">
        <f t="shared" si="20"/>
        <v>6.4930000000000003</v>
      </c>
      <c r="J372" s="62">
        <f t="shared" si="21"/>
        <v>12.11</v>
      </c>
      <c r="K372" s="62">
        <f t="shared" si="22"/>
        <v>2.86</v>
      </c>
      <c r="L372" s="62">
        <f t="shared" si="23"/>
        <v>14.969999999999999</v>
      </c>
    </row>
    <row r="373" spans="1:12" ht="38.25">
      <c r="A373" s="57">
        <v>366</v>
      </c>
      <c r="B373" s="58" t="s">
        <v>56</v>
      </c>
      <c r="C373" s="58" t="s">
        <v>197</v>
      </c>
      <c r="D373" s="58" t="s">
        <v>5</v>
      </c>
      <c r="E373" s="58" t="s">
        <v>403</v>
      </c>
      <c r="F373" s="59" t="s">
        <v>299</v>
      </c>
      <c r="G373" s="60">
        <v>1315</v>
      </c>
      <c r="H373" s="61">
        <v>136.91999999999999</v>
      </c>
      <c r="I373" s="62">
        <f t="shared" si="20"/>
        <v>7.9059999999999997</v>
      </c>
      <c r="J373" s="62">
        <f t="shared" si="21"/>
        <v>216.5</v>
      </c>
      <c r="K373" s="62">
        <f t="shared" si="22"/>
        <v>51.07</v>
      </c>
      <c r="L373" s="62">
        <f t="shared" si="23"/>
        <v>267.57</v>
      </c>
    </row>
    <row r="374" spans="1:12" ht="38.25">
      <c r="A374" s="57">
        <v>367</v>
      </c>
      <c r="B374" s="58" t="s">
        <v>56</v>
      </c>
      <c r="C374" s="58" t="s">
        <v>197</v>
      </c>
      <c r="D374" s="58" t="s">
        <v>5</v>
      </c>
      <c r="E374" s="58" t="s">
        <v>403</v>
      </c>
      <c r="F374" s="59" t="s">
        <v>298</v>
      </c>
      <c r="G374" s="60">
        <v>1315</v>
      </c>
      <c r="H374" s="61">
        <v>1.08</v>
      </c>
      <c r="I374" s="62">
        <f t="shared" si="20"/>
        <v>7.9059999999999997</v>
      </c>
      <c r="J374" s="62">
        <f t="shared" si="21"/>
        <v>4.2699999999999996</v>
      </c>
      <c r="K374" s="62">
        <f t="shared" si="22"/>
        <v>1.01</v>
      </c>
      <c r="L374" s="62">
        <f t="shared" si="23"/>
        <v>5.2799999999999994</v>
      </c>
    </row>
    <row r="375" spans="1:12" ht="38.25">
      <c r="A375" s="57">
        <v>368</v>
      </c>
      <c r="B375" s="58" t="s">
        <v>33</v>
      </c>
      <c r="C375" s="58" t="s">
        <v>259</v>
      </c>
      <c r="D375" s="58" t="s">
        <v>40</v>
      </c>
      <c r="E375" s="58" t="s">
        <v>404</v>
      </c>
      <c r="F375" s="59">
        <v>0.2</v>
      </c>
      <c r="G375" s="60">
        <v>1245</v>
      </c>
      <c r="H375" s="61">
        <v>33</v>
      </c>
      <c r="I375" s="62">
        <f t="shared" si="20"/>
        <v>7.4850000000000003</v>
      </c>
      <c r="J375" s="62">
        <f t="shared" si="21"/>
        <v>49.4</v>
      </c>
      <c r="K375" s="62">
        <f t="shared" si="22"/>
        <v>11.65</v>
      </c>
      <c r="L375" s="62">
        <f t="shared" si="23"/>
        <v>61.05</v>
      </c>
    </row>
    <row r="376" spans="1:12" ht="51">
      <c r="A376" s="57">
        <v>369</v>
      </c>
      <c r="B376" s="58" t="s">
        <v>10</v>
      </c>
      <c r="C376" s="58" t="s">
        <v>39</v>
      </c>
      <c r="D376" s="58" t="s">
        <v>32</v>
      </c>
      <c r="E376" s="58" t="s">
        <v>193</v>
      </c>
      <c r="F376" s="59" t="s">
        <v>299</v>
      </c>
      <c r="G376" s="60">
        <v>960</v>
      </c>
      <c r="H376" s="61">
        <v>165</v>
      </c>
      <c r="I376" s="62">
        <f t="shared" si="20"/>
        <v>5.7720000000000002</v>
      </c>
      <c r="J376" s="62">
        <f t="shared" si="21"/>
        <v>190.48</v>
      </c>
      <c r="K376" s="62">
        <f t="shared" si="22"/>
        <v>44.93</v>
      </c>
      <c r="L376" s="62">
        <f t="shared" si="23"/>
        <v>235.41</v>
      </c>
    </row>
    <row r="377" spans="1:12" ht="38.25">
      <c r="A377" s="57">
        <v>370</v>
      </c>
      <c r="B377" s="58" t="s">
        <v>33</v>
      </c>
      <c r="C377" s="58" t="s">
        <v>239</v>
      </c>
      <c r="D377" s="58" t="s">
        <v>40</v>
      </c>
      <c r="E377" s="58" t="s">
        <v>405</v>
      </c>
      <c r="F377" s="59" t="s">
        <v>299</v>
      </c>
      <c r="G377" s="60">
        <v>1225</v>
      </c>
      <c r="H377" s="61">
        <v>11</v>
      </c>
      <c r="I377" s="62">
        <f t="shared" si="20"/>
        <v>7.3650000000000002</v>
      </c>
      <c r="J377" s="62">
        <f t="shared" si="21"/>
        <v>16.2</v>
      </c>
      <c r="K377" s="62">
        <f t="shared" si="22"/>
        <v>3.82</v>
      </c>
      <c r="L377" s="62">
        <f t="shared" si="23"/>
        <v>20.02</v>
      </c>
    </row>
    <row r="378" spans="1:12" ht="76.5">
      <c r="A378" s="57">
        <v>371</v>
      </c>
      <c r="B378" s="58" t="s">
        <v>304</v>
      </c>
      <c r="C378" s="58" t="s">
        <v>319</v>
      </c>
      <c r="D378" s="58" t="s">
        <v>36</v>
      </c>
      <c r="E378" s="58" t="s">
        <v>351</v>
      </c>
      <c r="F378" s="59" t="s">
        <v>298</v>
      </c>
      <c r="G378" s="60">
        <v>1396.68</v>
      </c>
      <c r="H378" s="61">
        <v>61</v>
      </c>
      <c r="I378" s="62">
        <f t="shared" si="20"/>
        <v>8.3970000000000002</v>
      </c>
      <c r="J378" s="62">
        <f t="shared" si="21"/>
        <v>256.11</v>
      </c>
      <c r="K378" s="62">
        <f t="shared" si="22"/>
        <v>60.42</v>
      </c>
      <c r="L378" s="62">
        <f t="shared" si="23"/>
        <v>316.53000000000003</v>
      </c>
    </row>
    <row r="379" spans="1:12" ht="76.5">
      <c r="A379" s="57">
        <v>372</v>
      </c>
      <c r="B379" s="58" t="s">
        <v>304</v>
      </c>
      <c r="C379" s="58" t="s">
        <v>319</v>
      </c>
      <c r="D379" s="58" t="s">
        <v>36</v>
      </c>
      <c r="E379" s="58" t="s">
        <v>351</v>
      </c>
      <c r="F379" s="59" t="s">
        <v>299</v>
      </c>
      <c r="G379" s="60">
        <v>1396.68</v>
      </c>
      <c r="H379" s="61">
        <v>135</v>
      </c>
      <c r="I379" s="62">
        <f t="shared" si="20"/>
        <v>8.3970000000000002</v>
      </c>
      <c r="J379" s="62">
        <f t="shared" si="21"/>
        <v>226.72</v>
      </c>
      <c r="K379" s="62">
        <f t="shared" si="22"/>
        <v>53.48</v>
      </c>
      <c r="L379" s="62">
        <f t="shared" si="23"/>
        <v>280.2</v>
      </c>
    </row>
    <row r="380" spans="1:12" ht="38.25">
      <c r="A380" s="57">
        <v>373</v>
      </c>
      <c r="B380" s="58" t="s">
        <v>56</v>
      </c>
      <c r="C380" s="58" t="s">
        <v>197</v>
      </c>
      <c r="D380" s="58" t="s">
        <v>32</v>
      </c>
      <c r="E380" s="58" t="s">
        <v>223</v>
      </c>
      <c r="F380" s="59" t="s">
        <v>299</v>
      </c>
      <c r="G380" s="60">
        <v>960</v>
      </c>
      <c r="H380" s="61">
        <v>187.59</v>
      </c>
      <c r="I380" s="62">
        <f t="shared" si="20"/>
        <v>5.7720000000000002</v>
      </c>
      <c r="J380" s="62">
        <f t="shared" si="21"/>
        <v>216.55</v>
      </c>
      <c r="K380" s="62">
        <f t="shared" si="22"/>
        <v>51.08</v>
      </c>
      <c r="L380" s="62">
        <f t="shared" si="23"/>
        <v>267.63</v>
      </c>
    </row>
    <row r="381" spans="1:12" ht="38.25">
      <c r="A381" s="57">
        <v>374</v>
      </c>
      <c r="B381" s="58" t="s">
        <v>56</v>
      </c>
      <c r="C381" s="58" t="s">
        <v>197</v>
      </c>
      <c r="D381" s="58" t="s">
        <v>32</v>
      </c>
      <c r="E381" s="58" t="s">
        <v>223</v>
      </c>
      <c r="F381" s="59" t="s">
        <v>298</v>
      </c>
      <c r="G381" s="60">
        <v>960</v>
      </c>
      <c r="H381" s="61">
        <v>7.62</v>
      </c>
      <c r="I381" s="62">
        <f t="shared" si="20"/>
        <v>5.7720000000000002</v>
      </c>
      <c r="J381" s="62">
        <f t="shared" si="21"/>
        <v>21.99</v>
      </c>
      <c r="K381" s="62">
        <f t="shared" si="22"/>
        <v>5.19</v>
      </c>
      <c r="L381" s="62">
        <f t="shared" si="23"/>
        <v>27.18</v>
      </c>
    </row>
    <row r="382" spans="1:12" ht="51">
      <c r="A382" s="57">
        <v>375</v>
      </c>
      <c r="B382" s="58" t="s">
        <v>10</v>
      </c>
      <c r="C382" s="58" t="s">
        <v>39</v>
      </c>
      <c r="D382" s="58" t="s">
        <v>32</v>
      </c>
      <c r="E382" s="58" t="s">
        <v>140</v>
      </c>
      <c r="F382" s="59" t="s">
        <v>299</v>
      </c>
      <c r="G382" s="60">
        <v>960</v>
      </c>
      <c r="H382" s="61">
        <v>88</v>
      </c>
      <c r="I382" s="62">
        <f t="shared" si="20"/>
        <v>5.7720000000000002</v>
      </c>
      <c r="J382" s="62">
        <f t="shared" si="21"/>
        <v>101.59</v>
      </c>
      <c r="K382" s="62">
        <f t="shared" si="22"/>
        <v>23.97</v>
      </c>
      <c r="L382" s="62">
        <f t="shared" si="23"/>
        <v>125.56</v>
      </c>
    </row>
    <row r="383" spans="1:12" ht="51">
      <c r="A383" s="57">
        <v>376</v>
      </c>
      <c r="B383" s="58" t="s">
        <v>10</v>
      </c>
      <c r="C383" s="58" t="s">
        <v>42</v>
      </c>
      <c r="D383" s="58" t="s">
        <v>36</v>
      </c>
      <c r="E383" s="58" t="s">
        <v>224</v>
      </c>
      <c r="F383" s="59">
        <v>0.2</v>
      </c>
      <c r="G383" s="60">
        <v>1060</v>
      </c>
      <c r="H383" s="61">
        <v>22</v>
      </c>
      <c r="I383" s="62">
        <f t="shared" si="20"/>
        <v>6.3730000000000002</v>
      </c>
      <c r="J383" s="62">
        <f t="shared" si="21"/>
        <v>28.04</v>
      </c>
      <c r="K383" s="62">
        <f t="shared" si="22"/>
        <v>6.61</v>
      </c>
      <c r="L383" s="62">
        <f t="shared" si="23"/>
        <v>34.65</v>
      </c>
    </row>
    <row r="384" spans="1:12" ht="51">
      <c r="A384" s="57">
        <v>377</v>
      </c>
      <c r="B384" s="58" t="s">
        <v>10</v>
      </c>
      <c r="C384" s="58" t="s">
        <v>31</v>
      </c>
      <c r="D384" s="58" t="s">
        <v>32</v>
      </c>
      <c r="E384" s="58" t="s">
        <v>141</v>
      </c>
      <c r="F384" s="59" t="s">
        <v>370</v>
      </c>
      <c r="G384" s="60">
        <v>960</v>
      </c>
      <c r="H384" s="61">
        <v>78.400000000000006</v>
      </c>
      <c r="I384" s="62">
        <f t="shared" si="20"/>
        <v>5.7720000000000002</v>
      </c>
      <c r="J384" s="62">
        <f t="shared" si="21"/>
        <v>45.25</v>
      </c>
      <c r="K384" s="62">
        <f t="shared" si="22"/>
        <v>10.67</v>
      </c>
      <c r="L384" s="62">
        <f t="shared" si="23"/>
        <v>55.92</v>
      </c>
    </row>
    <row r="385" spans="1:12" ht="51">
      <c r="A385" s="57">
        <v>378</v>
      </c>
      <c r="B385" s="58" t="s">
        <v>10</v>
      </c>
      <c r="C385" s="58" t="s">
        <v>31</v>
      </c>
      <c r="D385" s="58" t="s">
        <v>32</v>
      </c>
      <c r="E385" s="58" t="s">
        <v>142</v>
      </c>
      <c r="F385" s="59" t="s">
        <v>370</v>
      </c>
      <c r="G385" s="60">
        <v>960</v>
      </c>
      <c r="H385" s="61">
        <v>138.75</v>
      </c>
      <c r="I385" s="62">
        <f t="shared" si="20"/>
        <v>5.7720000000000002</v>
      </c>
      <c r="J385" s="62">
        <f t="shared" si="21"/>
        <v>80.09</v>
      </c>
      <c r="K385" s="62">
        <f t="shared" si="22"/>
        <v>18.89</v>
      </c>
      <c r="L385" s="62">
        <f t="shared" si="23"/>
        <v>98.98</v>
      </c>
    </row>
    <row r="386" spans="1:12" ht="51">
      <c r="A386" s="57">
        <v>379</v>
      </c>
      <c r="B386" s="58" t="s">
        <v>10</v>
      </c>
      <c r="C386" s="58" t="s">
        <v>31</v>
      </c>
      <c r="D386" s="58" t="s">
        <v>5</v>
      </c>
      <c r="E386" s="58" t="s">
        <v>143</v>
      </c>
      <c r="F386" s="59" t="s">
        <v>370</v>
      </c>
      <c r="G386" s="60">
        <v>1345</v>
      </c>
      <c r="H386" s="61">
        <v>170.75</v>
      </c>
      <c r="I386" s="62">
        <f t="shared" si="20"/>
        <v>8.0860000000000003</v>
      </c>
      <c r="J386" s="62">
        <f t="shared" si="21"/>
        <v>138.07</v>
      </c>
      <c r="K386" s="62">
        <f t="shared" si="22"/>
        <v>32.57</v>
      </c>
      <c r="L386" s="62">
        <f t="shared" si="23"/>
        <v>170.64</v>
      </c>
    </row>
    <row r="387" spans="1:12" ht="51">
      <c r="A387" s="57">
        <v>380</v>
      </c>
      <c r="B387" s="58" t="s">
        <v>10</v>
      </c>
      <c r="C387" s="58" t="s">
        <v>31</v>
      </c>
      <c r="D387" s="58" t="s">
        <v>5</v>
      </c>
      <c r="E387" s="58" t="s">
        <v>143</v>
      </c>
      <c r="F387" s="59" t="s">
        <v>298</v>
      </c>
      <c r="G387" s="60">
        <v>1345</v>
      </c>
      <c r="H387" s="61">
        <v>1.25</v>
      </c>
      <c r="I387" s="62">
        <f t="shared" si="20"/>
        <v>8.0860000000000003</v>
      </c>
      <c r="J387" s="62">
        <f t="shared" si="21"/>
        <v>5.05</v>
      </c>
      <c r="K387" s="62">
        <f t="shared" si="22"/>
        <v>1.19</v>
      </c>
      <c r="L387" s="62">
        <f t="shared" si="23"/>
        <v>6.24</v>
      </c>
    </row>
    <row r="388" spans="1:12" ht="38.25">
      <c r="A388" s="57">
        <v>381</v>
      </c>
      <c r="B388" s="58" t="s">
        <v>230</v>
      </c>
      <c r="C388" s="58" t="s">
        <v>302</v>
      </c>
      <c r="D388" s="58" t="s">
        <v>36</v>
      </c>
      <c r="E388" s="58" t="s">
        <v>352</v>
      </c>
      <c r="F388" s="59" t="s">
        <v>299</v>
      </c>
      <c r="G388" s="60">
        <v>1120</v>
      </c>
      <c r="H388" s="61">
        <v>16</v>
      </c>
      <c r="I388" s="62">
        <f t="shared" si="20"/>
        <v>6.734</v>
      </c>
      <c r="J388" s="62">
        <f t="shared" si="21"/>
        <v>21.55</v>
      </c>
      <c r="K388" s="62">
        <f t="shared" si="22"/>
        <v>5.08</v>
      </c>
      <c r="L388" s="62">
        <f t="shared" si="23"/>
        <v>26.630000000000003</v>
      </c>
    </row>
    <row r="389" spans="1:12" ht="51">
      <c r="A389" s="57">
        <v>382</v>
      </c>
      <c r="B389" s="58" t="s">
        <v>10</v>
      </c>
      <c r="C389" s="58" t="s">
        <v>39</v>
      </c>
      <c r="D389" s="58" t="s">
        <v>36</v>
      </c>
      <c r="E389" s="58" t="s">
        <v>144</v>
      </c>
      <c r="F389" s="59" t="s">
        <v>299</v>
      </c>
      <c r="G389" s="60">
        <v>1100</v>
      </c>
      <c r="H389" s="61">
        <v>48</v>
      </c>
      <c r="I389" s="62">
        <f t="shared" si="20"/>
        <v>6.6130000000000004</v>
      </c>
      <c r="J389" s="62">
        <f t="shared" si="21"/>
        <v>63.48</v>
      </c>
      <c r="K389" s="62">
        <f t="shared" si="22"/>
        <v>14.97</v>
      </c>
      <c r="L389" s="62">
        <f t="shared" si="23"/>
        <v>78.45</v>
      </c>
    </row>
    <row r="390" spans="1:12" ht="38.25">
      <c r="A390" s="57">
        <v>383</v>
      </c>
      <c r="B390" s="58" t="s">
        <v>56</v>
      </c>
      <c r="C390" s="58" t="s">
        <v>197</v>
      </c>
      <c r="D390" s="58" t="s">
        <v>36</v>
      </c>
      <c r="E390" s="58" t="s">
        <v>260</v>
      </c>
      <c r="F390" s="59" t="s">
        <v>299</v>
      </c>
      <c r="G390" s="60">
        <v>1060</v>
      </c>
      <c r="H390" s="61">
        <v>202.29</v>
      </c>
      <c r="I390" s="62">
        <f t="shared" si="20"/>
        <v>6.3730000000000002</v>
      </c>
      <c r="J390" s="62">
        <f t="shared" si="21"/>
        <v>257.83999999999997</v>
      </c>
      <c r="K390" s="62">
        <f t="shared" si="22"/>
        <v>60.82</v>
      </c>
      <c r="L390" s="62">
        <f t="shared" si="23"/>
        <v>318.65999999999997</v>
      </c>
    </row>
    <row r="391" spans="1:12" ht="38.25">
      <c r="A391" s="57">
        <v>384</v>
      </c>
      <c r="B391" s="58" t="s">
        <v>56</v>
      </c>
      <c r="C391" s="58" t="s">
        <v>197</v>
      </c>
      <c r="D391" s="58" t="s">
        <v>36</v>
      </c>
      <c r="E391" s="58" t="s">
        <v>260</v>
      </c>
      <c r="F391" s="59" t="s">
        <v>298</v>
      </c>
      <c r="G391" s="60">
        <v>1060</v>
      </c>
      <c r="H391" s="61">
        <v>7.71</v>
      </c>
      <c r="I391" s="62">
        <f t="shared" si="20"/>
        <v>6.3730000000000002</v>
      </c>
      <c r="J391" s="62">
        <f t="shared" si="21"/>
        <v>24.57</v>
      </c>
      <c r="K391" s="62">
        <f t="shared" si="22"/>
        <v>5.8</v>
      </c>
      <c r="L391" s="62">
        <f t="shared" si="23"/>
        <v>30.37</v>
      </c>
    </row>
    <row r="392" spans="1:12" ht="51">
      <c r="A392" s="57">
        <v>385</v>
      </c>
      <c r="B392" s="58" t="s">
        <v>10</v>
      </c>
      <c r="C392" s="58" t="s">
        <v>248</v>
      </c>
      <c r="D392" s="58" t="s">
        <v>32</v>
      </c>
      <c r="E392" s="58" t="s">
        <v>353</v>
      </c>
      <c r="F392" s="59">
        <v>0.2</v>
      </c>
      <c r="G392" s="60">
        <v>1040</v>
      </c>
      <c r="H392" s="61">
        <v>88</v>
      </c>
      <c r="I392" s="62">
        <f t="shared" ref="I392:I455" si="24">ROUND(G392/166.33,3)</f>
        <v>6.2530000000000001</v>
      </c>
      <c r="J392" s="62">
        <f t="shared" ref="J392:J455" si="25">ROUND(I392*H392*F392,2)</f>
        <v>110.05</v>
      </c>
      <c r="K392" s="62">
        <f t="shared" ref="K392:K455" si="26">ROUND(J392*0.2359,2)</f>
        <v>25.96</v>
      </c>
      <c r="L392" s="62">
        <f t="shared" ref="L392:L455" si="27">J392+K392</f>
        <v>136.01</v>
      </c>
    </row>
    <row r="393" spans="1:12" ht="38.25">
      <c r="A393" s="57">
        <v>386</v>
      </c>
      <c r="B393" s="58" t="s">
        <v>56</v>
      </c>
      <c r="C393" s="58" t="s">
        <v>197</v>
      </c>
      <c r="D393" s="58" t="s">
        <v>36</v>
      </c>
      <c r="E393" s="58" t="s">
        <v>281</v>
      </c>
      <c r="F393" s="59" t="s">
        <v>299</v>
      </c>
      <c r="G393" s="60">
        <v>1200</v>
      </c>
      <c r="H393" s="61">
        <v>196.55</v>
      </c>
      <c r="I393" s="62">
        <f t="shared" si="24"/>
        <v>7.2149999999999999</v>
      </c>
      <c r="J393" s="62">
        <f t="shared" si="25"/>
        <v>283.62</v>
      </c>
      <c r="K393" s="62">
        <f t="shared" si="26"/>
        <v>66.91</v>
      </c>
      <c r="L393" s="62">
        <f t="shared" si="27"/>
        <v>350.53</v>
      </c>
    </row>
    <row r="394" spans="1:12" ht="38.25">
      <c r="A394" s="57">
        <v>387</v>
      </c>
      <c r="B394" s="58" t="s">
        <v>56</v>
      </c>
      <c r="C394" s="58" t="s">
        <v>197</v>
      </c>
      <c r="D394" s="58" t="s">
        <v>36</v>
      </c>
      <c r="E394" s="58" t="s">
        <v>281</v>
      </c>
      <c r="F394" s="59" t="s">
        <v>298</v>
      </c>
      <c r="G394" s="60">
        <v>1200</v>
      </c>
      <c r="H394" s="61">
        <v>12.45</v>
      </c>
      <c r="I394" s="62">
        <f t="shared" si="24"/>
        <v>7.2149999999999999</v>
      </c>
      <c r="J394" s="62">
        <f t="shared" si="25"/>
        <v>44.91</v>
      </c>
      <c r="K394" s="62">
        <f t="shared" si="26"/>
        <v>10.59</v>
      </c>
      <c r="L394" s="62">
        <f t="shared" si="27"/>
        <v>55.5</v>
      </c>
    </row>
    <row r="395" spans="1:12" ht="51">
      <c r="A395" s="57">
        <v>388</v>
      </c>
      <c r="B395" s="58" t="s">
        <v>10</v>
      </c>
      <c r="C395" s="58" t="s">
        <v>42</v>
      </c>
      <c r="D395" s="58" t="s">
        <v>36</v>
      </c>
      <c r="E395" s="58" t="s">
        <v>261</v>
      </c>
      <c r="F395" s="59">
        <v>0.2</v>
      </c>
      <c r="G395" s="60">
        <v>1120</v>
      </c>
      <c r="H395" s="61">
        <v>170</v>
      </c>
      <c r="I395" s="62">
        <f t="shared" si="24"/>
        <v>6.734</v>
      </c>
      <c r="J395" s="62">
        <f t="shared" si="25"/>
        <v>228.96</v>
      </c>
      <c r="K395" s="62">
        <f t="shared" si="26"/>
        <v>54.01</v>
      </c>
      <c r="L395" s="62">
        <f t="shared" si="27"/>
        <v>282.97000000000003</v>
      </c>
    </row>
    <row r="396" spans="1:12" ht="51">
      <c r="A396" s="57">
        <v>389</v>
      </c>
      <c r="B396" s="58" t="s">
        <v>10</v>
      </c>
      <c r="C396" s="58" t="s">
        <v>42</v>
      </c>
      <c r="D396" s="58" t="s">
        <v>36</v>
      </c>
      <c r="E396" s="58" t="s">
        <v>261</v>
      </c>
      <c r="F396" s="59">
        <v>0.5</v>
      </c>
      <c r="G396" s="60">
        <v>1120</v>
      </c>
      <c r="H396" s="61">
        <v>3.5</v>
      </c>
      <c r="I396" s="62">
        <f t="shared" si="24"/>
        <v>6.734</v>
      </c>
      <c r="J396" s="62">
        <f t="shared" si="25"/>
        <v>11.78</v>
      </c>
      <c r="K396" s="62">
        <f t="shared" si="26"/>
        <v>2.78</v>
      </c>
      <c r="L396" s="62">
        <f t="shared" si="27"/>
        <v>14.559999999999999</v>
      </c>
    </row>
    <row r="397" spans="1:12" ht="51">
      <c r="A397" s="57">
        <v>390</v>
      </c>
      <c r="B397" s="58" t="s">
        <v>10</v>
      </c>
      <c r="C397" s="58" t="s">
        <v>74</v>
      </c>
      <c r="D397" s="58" t="s">
        <v>40</v>
      </c>
      <c r="E397" s="58" t="s">
        <v>209</v>
      </c>
      <c r="F397" s="59" t="s">
        <v>299</v>
      </c>
      <c r="G397" s="60">
        <v>1230</v>
      </c>
      <c r="H397" s="61">
        <v>18.2</v>
      </c>
      <c r="I397" s="62">
        <f t="shared" si="24"/>
        <v>7.3949999999999996</v>
      </c>
      <c r="J397" s="62">
        <f t="shared" si="25"/>
        <v>26.92</v>
      </c>
      <c r="K397" s="62">
        <f t="shared" si="26"/>
        <v>6.35</v>
      </c>
      <c r="L397" s="62">
        <f t="shared" si="27"/>
        <v>33.270000000000003</v>
      </c>
    </row>
    <row r="398" spans="1:12" ht="51">
      <c r="A398" s="57">
        <v>391</v>
      </c>
      <c r="B398" s="58" t="s">
        <v>10</v>
      </c>
      <c r="C398" s="58" t="s">
        <v>31</v>
      </c>
      <c r="D398" s="58" t="s">
        <v>40</v>
      </c>
      <c r="E398" s="58" t="s">
        <v>406</v>
      </c>
      <c r="F398" s="59" t="s">
        <v>370</v>
      </c>
      <c r="G398" s="60">
        <v>1205</v>
      </c>
      <c r="H398" s="61">
        <v>119.5</v>
      </c>
      <c r="I398" s="62">
        <f t="shared" si="24"/>
        <v>7.2450000000000001</v>
      </c>
      <c r="J398" s="62">
        <f t="shared" si="25"/>
        <v>86.58</v>
      </c>
      <c r="K398" s="62">
        <f t="shared" si="26"/>
        <v>20.420000000000002</v>
      </c>
      <c r="L398" s="62">
        <f t="shared" si="27"/>
        <v>107</v>
      </c>
    </row>
    <row r="399" spans="1:12" ht="51">
      <c r="A399" s="57">
        <v>392</v>
      </c>
      <c r="B399" s="58" t="s">
        <v>10</v>
      </c>
      <c r="C399" s="58" t="s">
        <v>31</v>
      </c>
      <c r="D399" s="58" t="s">
        <v>40</v>
      </c>
      <c r="E399" s="58" t="s">
        <v>406</v>
      </c>
      <c r="F399" s="59" t="s">
        <v>298</v>
      </c>
      <c r="G399" s="60">
        <v>1205</v>
      </c>
      <c r="H399" s="61">
        <v>0.84</v>
      </c>
      <c r="I399" s="62">
        <f t="shared" si="24"/>
        <v>7.2450000000000001</v>
      </c>
      <c r="J399" s="62">
        <f t="shared" si="25"/>
        <v>3.04</v>
      </c>
      <c r="K399" s="62">
        <f t="shared" si="26"/>
        <v>0.72</v>
      </c>
      <c r="L399" s="62">
        <f t="shared" si="27"/>
        <v>3.76</v>
      </c>
    </row>
    <row r="400" spans="1:12" ht="38.25">
      <c r="A400" s="57">
        <v>393</v>
      </c>
      <c r="B400" s="58" t="s">
        <v>56</v>
      </c>
      <c r="C400" s="58" t="s">
        <v>197</v>
      </c>
      <c r="D400" s="58" t="s">
        <v>32</v>
      </c>
      <c r="E400" s="58" t="s">
        <v>225</v>
      </c>
      <c r="F400" s="59" t="s">
        <v>299</v>
      </c>
      <c r="G400" s="60">
        <v>960</v>
      </c>
      <c r="H400" s="61">
        <v>208.52</v>
      </c>
      <c r="I400" s="62">
        <f t="shared" si="24"/>
        <v>5.7720000000000002</v>
      </c>
      <c r="J400" s="62">
        <f t="shared" si="25"/>
        <v>240.72</v>
      </c>
      <c r="K400" s="62">
        <f t="shared" si="26"/>
        <v>56.79</v>
      </c>
      <c r="L400" s="62">
        <f t="shared" si="27"/>
        <v>297.51</v>
      </c>
    </row>
    <row r="401" spans="1:12" ht="38.25">
      <c r="A401" s="57">
        <v>394</v>
      </c>
      <c r="B401" s="58" t="s">
        <v>56</v>
      </c>
      <c r="C401" s="58" t="s">
        <v>197</v>
      </c>
      <c r="D401" s="58" t="s">
        <v>32</v>
      </c>
      <c r="E401" s="58" t="s">
        <v>225</v>
      </c>
      <c r="F401" s="59" t="s">
        <v>298</v>
      </c>
      <c r="G401" s="60">
        <v>960</v>
      </c>
      <c r="H401" s="61">
        <v>11.48</v>
      </c>
      <c r="I401" s="62">
        <f t="shared" si="24"/>
        <v>5.7720000000000002</v>
      </c>
      <c r="J401" s="62">
        <f t="shared" si="25"/>
        <v>33.130000000000003</v>
      </c>
      <c r="K401" s="62">
        <f t="shared" si="26"/>
        <v>7.82</v>
      </c>
      <c r="L401" s="62">
        <f t="shared" si="27"/>
        <v>40.950000000000003</v>
      </c>
    </row>
    <row r="402" spans="1:12" ht="51">
      <c r="A402" s="57">
        <v>395</v>
      </c>
      <c r="B402" s="58" t="s">
        <v>10</v>
      </c>
      <c r="C402" s="58" t="s">
        <v>31</v>
      </c>
      <c r="D402" s="58" t="s">
        <v>36</v>
      </c>
      <c r="E402" s="58" t="s">
        <v>145</v>
      </c>
      <c r="F402" s="59" t="s">
        <v>370</v>
      </c>
      <c r="G402" s="60">
        <v>1040</v>
      </c>
      <c r="H402" s="61">
        <v>135.16</v>
      </c>
      <c r="I402" s="62">
        <f t="shared" si="24"/>
        <v>6.2530000000000001</v>
      </c>
      <c r="J402" s="62">
        <f t="shared" si="25"/>
        <v>84.52</v>
      </c>
      <c r="K402" s="62">
        <f t="shared" si="26"/>
        <v>19.940000000000001</v>
      </c>
      <c r="L402" s="62">
        <f t="shared" si="27"/>
        <v>104.46</v>
      </c>
    </row>
    <row r="403" spans="1:12" ht="51">
      <c r="A403" s="57">
        <v>396</v>
      </c>
      <c r="B403" s="58" t="s">
        <v>10</v>
      </c>
      <c r="C403" s="58" t="s">
        <v>31</v>
      </c>
      <c r="D403" s="58" t="s">
        <v>36</v>
      </c>
      <c r="E403" s="58" t="s">
        <v>145</v>
      </c>
      <c r="F403" s="59" t="s">
        <v>298</v>
      </c>
      <c r="G403" s="60">
        <v>1040</v>
      </c>
      <c r="H403" s="61">
        <v>1</v>
      </c>
      <c r="I403" s="62">
        <f t="shared" si="24"/>
        <v>6.2530000000000001</v>
      </c>
      <c r="J403" s="62">
        <f t="shared" si="25"/>
        <v>3.13</v>
      </c>
      <c r="K403" s="62">
        <f t="shared" si="26"/>
        <v>0.74</v>
      </c>
      <c r="L403" s="62">
        <f t="shared" si="27"/>
        <v>3.87</v>
      </c>
    </row>
    <row r="404" spans="1:12" ht="51">
      <c r="A404" s="57">
        <v>397</v>
      </c>
      <c r="B404" s="58" t="s">
        <v>10</v>
      </c>
      <c r="C404" s="58" t="s">
        <v>39</v>
      </c>
      <c r="D404" s="58" t="s">
        <v>36</v>
      </c>
      <c r="E404" s="58" t="s">
        <v>407</v>
      </c>
      <c r="F404" s="59" t="s">
        <v>299</v>
      </c>
      <c r="G404" s="60">
        <v>1080</v>
      </c>
      <c r="H404" s="61">
        <v>91.58</v>
      </c>
      <c r="I404" s="62">
        <f t="shared" si="24"/>
        <v>6.4930000000000003</v>
      </c>
      <c r="J404" s="62">
        <f t="shared" si="25"/>
        <v>118.93</v>
      </c>
      <c r="K404" s="62">
        <f t="shared" si="26"/>
        <v>28.06</v>
      </c>
      <c r="L404" s="62">
        <f t="shared" si="27"/>
        <v>146.99</v>
      </c>
    </row>
    <row r="405" spans="1:12" ht="51">
      <c r="A405" s="57">
        <v>398</v>
      </c>
      <c r="B405" s="58" t="s">
        <v>10</v>
      </c>
      <c r="C405" s="58" t="s">
        <v>39</v>
      </c>
      <c r="D405" s="58" t="s">
        <v>36</v>
      </c>
      <c r="E405" s="58" t="s">
        <v>407</v>
      </c>
      <c r="F405" s="59">
        <v>0.5</v>
      </c>
      <c r="G405" s="60">
        <v>1080</v>
      </c>
      <c r="H405" s="61">
        <v>7.42</v>
      </c>
      <c r="I405" s="62">
        <f t="shared" si="24"/>
        <v>6.4930000000000003</v>
      </c>
      <c r="J405" s="62">
        <f t="shared" si="25"/>
        <v>24.09</v>
      </c>
      <c r="K405" s="62">
        <f t="shared" si="26"/>
        <v>5.68</v>
      </c>
      <c r="L405" s="62">
        <f t="shared" si="27"/>
        <v>29.77</v>
      </c>
    </row>
    <row r="406" spans="1:12" ht="38.25">
      <c r="A406" s="57">
        <v>399</v>
      </c>
      <c r="B406" s="58" t="s">
        <v>56</v>
      </c>
      <c r="C406" s="58" t="s">
        <v>197</v>
      </c>
      <c r="D406" s="58" t="s">
        <v>32</v>
      </c>
      <c r="E406" s="58" t="s">
        <v>293</v>
      </c>
      <c r="F406" s="59" t="s">
        <v>299</v>
      </c>
      <c r="G406" s="60">
        <v>960</v>
      </c>
      <c r="H406" s="61">
        <v>212</v>
      </c>
      <c r="I406" s="62">
        <f t="shared" si="24"/>
        <v>5.7720000000000002</v>
      </c>
      <c r="J406" s="62">
        <f t="shared" si="25"/>
        <v>244.73</v>
      </c>
      <c r="K406" s="62">
        <f t="shared" si="26"/>
        <v>57.73</v>
      </c>
      <c r="L406" s="62">
        <f t="shared" si="27"/>
        <v>302.45999999999998</v>
      </c>
    </row>
    <row r="407" spans="1:12" ht="76.5">
      <c r="A407" s="57">
        <v>400</v>
      </c>
      <c r="B407" s="58" t="s">
        <v>304</v>
      </c>
      <c r="C407" s="58" t="s">
        <v>232</v>
      </c>
      <c r="D407" s="58" t="s">
        <v>262</v>
      </c>
      <c r="E407" s="58" t="s">
        <v>263</v>
      </c>
      <c r="F407" s="59" t="s">
        <v>299</v>
      </c>
      <c r="G407" s="60">
        <v>1655</v>
      </c>
      <c r="H407" s="61">
        <v>4</v>
      </c>
      <c r="I407" s="62">
        <f t="shared" si="24"/>
        <v>9.9499999999999993</v>
      </c>
      <c r="J407" s="62">
        <f t="shared" si="25"/>
        <v>7.96</v>
      </c>
      <c r="K407" s="62">
        <f t="shared" si="26"/>
        <v>1.88</v>
      </c>
      <c r="L407" s="62">
        <f t="shared" si="27"/>
        <v>9.84</v>
      </c>
    </row>
    <row r="408" spans="1:12" ht="51">
      <c r="A408" s="57">
        <v>401</v>
      </c>
      <c r="B408" s="58" t="s">
        <v>10</v>
      </c>
      <c r="C408" s="58" t="s">
        <v>35</v>
      </c>
      <c r="D408" s="58" t="s">
        <v>48</v>
      </c>
      <c r="E408" s="58" t="s">
        <v>146</v>
      </c>
      <c r="F408" s="59">
        <v>0.2</v>
      </c>
      <c r="G408" s="60">
        <v>1820</v>
      </c>
      <c r="H408" s="61">
        <v>190</v>
      </c>
      <c r="I408" s="62">
        <f t="shared" si="24"/>
        <v>10.942</v>
      </c>
      <c r="J408" s="62">
        <f t="shared" si="25"/>
        <v>415.8</v>
      </c>
      <c r="K408" s="62">
        <f t="shared" si="26"/>
        <v>98.09</v>
      </c>
      <c r="L408" s="62">
        <f t="shared" si="27"/>
        <v>513.89</v>
      </c>
    </row>
    <row r="409" spans="1:12" ht="51">
      <c r="A409" s="57">
        <v>402</v>
      </c>
      <c r="B409" s="58" t="s">
        <v>10</v>
      </c>
      <c r="C409" s="58" t="s">
        <v>31</v>
      </c>
      <c r="D409" s="58" t="s">
        <v>32</v>
      </c>
      <c r="E409" s="58" t="s">
        <v>147</v>
      </c>
      <c r="F409" s="59" t="s">
        <v>370</v>
      </c>
      <c r="G409" s="60">
        <v>960</v>
      </c>
      <c r="H409" s="61">
        <v>77.239999999999995</v>
      </c>
      <c r="I409" s="62">
        <f t="shared" si="24"/>
        <v>5.7720000000000002</v>
      </c>
      <c r="J409" s="62">
        <f t="shared" si="25"/>
        <v>44.58</v>
      </c>
      <c r="K409" s="62">
        <f t="shared" si="26"/>
        <v>10.52</v>
      </c>
      <c r="L409" s="62">
        <f t="shared" si="27"/>
        <v>55.099999999999994</v>
      </c>
    </row>
    <row r="410" spans="1:12" ht="51">
      <c r="A410" s="57">
        <v>403</v>
      </c>
      <c r="B410" s="58" t="s">
        <v>10</v>
      </c>
      <c r="C410" s="58" t="s">
        <v>248</v>
      </c>
      <c r="D410" s="58" t="s">
        <v>32</v>
      </c>
      <c r="E410" s="58" t="s">
        <v>354</v>
      </c>
      <c r="F410" s="59" t="s">
        <v>299</v>
      </c>
      <c r="G410" s="60">
        <v>1040</v>
      </c>
      <c r="H410" s="61">
        <v>44</v>
      </c>
      <c r="I410" s="62">
        <f t="shared" si="24"/>
        <v>6.2530000000000001</v>
      </c>
      <c r="J410" s="62">
        <f t="shared" si="25"/>
        <v>55.03</v>
      </c>
      <c r="K410" s="62">
        <f t="shared" si="26"/>
        <v>12.98</v>
      </c>
      <c r="L410" s="62">
        <f t="shared" si="27"/>
        <v>68.010000000000005</v>
      </c>
    </row>
    <row r="411" spans="1:12" ht="38.25">
      <c r="A411" s="57">
        <v>404</v>
      </c>
      <c r="B411" s="58" t="s">
        <v>56</v>
      </c>
      <c r="C411" s="58" t="s">
        <v>197</v>
      </c>
      <c r="D411" s="58" t="s">
        <v>40</v>
      </c>
      <c r="E411" s="58" t="s">
        <v>276</v>
      </c>
      <c r="F411" s="59" t="s">
        <v>299</v>
      </c>
      <c r="G411" s="60">
        <v>1225</v>
      </c>
      <c r="H411" s="61">
        <v>206</v>
      </c>
      <c r="I411" s="62">
        <f t="shared" si="24"/>
        <v>7.3650000000000002</v>
      </c>
      <c r="J411" s="62">
        <f t="shared" si="25"/>
        <v>303.44</v>
      </c>
      <c r="K411" s="62">
        <f t="shared" si="26"/>
        <v>71.58</v>
      </c>
      <c r="L411" s="62">
        <f t="shared" si="27"/>
        <v>375.02</v>
      </c>
    </row>
    <row r="412" spans="1:12" ht="51">
      <c r="A412" s="57">
        <v>405</v>
      </c>
      <c r="B412" s="58" t="s">
        <v>10</v>
      </c>
      <c r="C412" s="58" t="s">
        <v>39</v>
      </c>
      <c r="D412" s="58" t="s">
        <v>36</v>
      </c>
      <c r="E412" s="58" t="s">
        <v>148</v>
      </c>
      <c r="F412" s="59" t="s">
        <v>299</v>
      </c>
      <c r="G412" s="60">
        <v>1120</v>
      </c>
      <c r="H412" s="61">
        <v>105</v>
      </c>
      <c r="I412" s="62">
        <f t="shared" si="24"/>
        <v>6.734</v>
      </c>
      <c r="J412" s="62">
        <f t="shared" si="25"/>
        <v>141.41</v>
      </c>
      <c r="K412" s="62">
        <f t="shared" si="26"/>
        <v>33.36</v>
      </c>
      <c r="L412" s="62">
        <f t="shared" si="27"/>
        <v>174.76999999999998</v>
      </c>
    </row>
    <row r="413" spans="1:12" ht="51">
      <c r="A413" s="57">
        <v>406</v>
      </c>
      <c r="B413" s="58" t="s">
        <v>10</v>
      </c>
      <c r="C413" s="58" t="s">
        <v>31</v>
      </c>
      <c r="D413" s="58" t="s">
        <v>48</v>
      </c>
      <c r="E413" s="58" t="s">
        <v>149</v>
      </c>
      <c r="F413" s="59" t="s">
        <v>370</v>
      </c>
      <c r="G413" s="60">
        <v>1840</v>
      </c>
      <c r="H413" s="61">
        <v>184</v>
      </c>
      <c r="I413" s="62">
        <f t="shared" si="24"/>
        <v>11.061999999999999</v>
      </c>
      <c r="J413" s="62">
        <f t="shared" si="25"/>
        <v>203.54</v>
      </c>
      <c r="K413" s="62">
        <f t="shared" si="26"/>
        <v>48.02</v>
      </c>
      <c r="L413" s="62">
        <f t="shared" si="27"/>
        <v>251.56</v>
      </c>
    </row>
    <row r="414" spans="1:12" ht="38.25">
      <c r="A414" s="57">
        <v>407</v>
      </c>
      <c r="B414" s="58" t="s">
        <v>33</v>
      </c>
      <c r="C414" s="58" t="s">
        <v>325</v>
      </c>
      <c r="D414" s="58" t="s">
        <v>32</v>
      </c>
      <c r="E414" s="58" t="s">
        <v>355</v>
      </c>
      <c r="F414" s="59">
        <v>0.2</v>
      </c>
      <c r="G414" s="60">
        <v>960</v>
      </c>
      <c r="H414" s="61">
        <v>44</v>
      </c>
      <c r="I414" s="62">
        <f t="shared" si="24"/>
        <v>5.7720000000000002</v>
      </c>
      <c r="J414" s="62">
        <f t="shared" si="25"/>
        <v>50.79</v>
      </c>
      <c r="K414" s="62">
        <f t="shared" si="26"/>
        <v>11.98</v>
      </c>
      <c r="L414" s="62">
        <f t="shared" si="27"/>
        <v>62.769999999999996</v>
      </c>
    </row>
    <row r="415" spans="1:12" ht="38.25">
      <c r="A415" s="57">
        <v>408</v>
      </c>
      <c r="B415" s="58" t="s">
        <v>33</v>
      </c>
      <c r="C415" s="58" t="s">
        <v>45</v>
      </c>
      <c r="D415" s="58" t="s">
        <v>5</v>
      </c>
      <c r="E415" s="58" t="s">
        <v>264</v>
      </c>
      <c r="F415" s="59" t="s">
        <v>298</v>
      </c>
      <c r="G415" s="60">
        <v>1295</v>
      </c>
      <c r="H415" s="61">
        <v>23.5</v>
      </c>
      <c r="I415" s="62">
        <f t="shared" si="24"/>
        <v>7.7859999999999996</v>
      </c>
      <c r="J415" s="62">
        <f t="shared" si="25"/>
        <v>91.49</v>
      </c>
      <c r="K415" s="62">
        <f t="shared" si="26"/>
        <v>21.58</v>
      </c>
      <c r="L415" s="62">
        <f t="shared" si="27"/>
        <v>113.07</v>
      </c>
    </row>
    <row r="416" spans="1:12" ht="38.25">
      <c r="A416" s="57">
        <v>409</v>
      </c>
      <c r="B416" s="58" t="s">
        <v>33</v>
      </c>
      <c r="C416" s="58" t="s">
        <v>45</v>
      </c>
      <c r="D416" s="58" t="s">
        <v>5</v>
      </c>
      <c r="E416" s="58" t="s">
        <v>264</v>
      </c>
      <c r="F416" s="59" t="s">
        <v>299</v>
      </c>
      <c r="G416" s="60">
        <v>1295</v>
      </c>
      <c r="H416" s="61">
        <v>51.5</v>
      </c>
      <c r="I416" s="62">
        <f t="shared" si="24"/>
        <v>7.7859999999999996</v>
      </c>
      <c r="J416" s="62">
        <f t="shared" si="25"/>
        <v>80.2</v>
      </c>
      <c r="K416" s="62">
        <f t="shared" si="26"/>
        <v>18.920000000000002</v>
      </c>
      <c r="L416" s="62">
        <f t="shared" si="27"/>
        <v>99.12</v>
      </c>
    </row>
    <row r="417" spans="1:12" ht="76.5">
      <c r="A417" s="57">
        <v>410</v>
      </c>
      <c r="B417" s="58" t="s">
        <v>304</v>
      </c>
      <c r="C417" s="58" t="s">
        <v>319</v>
      </c>
      <c r="D417" s="58" t="s">
        <v>40</v>
      </c>
      <c r="E417" s="58" t="s">
        <v>150</v>
      </c>
      <c r="F417" s="59" t="s">
        <v>298</v>
      </c>
      <c r="G417" s="60">
        <v>1635</v>
      </c>
      <c r="H417" s="61">
        <v>45.5</v>
      </c>
      <c r="I417" s="62">
        <f t="shared" si="24"/>
        <v>9.83</v>
      </c>
      <c r="J417" s="62">
        <f t="shared" si="25"/>
        <v>223.63</v>
      </c>
      <c r="K417" s="62">
        <f t="shared" si="26"/>
        <v>52.75</v>
      </c>
      <c r="L417" s="62">
        <f t="shared" si="27"/>
        <v>276.38</v>
      </c>
    </row>
    <row r="418" spans="1:12" ht="76.5">
      <c r="A418" s="57">
        <v>411</v>
      </c>
      <c r="B418" s="58" t="s">
        <v>304</v>
      </c>
      <c r="C418" s="58" t="s">
        <v>319</v>
      </c>
      <c r="D418" s="58" t="s">
        <v>40</v>
      </c>
      <c r="E418" s="58" t="s">
        <v>150</v>
      </c>
      <c r="F418" s="59" t="s">
        <v>299</v>
      </c>
      <c r="G418" s="60">
        <v>1635</v>
      </c>
      <c r="H418" s="61">
        <v>100.5</v>
      </c>
      <c r="I418" s="62">
        <f t="shared" si="24"/>
        <v>9.83</v>
      </c>
      <c r="J418" s="62">
        <f t="shared" si="25"/>
        <v>197.58</v>
      </c>
      <c r="K418" s="62">
        <f t="shared" si="26"/>
        <v>46.61</v>
      </c>
      <c r="L418" s="62">
        <f t="shared" si="27"/>
        <v>244.19</v>
      </c>
    </row>
    <row r="419" spans="1:12" ht="76.5">
      <c r="A419" s="57">
        <v>412</v>
      </c>
      <c r="B419" s="58" t="s">
        <v>304</v>
      </c>
      <c r="C419" s="58" t="s">
        <v>319</v>
      </c>
      <c r="D419" s="58" t="s">
        <v>40</v>
      </c>
      <c r="E419" s="58" t="s">
        <v>150</v>
      </c>
      <c r="F419" s="59" t="s">
        <v>298</v>
      </c>
      <c r="G419" s="60">
        <v>1635</v>
      </c>
      <c r="H419" s="61">
        <v>13.5</v>
      </c>
      <c r="I419" s="62">
        <f t="shared" si="24"/>
        <v>9.83</v>
      </c>
      <c r="J419" s="62">
        <f t="shared" si="25"/>
        <v>66.349999999999994</v>
      </c>
      <c r="K419" s="62">
        <f t="shared" si="26"/>
        <v>15.65</v>
      </c>
      <c r="L419" s="62">
        <f t="shared" si="27"/>
        <v>82</v>
      </c>
    </row>
    <row r="420" spans="1:12" ht="76.5">
      <c r="A420" s="57">
        <v>413</v>
      </c>
      <c r="B420" s="58" t="s">
        <v>304</v>
      </c>
      <c r="C420" s="58" t="s">
        <v>319</v>
      </c>
      <c r="D420" s="58" t="s">
        <v>40</v>
      </c>
      <c r="E420" s="58" t="s">
        <v>150</v>
      </c>
      <c r="F420" s="59" t="s">
        <v>299</v>
      </c>
      <c r="G420" s="60">
        <v>1635</v>
      </c>
      <c r="H420" s="61">
        <v>35.5</v>
      </c>
      <c r="I420" s="62">
        <f t="shared" si="24"/>
        <v>9.83</v>
      </c>
      <c r="J420" s="62">
        <f t="shared" si="25"/>
        <v>69.790000000000006</v>
      </c>
      <c r="K420" s="62">
        <f t="shared" si="26"/>
        <v>16.46</v>
      </c>
      <c r="L420" s="62">
        <f t="shared" si="27"/>
        <v>86.25</v>
      </c>
    </row>
    <row r="421" spans="1:12" ht="38.25">
      <c r="A421" s="57">
        <v>414</v>
      </c>
      <c r="B421" s="58" t="s">
        <v>56</v>
      </c>
      <c r="C421" s="58" t="s">
        <v>197</v>
      </c>
      <c r="D421" s="58" t="s">
        <v>36</v>
      </c>
      <c r="E421" s="58" t="s">
        <v>288</v>
      </c>
      <c r="F421" s="59" t="s">
        <v>299</v>
      </c>
      <c r="G421" s="60">
        <v>1060</v>
      </c>
      <c r="H421" s="61">
        <v>207</v>
      </c>
      <c r="I421" s="62">
        <f t="shared" si="24"/>
        <v>6.3730000000000002</v>
      </c>
      <c r="J421" s="62">
        <f t="shared" si="25"/>
        <v>263.83999999999997</v>
      </c>
      <c r="K421" s="62">
        <f t="shared" si="26"/>
        <v>62.24</v>
      </c>
      <c r="L421" s="62">
        <f t="shared" si="27"/>
        <v>326.08</v>
      </c>
    </row>
    <row r="422" spans="1:12" ht="76.5">
      <c r="A422" s="57">
        <v>415</v>
      </c>
      <c r="B422" s="58" t="s">
        <v>304</v>
      </c>
      <c r="C422" s="58" t="s">
        <v>319</v>
      </c>
      <c r="D422" s="58" t="s">
        <v>36</v>
      </c>
      <c r="E422" s="58" t="s">
        <v>408</v>
      </c>
      <c r="F422" s="59" t="s">
        <v>298</v>
      </c>
      <c r="G422" s="60">
        <v>1574.87</v>
      </c>
      <c r="H422" s="61">
        <v>38.5</v>
      </c>
      <c r="I422" s="62">
        <f t="shared" si="24"/>
        <v>9.468</v>
      </c>
      <c r="J422" s="62">
        <f t="shared" si="25"/>
        <v>182.26</v>
      </c>
      <c r="K422" s="62">
        <f t="shared" si="26"/>
        <v>43</v>
      </c>
      <c r="L422" s="62">
        <f t="shared" si="27"/>
        <v>225.26</v>
      </c>
    </row>
    <row r="423" spans="1:12" ht="76.5">
      <c r="A423" s="57">
        <v>416</v>
      </c>
      <c r="B423" s="58" t="s">
        <v>304</v>
      </c>
      <c r="C423" s="58" t="s">
        <v>319</v>
      </c>
      <c r="D423" s="58" t="s">
        <v>36</v>
      </c>
      <c r="E423" s="58" t="s">
        <v>408</v>
      </c>
      <c r="F423" s="59" t="s">
        <v>299</v>
      </c>
      <c r="G423" s="60">
        <v>1574.87</v>
      </c>
      <c r="H423" s="61">
        <v>79.5</v>
      </c>
      <c r="I423" s="62">
        <f t="shared" si="24"/>
        <v>9.468</v>
      </c>
      <c r="J423" s="62">
        <f t="shared" si="25"/>
        <v>150.54</v>
      </c>
      <c r="K423" s="62">
        <f t="shared" si="26"/>
        <v>35.51</v>
      </c>
      <c r="L423" s="62">
        <f t="shared" si="27"/>
        <v>186.04999999999998</v>
      </c>
    </row>
    <row r="424" spans="1:12" ht="38.25">
      <c r="A424" s="57">
        <v>417</v>
      </c>
      <c r="B424" s="58" t="s">
        <v>33</v>
      </c>
      <c r="C424" s="58" t="s">
        <v>325</v>
      </c>
      <c r="D424" s="58" t="s">
        <v>46</v>
      </c>
      <c r="E424" s="58" t="s">
        <v>356</v>
      </c>
      <c r="F424" s="59">
        <v>0.2</v>
      </c>
      <c r="G424" s="60">
        <v>1135</v>
      </c>
      <c r="H424" s="61">
        <v>41.72</v>
      </c>
      <c r="I424" s="62">
        <f t="shared" si="24"/>
        <v>6.8239999999999998</v>
      </c>
      <c r="J424" s="62">
        <f t="shared" si="25"/>
        <v>56.94</v>
      </c>
      <c r="K424" s="62">
        <f t="shared" si="26"/>
        <v>13.43</v>
      </c>
      <c r="L424" s="62">
        <f t="shared" si="27"/>
        <v>70.37</v>
      </c>
    </row>
    <row r="425" spans="1:12" ht="38.25">
      <c r="A425" s="57">
        <v>418</v>
      </c>
      <c r="B425" s="58" t="s">
        <v>33</v>
      </c>
      <c r="C425" s="58" t="s">
        <v>325</v>
      </c>
      <c r="D425" s="58" t="s">
        <v>46</v>
      </c>
      <c r="E425" s="58" t="s">
        <v>356</v>
      </c>
      <c r="F425" s="59">
        <v>0.5</v>
      </c>
      <c r="G425" s="60">
        <v>1135</v>
      </c>
      <c r="H425" s="61">
        <v>2.2799999999999998</v>
      </c>
      <c r="I425" s="62">
        <f t="shared" si="24"/>
        <v>6.8239999999999998</v>
      </c>
      <c r="J425" s="62">
        <f t="shared" si="25"/>
        <v>7.78</v>
      </c>
      <c r="K425" s="62">
        <f t="shared" si="26"/>
        <v>1.84</v>
      </c>
      <c r="L425" s="62">
        <f t="shared" si="27"/>
        <v>9.620000000000001</v>
      </c>
    </row>
    <row r="426" spans="1:12" ht="38.25">
      <c r="A426" s="57">
        <v>419</v>
      </c>
      <c r="B426" s="58" t="s">
        <v>56</v>
      </c>
      <c r="C426" s="58" t="s">
        <v>231</v>
      </c>
      <c r="D426" s="58" t="s">
        <v>36</v>
      </c>
      <c r="E426" s="58" t="s">
        <v>265</v>
      </c>
      <c r="F426" s="59">
        <v>0.2</v>
      </c>
      <c r="G426" s="60">
        <v>1120</v>
      </c>
      <c r="H426" s="61">
        <v>44</v>
      </c>
      <c r="I426" s="62">
        <f t="shared" si="24"/>
        <v>6.734</v>
      </c>
      <c r="J426" s="62">
        <f t="shared" si="25"/>
        <v>59.26</v>
      </c>
      <c r="K426" s="62">
        <f t="shared" si="26"/>
        <v>13.98</v>
      </c>
      <c r="L426" s="62">
        <f t="shared" si="27"/>
        <v>73.239999999999995</v>
      </c>
    </row>
    <row r="427" spans="1:12" ht="51">
      <c r="A427" s="57">
        <v>420</v>
      </c>
      <c r="B427" s="58" t="s">
        <v>10</v>
      </c>
      <c r="C427" s="58" t="s">
        <v>42</v>
      </c>
      <c r="D427" s="58" t="s">
        <v>32</v>
      </c>
      <c r="E427" s="58" t="s">
        <v>409</v>
      </c>
      <c r="F427" s="59">
        <v>0.2</v>
      </c>
      <c r="G427" s="60">
        <v>980</v>
      </c>
      <c r="H427" s="61">
        <v>174.52</v>
      </c>
      <c r="I427" s="62">
        <f t="shared" si="24"/>
        <v>5.8920000000000003</v>
      </c>
      <c r="J427" s="62">
        <f t="shared" si="25"/>
        <v>205.65</v>
      </c>
      <c r="K427" s="62">
        <f t="shared" si="26"/>
        <v>48.51</v>
      </c>
      <c r="L427" s="62">
        <f t="shared" si="27"/>
        <v>254.16</v>
      </c>
    </row>
    <row r="428" spans="1:12" ht="51">
      <c r="A428" s="57">
        <v>421</v>
      </c>
      <c r="B428" s="58" t="s">
        <v>10</v>
      </c>
      <c r="C428" s="58" t="s">
        <v>42</v>
      </c>
      <c r="D428" s="58" t="s">
        <v>32</v>
      </c>
      <c r="E428" s="58" t="s">
        <v>409</v>
      </c>
      <c r="F428" s="59">
        <v>0.5</v>
      </c>
      <c r="G428" s="60">
        <v>980</v>
      </c>
      <c r="H428" s="61">
        <v>1.48</v>
      </c>
      <c r="I428" s="62">
        <f t="shared" si="24"/>
        <v>5.8920000000000003</v>
      </c>
      <c r="J428" s="62">
        <f t="shared" si="25"/>
        <v>4.3600000000000003</v>
      </c>
      <c r="K428" s="62">
        <f t="shared" si="26"/>
        <v>1.03</v>
      </c>
      <c r="L428" s="62">
        <f t="shared" si="27"/>
        <v>5.3900000000000006</v>
      </c>
    </row>
    <row r="429" spans="1:12" ht="51">
      <c r="A429" s="57">
        <v>422</v>
      </c>
      <c r="B429" s="58" t="s">
        <v>10</v>
      </c>
      <c r="C429" s="58" t="s">
        <v>31</v>
      </c>
      <c r="D429" s="58" t="s">
        <v>36</v>
      </c>
      <c r="E429" s="58" t="s">
        <v>151</v>
      </c>
      <c r="F429" s="59" t="s">
        <v>370</v>
      </c>
      <c r="G429" s="60">
        <v>1080</v>
      </c>
      <c r="H429" s="61">
        <v>169.5</v>
      </c>
      <c r="I429" s="62">
        <f t="shared" si="24"/>
        <v>6.4930000000000003</v>
      </c>
      <c r="J429" s="62">
        <f t="shared" si="25"/>
        <v>110.06</v>
      </c>
      <c r="K429" s="62">
        <f t="shared" si="26"/>
        <v>25.96</v>
      </c>
      <c r="L429" s="62">
        <f t="shared" si="27"/>
        <v>136.02000000000001</v>
      </c>
    </row>
    <row r="430" spans="1:12" ht="76.5">
      <c r="A430" s="57">
        <v>423</v>
      </c>
      <c r="B430" s="58" t="s">
        <v>304</v>
      </c>
      <c r="C430" s="58" t="s">
        <v>319</v>
      </c>
      <c r="D430" s="58" t="s">
        <v>36</v>
      </c>
      <c r="E430" s="58" t="s">
        <v>194</v>
      </c>
      <c r="F430" s="59" t="s">
        <v>298</v>
      </c>
      <c r="G430" s="60">
        <v>1464.48</v>
      </c>
      <c r="H430" s="61">
        <v>97.5</v>
      </c>
      <c r="I430" s="62">
        <f t="shared" si="24"/>
        <v>8.8049999999999997</v>
      </c>
      <c r="J430" s="62">
        <f t="shared" si="25"/>
        <v>429.24</v>
      </c>
      <c r="K430" s="62">
        <f t="shared" si="26"/>
        <v>101.26</v>
      </c>
      <c r="L430" s="62">
        <f t="shared" si="27"/>
        <v>530.5</v>
      </c>
    </row>
    <row r="431" spans="1:12" ht="76.5">
      <c r="A431" s="57">
        <v>424</v>
      </c>
      <c r="B431" s="58" t="s">
        <v>304</v>
      </c>
      <c r="C431" s="58" t="s">
        <v>319</v>
      </c>
      <c r="D431" s="58" t="s">
        <v>36</v>
      </c>
      <c r="E431" s="58" t="s">
        <v>194</v>
      </c>
      <c r="F431" s="59" t="s">
        <v>299</v>
      </c>
      <c r="G431" s="60">
        <v>1464.48</v>
      </c>
      <c r="H431" s="61">
        <v>138</v>
      </c>
      <c r="I431" s="62">
        <f t="shared" si="24"/>
        <v>8.8049999999999997</v>
      </c>
      <c r="J431" s="62">
        <f t="shared" si="25"/>
        <v>243.02</v>
      </c>
      <c r="K431" s="62">
        <f t="shared" si="26"/>
        <v>57.33</v>
      </c>
      <c r="L431" s="62">
        <f t="shared" si="27"/>
        <v>300.35000000000002</v>
      </c>
    </row>
    <row r="432" spans="1:12" ht="51">
      <c r="A432" s="57">
        <v>425</v>
      </c>
      <c r="B432" s="58" t="s">
        <v>10</v>
      </c>
      <c r="C432" s="58" t="s">
        <v>35</v>
      </c>
      <c r="D432" s="58" t="s">
        <v>36</v>
      </c>
      <c r="E432" s="58" t="s">
        <v>410</v>
      </c>
      <c r="F432" s="59">
        <v>0.2</v>
      </c>
      <c r="G432" s="60">
        <v>1100</v>
      </c>
      <c r="H432" s="61">
        <v>11</v>
      </c>
      <c r="I432" s="62">
        <f t="shared" si="24"/>
        <v>6.6130000000000004</v>
      </c>
      <c r="J432" s="62">
        <f t="shared" si="25"/>
        <v>14.55</v>
      </c>
      <c r="K432" s="62">
        <f t="shared" si="26"/>
        <v>3.43</v>
      </c>
      <c r="L432" s="62">
        <f t="shared" si="27"/>
        <v>17.98</v>
      </c>
    </row>
    <row r="433" spans="1:12" ht="76.5">
      <c r="A433" s="57">
        <v>426</v>
      </c>
      <c r="B433" s="58" t="s">
        <v>304</v>
      </c>
      <c r="C433" s="58" t="s">
        <v>306</v>
      </c>
      <c r="D433" s="58" t="s">
        <v>36</v>
      </c>
      <c r="E433" s="58" t="s">
        <v>411</v>
      </c>
      <c r="F433" s="59" t="s">
        <v>298</v>
      </c>
      <c r="G433" s="60">
        <v>1464.48</v>
      </c>
      <c r="H433" s="61">
        <v>5</v>
      </c>
      <c r="I433" s="62">
        <f t="shared" si="24"/>
        <v>8.8049999999999997</v>
      </c>
      <c r="J433" s="62">
        <f t="shared" si="25"/>
        <v>22.01</v>
      </c>
      <c r="K433" s="62">
        <f t="shared" si="26"/>
        <v>5.19</v>
      </c>
      <c r="L433" s="62">
        <f t="shared" si="27"/>
        <v>27.200000000000003</v>
      </c>
    </row>
    <row r="434" spans="1:12" ht="76.5">
      <c r="A434" s="57">
        <v>427</v>
      </c>
      <c r="B434" s="58" t="s">
        <v>304</v>
      </c>
      <c r="C434" s="58" t="s">
        <v>306</v>
      </c>
      <c r="D434" s="58" t="s">
        <v>36</v>
      </c>
      <c r="E434" s="58" t="s">
        <v>411</v>
      </c>
      <c r="F434" s="59" t="s">
        <v>299</v>
      </c>
      <c r="G434" s="60">
        <v>1464.48</v>
      </c>
      <c r="H434" s="61">
        <v>13</v>
      </c>
      <c r="I434" s="62">
        <f t="shared" si="24"/>
        <v>8.8049999999999997</v>
      </c>
      <c r="J434" s="62">
        <f t="shared" si="25"/>
        <v>22.89</v>
      </c>
      <c r="K434" s="62">
        <f t="shared" si="26"/>
        <v>5.4</v>
      </c>
      <c r="L434" s="62">
        <f t="shared" si="27"/>
        <v>28.29</v>
      </c>
    </row>
    <row r="435" spans="1:12" ht="76.5">
      <c r="A435" s="57">
        <v>428</v>
      </c>
      <c r="B435" s="58" t="s">
        <v>304</v>
      </c>
      <c r="C435" s="58" t="s">
        <v>306</v>
      </c>
      <c r="D435" s="58" t="s">
        <v>36</v>
      </c>
      <c r="E435" s="58" t="s">
        <v>411</v>
      </c>
      <c r="F435" s="59" t="s">
        <v>298</v>
      </c>
      <c r="G435" s="60">
        <v>1464.48</v>
      </c>
      <c r="H435" s="61">
        <v>15</v>
      </c>
      <c r="I435" s="62">
        <f t="shared" si="24"/>
        <v>8.8049999999999997</v>
      </c>
      <c r="J435" s="62">
        <f t="shared" si="25"/>
        <v>66.040000000000006</v>
      </c>
      <c r="K435" s="62">
        <f t="shared" si="26"/>
        <v>15.58</v>
      </c>
      <c r="L435" s="62">
        <f t="shared" si="27"/>
        <v>81.62</v>
      </c>
    </row>
    <row r="436" spans="1:12" ht="76.5">
      <c r="A436" s="57">
        <v>429</v>
      </c>
      <c r="B436" s="58" t="s">
        <v>304</v>
      </c>
      <c r="C436" s="58" t="s">
        <v>306</v>
      </c>
      <c r="D436" s="58" t="s">
        <v>36</v>
      </c>
      <c r="E436" s="58" t="s">
        <v>411</v>
      </c>
      <c r="F436" s="59" t="s">
        <v>299</v>
      </c>
      <c r="G436" s="60">
        <v>1464.48</v>
      </c>
      <c r="H436" s="61">
        <v>28</v>
      </c>
      <c r="I436" s="62">
        <f t="shared" si="24"/>
        <v>8.8049999999999997</v>
      </c>
      <c r="J436" s="62">
        <f t="shared" si="25"/>
        <v>49.31</v>
      </c>
      <c r="K436" s="62">
        <f t="shared" si="26"/>
        <v>11.63</v>
      </c>
      <c r="L436" s="62">
        <f t="shared" si="27"/>
        <v>60.940000000000005</v>
      </c>
    </row>
    <row r="437" spans="1:12" ht="38.25">
      <c r="A437" s="57">
        <v>430</v>
      </c>
      <c r="B437" s="58" t="s">
        <v>33</v>
      </c>
      <c r="C437" s="58" t="s">
        <v>34</v>
      </c>
      <c r="D437" s="58" t="s">
        <v>46</v>
      </c>
      <c r="E437" s="58" t="s">
        <v>266</v>
      </c>
      <c r="F437" s="59" t="s">
        <v>298</v>
      </c>
      <c r="G437" s="60">
        <v>1175</v>
      </c>
      <c r="H437" s="61">
        <v>23.5</v>
      </c>
      <c r="I437" s="62">
        <f t="shared" si="24"/>
        <v>7.0640000000000001</v>
      </c>
      <c r="J437" s="62">
        <f t="shared" si="25"/>
        <v>83</v>
      </c>
      <c r="K437" s="62">
        <f t="shared" si="26"/>
        <v>19.579999999999998</v>
      </c>
      <c r="L437" s="62">
        <f t="shared" si="27"/>
        <v>102.58</v>
      </c>
    </row>
    <row r="438" spans="1:12" ht="38.25">
      <c r="A438" s="57">
        <v>431</v>
      </c>
      <c r="B438" s="58" t="s">
        <v>33</v>
      </c>
      <c r="C438" s="58" t="s">
        <v>34</v>
      </c>
      <c r="D438" s="58" t="s">
        <v>46</v>
      </c>
      <c r="E438" s="58" t="s">
        <v>266</v>
      </c>
      <c r="F438" s="59" t="s">
        <v>299</v>
      </c>
      <c r="G438" s="60">
        <v>1175</v>
      </c>
      <c r="H438" s="61">
        <v>51.5</v>
      </c>
      <c r="I438" s="62">
        <f t="shared" si="24"/>
        <v>7.0640000000000001</v>
      </c>
      <c r="J438" s="62">
        <f t="shared" si="25"/>
        <v>72.760000000000005</v>
      </c>
      <c r="K438" s="62">
        <f t="shared" si="26"/>
        <v>17.16</v>
      </c>
      <c r="L438" s="62">
        <f t="shared" si="27"/>
        <v>89.92</v>
      </c>
    </row>
    <row r="439" spans="1:12" ht="38.25">
      <c r="A439" s="57">
        <v>432</v>
      </c>
      <c r="B439" s="58" t="s">
        <v>33</v>
      </c>
      <c r="C439" s="58" t="s">
        <v>34</v>
      </c>
      <c r="D439" s="58" t="s">
        <v>46</v>
      </c>
      <c r="E439" s="58" t="s">
        <v>266</v>
      </c>
      <c r="F439" s="59" t="s">
        <v>298</v>
      </c>
      <c r="G439" s="60">
        <v>1175</v>
      </c>
      <c r="H439" s="61">
        <v>11.5</v>
      </c>
      <c r="I439" s="62">
        <f t="shared" si="24"/>
        <v>7.0640000000000001</v>
      </c>
      <c r="J439" s="62">
        <f t="shared" si="25"/>
        <v>40.619999999999997</v>
      </c>
      <c r="K439" s="62">
        <f t="shared" si="26"/>
        <v>9.58</v>
      </c>
      <c r="L439" s="62">
        <f t="shared" si="27"/>
        <v>50.199999999999996</v>
      </c>
    </row>
    <row r="440" spans="1:12" ht="38.25">
      <c r="A440" s="57">
        <v>433</v>
      </c>
      <c r="B440" s="58" t="s">
        <v>33</v>
      </c>
      <c r="C440" s="58" t="s">
        <v>34</v>
      </c>
      <c r="D440" s="58" t="s">
        <v>46</v>
      </c>
      <c r="E440" s="58" t="s">
        <v>266</v>
      </c>
      <c r="F440" s="59" t="s">
        <v>299</v>
      </c>
      <c r="G440" s="60">
        <v>1175</v>
      </c>
      <c r="H440" s="61">
        <v>24.5</v>
      </c>
      <c r="I440" s="62">
        <f t="shared" si="24"/>
        <v>7.0640000000000001</v>
      </c>
      <c r="J440" s="62">
        <f t="shared" si="25"/>
        <v>34.61</v>
      </c>
      <c r="K440" s="62">
        <f t="shared" si="26"/>
        <v>8.16</v>
      </c>
      <c r="L440" s="62">
        <f t="shared" si="27"/>
        <v>42.769999999999996</v>
      </c>
    </row>
    <row r="441" spans="1:12" ht="51">
      <c r="A441" s="57">
        <v>434</v>
      </c>
      <c r="B441" s="58" t="s">
        <v>10</v>
      </c>
      <c r="C441" s="58" t="s">
        <v>42</v>
      </c>
      <c r="D441" s="58" t="s">
        <v>36</v>
      </c>
      <c r="E441" s="58" t="s">
        <v>152</v>
      </c>
      <c r="F441" s="59">
        <v>0.2</v>
      </c>
      <c r="G441" s="60">
        <v>1100</v>
      </c>
      <c r="H441" s="61">
        <v>198</v>
      </c>
      <c r="I441" s="62">
        <f t="shared" si="24"/>
        <v>6.6130000000000004</v>
      </c>
      <c r="J441" s="62">
        <f t="shared" si="25"/>
        <v>261.87</v>
      </c>
      <c r="K441" s="62">
        <f t="shared" si="26"/>
        <v>61.78</v>
      </c>
      <c r="L441" s="62">
        <f t="shared" si="27"/>
        <v>323.64999999999998</v>
      </c>
    </row>
    <row r="442" spans="1:12" ht="51">
      <c r="A442" s="57">
        <v>435</v>
      </c>
      <c r="B442" s="58" t="s">
        <v>10</v>
      </c>
      <c r="C442" s="58" t="s">
        <v>42</v>
      </c>
      <c r="D442" s="58" t="s">
        <v>36</v>
      </c>
      <c r="E442" s="58" t="s">
        <v>152</v>
      </c>
      <c r="F442" s="59">
        <v>0.5</v>
      </c>
      <c r="G442" s="60">
        <v>1100</v>
      </c>
      <c r="H442" s="61">
        <v>1</v>
      </c>
      <c r="I442" s="62">
        <f t="shared" si="24"/>
        <v>6.6130000000000004</v>
      </c>
      <c r="J442" s="62">
        <f t="shared" si="25"/>
        <v>3.31</v>
      </c>
      <c r="K442" s="62">
        <f t="shared" si="26"/>
        <v>0.78</v>
      </c>
      <c r="L442" s="62">
        <f t="shared" si="27"/>
        <v>4.09</v>
      </c>
    </row>
    <row r="443" spans="1:12" ht="51">
      <c r="A443" s="57">
        <v>436</v>
      </c>
      <c r="B443" s="58" t="s">
        <v>10</v>
      </c>
      <c r="C443" s="58" t="s">
        <v>31</v>
      </c>
      <c r="D443" s="58" t="s">
        <v>36</v>
      </c>
      <c r="E443" s="58" t="s">
        <v>153</v>
      </c>
      <c r="F443" s="59" t="s">
        <v>370</v>
      </c>
      <c r="G443" s="60">
        <v>1040</v>
      </c>
      <c r="H443" s="61">
        <v>69.16</v>
      </c>
      <c r="I443" s="62">
        <f t="shared" si="24"/>
        <v>6.2530000000000001</v>
      </c>
      <c r="J443" s="62">
        <f t="shared" si="25"/>
        <v>43.25</v>
      </c>
      <c r="K443" s="62">
        <f t="shared" si="26"/>
        <v>10.199999999999999</v>
      </c>
      <c r="L443" s="62">
        <f t="shared" si="27"/>
        <v>53.45</v>
      </c>
    </row>
    <row r="444" spans="1:12" ht="51">
      <c r="A444" s="57">
        <v>437</v>
      </c>
      <c r="B444" s="58" t="s">
        <v>10</v>
      </c>
      <c r="C444" s="58" t="s">
        <v>31</v>
      </c>
      <c r="D444" s="58" t="s">
        <v>36</v>
      </c>
      <c r="E444" s="58" t="s">
        <v>153</v>
      </c>
      <c r="F444" s="59" t="s">
        <v>298</v>
      </c>
      <c r="G444" s="60">
        <v>1040</v>
      </c>
      <c r="H444" s="61">
        <v>44</v>
      </c>
      <c r="I444" s="62">
        <f t="shared" si="24"/>
        <v>6.2530000000000001</v>
      </c>
      <c r="J444" s="62">
        <f t="shared" si="25"/>
        <v>137.57</v>
      </c>
      <c r="K444" s="62">
        <f t="shared" si="26"/>
        <v>32.450000000000003</v>
      </c>
      <c r="L444" s="62">
        <f t="shared" si="27"/>
        <v>170.01999999999998</v>
      </c>
    </row>
    <row r="445" spans="1:12" ht="51">
      <c r="A445" s="57">
        <v>438</v>
      </c>
      <c r="B445" s="58" t="s">
        <v>10</v>
      </c>
      <c r="C445" s="58" t="s">
        <v>31</v>
      </c>
      <c r="D445" s="58" t="s">
        <v>36</v>
      </c>
      <c r="E445" s="58" t="s">
        <v>153</v>
      </c>
      <c r="F445" s="59" t="s">
        <v>299</v>
      </c>
      <c r="G445" s="60">
        <v>1040</v>
      </c>
      <c r="H445" s="61">
        <v>76</v>
      </c>
      <c r="I445" s="62">
        <f t="shared" si="24"/>
        <v>6.2530000000000001</v>
      </c>
      <c r="J445" s="62">
        <f t="shared" si="25"/>
        <v>95.05</v>
      </c>
      <c r="K445" s="62">
        <f t="shared" si="26"/>
        <v>22.42</v>
      </c>
      <c r="L445" s="62">
        <f t="shared" si="27"/>
        <v>117.47</v>
      </c>
    </row>
    <row r="446" spans="1:12" ht="76.5">
      <c r="A446" s="57">
        <v>439</v>
      </c>
      <c r="B446" s="58" t="s">
        <v>304</v>
      </c>
      <c r="C446" s="58" t="s">
        <v>216</v>
      </c>
      <c r="D446" s="58" t="s">
        <v>36</v>
      </c>
      <c r="E446" s="58" t="s">
        <v>195</v>
      </c>
      <c r="F446" s="59" t="s">
        <v>298</v>
      </c>
      <c r="G446" s="60">
        <v>1574.87</v>
      </c>
      <c r="H446" s="61">
        <v>66.5</v>
      </c>
      <c r="I446" s="62">
        <f t="shared" si="24"/>
        <v>9.468</v>
      </c>
      <c r="J446" s="62">
        <f t="shared" si="25"/>
        <v>314.81</v>
      </c>
      <c r="K446" s="62">
        <f t="shared" si="26"/>
        <v>74.260000000000005</v>
      </c>
      <c r="L446" s="62">
        <f t="shared" si="27"/>
        <v>389.07</v>
      </c>
    </row>
    <row r="447" spans="1:12" ht="76.5">
      <c r="A447" s="57">
        <v>440</v>
      </c>
      <c r="B447" s="58" t="s">
        <v>304</v>
      </c>
      <c r="C447" s="58" t="s">
        <v>216</v>
      </c>
      <c r="D447" s="58" t="s">
        <v>36</v>
      </c>
      <c r="E447" s="58" t="s">
        <v>195</v>
      </c>
      <c r="F447" s="59" t="s">
        <v>299</v>
      </c>
      <c r="G447" s="60">
        <v>1574.87</v>
      </c>
      <c r="H447" s="61">
        <v>123.5</v>
      </c>
      <c r="I447" s="62">
        <f t="shared" si="24"/>
        <v>9.468</v>
      </c>
      <c r="J447" s="62">
        <f t="shared" si="25"/>
        <v>233.86</v>
      </c>
      <c r="K447" s="62">
        <f t="shared" si="26"/>
        <v>55.17</v>
      </c>
      <c r="L447" s="62">
        <f t="shared" si="27"/>
        <v>289.03000000000003</v>
      </c>
    </row>
    <row r="448" spans="1:12" ht="51">
      <c r="A448" s="57">
        <v>441</v>
      </c>
      <c r="B448" s="58" t="s">
        <v>10</v>
      </c>
      <c r="C448" s="58" t="s">
        <v>248</v>
      </c>
      <c r="D448" s="58" t="s">
        <v>344</v>
      </c>
      <c r="E448" s="58" t="s">
        <v>357</v>
      </c>
      <c r="F448" s="59" t="s">
        <v>299</v>
      </c>
      <c r="G448" s="60">
        <v>1790</v>
      </c>
      <c r="H448" s="61">
        <v>99</v>
      </c>
      <c r="I448" s="62">
        <f t="shared" si="24"/>
        <v>10.762</v>
      </c>
      <c r="J448" s="62">
        <f t="shared" si="25"/>
        <v>213.09</v>
      </c>
      <c r="K448" s="62">
        <f t="shared" si="26"/>
        <v>50.27</v>
      </c>
      <c r="L448" s="62">
        <f t="shared" si="27"/>
        <v>263.36</v>
      </c>
    </row>
    <row r="449" spans="1:12" ht="51">
      <c r="A449" s="57">
        <v>442</v>
      </c>
      <c r="B449" s="58" t="s">
        <v>10</v>
      </c>
      <c r="C449" s="58" t="s">
        <v>248</v>
      </c>
      <c r="D449" s="58" t="s">
        <v>344</v>
      </c>
      <c r="E449" s="58" t="s">
        <v>357</v>
      </c>
      <c r="F449" s="59">
        <v>0.5</v>
      </c>
      <c r="G449" s="60">
        <v>1790</v>
      </c>
      <c r="H449" s="61">
        <v>1</v>
      </c>
      <c r="I449" s="62">
        <f t="shared" si="24"/>
        <v>10.762</v>
      </c>
      <c r="J449" s="62">
        <f t="shared" si="25"/>
        <v>5.38</v>
      </c>
      <c r="K449" s="62">
        <f t="shared" si="26"/>
        <v>1.27</v>
      </c>
      <c r="L449" s="62">
        <f t="shared" si="27"/>
        <v>6.65</v>
      </c>
    </row>
    <row r="450" spans="1:12" ht="51">
      <c r="A450" s="57">
        <v>443</v>
      </c>
      <c r="B450" s="58" t="s">
        <v>10</v>
      </c>
      <c r="C450" s="58" t="s">
        <v>39</v>
      </c>
      <c r="D450" s="58" t="s">
        <v>32</v>
      </c>
      <c r="E450" s="58" t="s">
        <v>155</v>
      </c>
      <c r="F450" s="59" t="s">
        <v>299</v>
      </c>
      <c r="G450" s="60">
        <v>960</v>
      </c>
      <c r="H450" s="61">
        <v>114</v>
      </c>
      <c r="I450" s="62">
        <f t="shared" si="24"/>
        <v>5.7720000000000002</v>
      </c>
      <c r="J450" s="62">
        <f t="shared" si="25"/>
        <v>131.6</v>
      </c>
      <c r="K450" s="62">
        <f t="shared" si="26"/>
        <v>31.04</v>
      </c>
      <c r="L450" s="62">
        <f t="shared" si="27"/>
        <v>162.63999999999999</v>
      </c>
    </row>
    <row r="451" spans="1:12" ht="51">
      <c r="A451" s="57">
        <v>444</v>
      </c>
      <c r="B451" s="58" t="s">
        <v>10</v>
      </c>
      <c r="C451" s="58" t="s">
        <v>35</v>
      </c>
      <c r="D451" s="58" t="s">
        <v>36</v>
      </c>
      <c r="E451" s="58" t="s">
        <v>156</v>
      </c>
      <c r="F451" s="59">
        <v>0.2</v>
      </c>
      <c r="G451" s="60">
        <v>1060</v>
      </c>
      <c r="H451" s="61">
        <v>18.98</v>
      </c>
      <c r="I451" s="62">
        <f t="shared" si="24"/>
        <v>6.3730000000000002</v>
      </c>
      <c r="J451" s="62">
        <f t="shared" si="25"/>
        <v>24.19</v>
      </c>
      <c r="K451" s="62">
        <f t="shared" si="26"/>
        <v>5.71</v>
      </c>
      <c r="L451" s="62">
        <f t="shared" si="27"/>
        <v>29.900000000000002</v>
      </c>
    </row>
    <row r="452" spans="1:12" ht="51">
      <c r="A452" s="57">
        <v>445</v>
      </c>
      <c r="B452" s="58" t="s">
        <v>10</v>
      </c>
      <c r="C452" s="58" t="s">
        <v>35</v>
      </c>
      <c r="D452" s="58" t="s">
        <v>36</v>
      </c>
      <c r="E452" s="58" t="s">
        <v>156</v>
      </c>
      <c r="F452" s="59">
        <v>0.5</v>
      </c>
      <c r="G452" s="60">
        <v>1060</v>
      </c>
      <c r="H452" s="61">
        <v>1.83</v>
      </c>
      <c r="I452" s="62">
        <f t="shared" si="24"/>
        <v>6.3730000000000002</v>
      </c>
      <c r="J452" s="62">
        <f t="shared" si="25"/>
        <v>5.83</v>
      </c>
      <c r="K452" s="62">
        <f t="shared" si="26"/>
        <v>1.38</v>
      </c>
      <c r="L452" s="62">
        <f t="shared" si="27"/>
        <v>7.21</v>
      </c>
    </row>
    <row r="453" spans="1:12" ht="51">
      <c r="A453" s="57">
        <v>446</v>
      </c>
      <c r="B453" s="58" t="s">
        <v>10</v>
      </c>
      <c r="C453" s="58" t="s">
        <v>42</v>
      </c>
      <c r="D453" s="58" t="s">
        <v>32</v>
      </c>
      <c r="E453" s="58" t="s">
        <v>158</v>
      </c>
      <c r="F453" s="59">
        <v>0.2</v>
      </c>
      <c r="G453" s="60">
        <v>960</v>
      </c>
      <c r="H453" s="61">
        <v>109.08</v>
      </c>
      <c r="I453" s="62">
        <f t="shared" si="24"/>
        <v>5.7720000000000002</v>
      </c>
      <c r="J453" s="62">
        <f t="shared" si="25"/>
        <v>125.92</v>
      </c>
      <c r="K453" s="62">
        <f t="shared" si="26"/>
        <v>29.7</v>
      </c>
      <c r="L453" s="62">
        <f t="shared" si="27"/>
        <v>155.62</v>
      </c>
    </row>
    <row r="454" spans="1:12" ht="51">
      <c r="A454" s="57">
        <v>447</v>
      </c>
      <c r="B454" s="58" t="s">
        <v>10</v>
      </c>
      <c r="C454" s="58" t="s">
        <v>42</v>
      </c>
      <c r="D454" s="58" t="s">
        <v>32</v>
      </c>
      <c r="E454" s="58" t="s">
        <v>158</v>
      </c>
      <c r="F454" s="59">
        <v>0.5</v>
      </c>
      <c r="G454" s="60">
        <v>960</v>
      </c>
      <c r="H454" s="61">
        <v>0.92</v>
      </c>
      <c r="I454" s="62">
        <f t="shared" si="24"/>
        <v>5.7720000000000002</v>
      </c>
      <c r="J454" s="62">
        <f t="shared" si="25"/>
        <v>2.66</v>
      </c>
      <c r="K454" s="62">
        <f t="shared" si="26"/>
        <v>0.63</v>
      </c>
      <c r="L454" s="62">
        <f t="shared" si="27"/>
        <v>3.29</v>
      </c>
    </row>
    <row r="455" spans="1:12" ht="38.25">
      <c r="A455" s="57">
        <v>448</v>
      </c>
      <c r="B455" s="58" t="s">
        <v>33</v>
      </c>
      <c r="C455" s="58" t="s">
        <v>34</v>
      </c>
      <c r="D455" s="58" t="s">
        <v>46</v>
      </c>
      <c r="E455" s="58" t="s">
        <v>412</v>
      </c>
      <c r="F455" s="59">
        <v>0.2</v>
      </c>
      <c r="G455" s="60">
        <v>1155</v>
      </c>
      <c r="H455" s="61">
        <v>31.08</v>
      </c>
      <c r="I455" s="62">
        <f t="shared" si="24"/>
        <v>6.944</v>
      </c>
      <c r="J455" s="62">
        <f t="shared" si="25"/>
        <v>43.16</v>
      </c>
      <c r="K455" s="62">
        <f t="shared" si="26"/>
        <v>10.18</v>
      </c>
      <c r="L455" s="62">
        <f t="shared" si="27"/>
        <v>53.339999999999996</v>
      </c>
    </row>
    <row r="456" spans="1:12" ht="38.25">
      <c r="A456" s="57">
        <v>449</v>
      </c>
      <c r="B456" s="58" t="s">
        <v>33</v>
      </c>
      <c r="C456" s="58" t="s">
        <v>34</v>
      </c>
      <c r="D456" s="58" t="s">
        <v>46</v>
      </c>
      <c r="E456" s="58" t="s">
        <v>412</v>
      </c>
      <c r="F456" s="59">
        <v>0.5</v>
      </c>
      <c r="G456" s="60">
        <v>1155</v>
      </c>
      <c r="H456" s="61">
        <v>1.92</v>
      </c>
      <c r="I456" s="62">
        <f t="shared" ref="I456:I519" si="28">ROUND(G456/166.33,3)</f>
        <v>6.944</v>
      </c>
      <c r="J456" s="62">
        <f t="shared" ref="J456:J519" si="29">ROUND(I456*H456*F456,2)</f>
        <v>6.67</v>
      </c>
      <c r="K456" s="62">
        <f t="shared" ref="K456:K519" si="30">ROUND(J456*0.2359,2)</f>
        <v>1.57</v>
      </c>
      <c r="L456" s="62">
        <f t="shared" ref="L456:L519" si="31">J456+K456</f>
        <v>8.24</v>
      </c>
    </row>
    <row r="457" spans="1:12" ht="51">
      <c r="A457" s="57">
        <v>450</v>
      </c>
      <c r="B457" s="58" t="s">
        <v>10</v>
      </c>
      <c r="C457" s="58" t="s">
        <v>39</v>
      </c>
      <c r="D457" s="58" t="s">
        <v>36</v>
      </c>
      <c r="E457" s="58" t="s">
        <v>413</v>
      </c>
      <c r="F457" s="59" t="s">
        <v>299</v>
      </c>
      <c r="G457" s="60">
        <v>1100</v>
      </c>
      <c r="H457" s="61">
        <v>88</v>
      </c>
      <c r="I457" s="62">
        <f t="shared" si="28"/>
        <v>6.6130000000000004</v>
      </c>
      <c r="J457" s="62">
        <f t="shared" si="29"/>
        <v>116.39</v>
      </c>
      <c r="K457" s="62">
        <f t="shared" si="30"/>
        <v>27.46</v>
      </c>
      <c r="L457" s="62">
        <f t="shared" si="31"/>
        <v>143.85</v>
      </c>
    </row>
    <row r="458" spans="1:12" ht="38.25">
      <c r="A458" s="57">
        <v>451</v>
      </c>
      <c r="B458" s="58" t="s">
        <v>56</v>
      </c>
      <c r="C458" s="58" t="s">
        <v>197</v>
      </c>
      <c r="D458" s="58" t="s">
        <v>46</v>
      </c>
      <c r="E458" s="58" t="s">
        <v>279</v>
      </c>
      <c r="F458" s="59" t="s">
        <v>299</v>
      </c>
      <c r="G458" s="60">
        <v>1160</v>
      </c>
      <c r="H458" s="61">
        <v>14</v>
      </c>
      <c r="I458" s="62">
        <f t="shared" si="28"/>
        <v>6.9740000000000002</v>
      </c>
      <c r="J458" s="62">
        <f t="shared" si="29"/>
        <v>19.53</v>
      </c>
      <c r="K458" s="62">
        <f t="shared" si="30"/>
        <v>4.6100000000000003</v>
      </c>
      <c r="L458" s="62">
        <f t="shared" si="31"/>
        <v>24.14</v>
      </c>
    </row>
    <row r="459" spans="1:12" ht="51">
      <c r="A459" s="57">
        <v>452</v>
      </c>
      <c r="B459" s="58" t="s">
        <v>10</v>
      </c>
      <c r="C459" s="58" t="s">
        <v>35</v>
      </c>
      <c r="D459" s="58" t="s">
        <v>32</v>
      </c>
      <c r="E459" s="58" t="s">
        <v>157</v>
      </c>
      <c r="F459" s="59">
        <v>0.2</v>
      </c>
      <c r="G459" s="60">
        <v>960</v>
      </c>
      <c r="H459" s="61">
        <v>163.5</v>
      </c>
      <c r="I459" s="62">
        <f t="shared" si="28"/>
        <v>5.7720000000000002</v>
      </c>
      <c r="J459" s="62">
        <f t="shared" si="29"/>
        <v>188.74</v>
      </c>
      <c r="K459" s="62">
        <f t="shared" si="30"/>
        <v>44.52</v>
      </c>
      <c r="L459" s="62">
        <f t="shared" si="31"/>
        <v>233.26000000000002</v>
      </c>
    </row>
    <row r="460" spans="1:12" ht="38.25">
      <c r="A460" s="57">
        <v>453</v>
      </c>
      <c r="B460" s="58" t="s">
        <v>56</v>
      </c>
      <c r="C460" s="58" t="s">
        <v>197</v>
      </c>
      <c r="D460" s="58" t="s">
        <v>36</v>
      </c>
      <c r="E460" s="58" t="s">
        <v>226</v>
      </c>
      <c r="F460" s="59" t="s">
        <v>299</v>
      </c>
      <c r="G460" s="60">
        <v>1100</v>
      </c>
      <c r="H460" s="61">
        <v>205</v>
      </c>
      <c r="I460" s="62">
        <f t="shared" si="28"/>
        <v>6.6130000000000004</v>
      </c>
      <c r="J460" s="62">
        <f t="shared" si="29"/>
        <v>271.13</v>
      </c>
      <c r="K460" s="62">
        <f t="shared" si="30"/>
        <v>63.96</v>
      </c>
      <c r="L460" s="62">
        <f t="shared" si="31"/>
        <v>335.09</v>
      </c>
    </row>
    <row r="461" spans="1:12" ht="51">
      <c r="A461" s="57">
        <v>454</v>
      </c>
      <c r="B461" s="58" t="s">
        <v>10</v>
      </c>
      <c r="C461" s="58" t="s">
        <v>35</v>
      </c>
      <c r="D461" s="58" t="s">
        <v>36</v>
      </c>
      <c r="E461" s="58" t="s">
        <v>267</v>
      </c>
      <c r="F461" s="59">
        <v>0.2</v>
      </c>
      <c r="G461" s="60">
        <v>1080</v>
      </c>
      <c r="H461" s="61">
        <v>188.2</v>
      </c>
      <c r="I461" s="62">
        <f t="shared" si="28"/>
        <v>6.4930000000000003</v>
      </c>
      <c r="J461" s="62">
        <f t="shared" si="29"/>
        <v>244.4</v>
      </c>
      <c r="K461" s="62">
        <f t="shared" si="30"/>
        <v>57.65</v>
      </c>
      <c r="L461" s="62">
        <f t="shared" si="31"/>
        <v>302.05</v>
      </c>
    </row>
    <row r="462" spans="1:12" ht="51">
      <c r="A462" s="57">
        <v>455</v>
      </c>
      <c r="B462" s="58" t="s">
        <v>10</v>
      </c>
      <c r="C462" s="58" t="s">
        <v>35</v>
      </c>
      <c r="D462" s="58" t="s">
        <v>36</v>
      </c>
      <c r="E462" s="58" t="s">
        <v>267</v>
      </c>
      <c r="F462" s="59">
        <v>0.5</v>
      </c>
      <c r="G462" s="60">
        <v>1080</v>
      </c>
      <c r="H462" s="61">
        <v>1.55</v>
      </c>
      <c r="I462" s="62">
        <f t="shared" si="28"/>
        <v>6.4930000000000003</v>
      </c>
      <c r="J462" s="62">
        <f t="shared" si="29"/>
        <v>5.03</v>
      </c>
      <c r="K462" s="62">
        <f t="shared" si="30"/>
        <v>1.19</v>
      </c>
      <c r="L462" s="62">
        <f t="shared" si="31"/>
        <v>6.2200000000000006</v>
      </c>
    </row>
    <row r="463" spans="1:12" ht="76.5">
      <c r="A463" s="57">
        <v>456</v>
      </c>
      <c r="B463" s="58" t="s">
        <v>304</v>
      </c>
      <c r="C463" s="58" t="s">
        <v>319</v>
      </c>
      <c r="D463" s="58" t="s">
        <v>36</v>
      </c>
      <c r="E463" s="58" t="s">
        <v>159</v>
      </c>
      <c r="F463" s="59" t="s">
        <v>298</v>
      </c>
      <c r="G463" s="60">
        <v>1464.48</v>
      </c>
      <c r="H463" s="61">
        <v>57</v>
      </c>
      <c r="I463" s="62">
        <f t="shared" si="28"/>
        <v>8.8049999999999997</v>
      </c>
      <c r="J463" s="62">
        <f t="shared" si="29"/>
        <v>250.94</v>
      </c>
      <c r="K463" s="62">
        <f t="shared" si="30"/>
        <v>59.2</v>
      </c>
      <c r="L463" s="62">
        <f t="shared" si="31"/>
        <v>310.14</v>
      </c>
    </row>
    <row r="464" spans="1:12" ht="76.5">
      <c r="A464" s="57">
        <v>457</v>
      </c>
      <c r="B464" s="58" t="s">
        <v>304</v>
      </c>
      <c r="C464" s="58" t="s">
        <v>319</v>
      </c>
      <c r="D464" s="58" t="s">
        <v>36</v>
      </c>
      <c r="E464" s="58" t="s">
        <v>159</v>
      </c>
      <c r="F464" s="59" t="s">
        <v>299</v>
      </c>
      <c r="G464" s="60">
        <v>1464.48</v>
      </c>
      <c r="H464" s="61">
        <v>97</v>
      </c>
      <c r="I464" s="62">
        <f t="shared" si="28"/>
        <v>8.8049999999999997</v>
      </c>
      <c r="J464" s="62">
        <f t="shared" si="29"/>
        <v>170.82</v>
      </c>
      <c r="K464" s="62">
        <f t="shared" si="30"/>
        <v>40.299999999999997</v>
      </c>
      <c r="L464" s="62">
        <f t="shared" si="31"/>
        <v>211.12</v>
      </c>
    </row>
    <row r="465" spans="1:12" ht="76.5">
      <c r="A465" s="57">
        <v>458</v>
      </c>
      <c r="B465" s="58" t="s">
        <v>304</v>
      </c>
      <c r="C465" s="58" t="s">
        <v>319</v>
      </c>
      <c r="D465" s="58" t="s">
        <v>36</v>
      </c>
      <c r="E465" s="58" t="s">
        <v>159</v>
      </c>
      <c r="F465" s="59" t="s">
        <v>298</v>
      </c>
      <c r="G465" s="60">
        <v>1464.48</v>
      </c>
      <c r="H465" s="61">
        <v>37.5</v>
      </c>
      <c r="I465" s="62">
        <f t="shared" si="28"/>
        <v>8.8049999999999997</v>
      </c>
      <c r="J465" s="62">
        <f t="shared" si="29"/>
        <v>165.09</v>
      </c>
      <c r="K465" s="62">
        <f t="shared" si="30"/>
        <v>38.94</v>
      </c>
      <c r="L465" s="62">
        <f t="shared" si="31"/>
        <v>204.03</v>
      </c>
    </row>
    <row r="466" spans="1:12" ht="76.5">
      <c r="A466" s="57">
        <v>459</v>
      </c>
      <c r="B466" s="58" t="s">
        <v>304</v>
      </c>
      <c r="C466" s="58" t="s">
        <v>319</v>
      </c>
      <c r="D466" s="58" t="s">
        <v>36</v>
      </c>
      <c r="E466" s="58" t="s">
        <v>159</v>
      </c>
      <c r="F466" s="59" t="s">
        <v>299</v>
      </c>
      <c r="G466" s="60">
        <v>1464.48</v>
      </c>
      <c r="H466" s="61">
        <v>61.5</v>
      </c>
      <c r="I466" s="62">
        <f t="shared" si="28"/>
        <v>8.8049999999999997</v>
      </c>
      <c r="J466" s="62">
        <f t="shared" si="29"/>
        <v>108.3</v>
      </c>
      <c r="K466" s="62">
        <f t="shared" si="30"/>
        <v>25.55</v>
      </c>
      <c r="L466" s="62">
        <f t="shared" si="31"/>
        <v>133.85</v>
      </c>
    </row>
    <row r="467" spans="1:12" ht="51">
      <c r="A467" s="57">
        <v>460</v>
      </c>
      <c r="B467" s="58" t="s">
        <v>10</v>
      </c>
      <c r="C467" s="58" t="s">
        <v>42</v>
      </c>
      <c r="D467" s="58" t="s">
        <v>32</v>
      </c>
      <c r="E467" s="58" t="s">
        <v>160</v>
      </c>
      <c r="F467" s="59">
        <v>0.2</v>
      </c>
      <c r="G467" s="60">
        <v>960</v>
      </c>
      <c r="H467" s="61">
        <v>132</v>
      </c>
      <c r="I467" s="62">
        <f t="shared" si="28"/>
        <v>5.7720000000000002</v>
      </c>
      <c r="J467" s="62">
        <f t="shared" si="29"/>
        <v>152.38</v>
      </c>
      <c r="K467" s="62">
        <f t="shared" si="30"/>
        <v>35.950000000000003</v>
      </c>
      <c r="L467" s="62">
        <f t="shared" si="31"/>
        <v>188.32999999999998</v>
      </c>
    </row>
    <row r="468" spans="1:12" ht="51">
      <c r="A468" s="57">
        <v>461</v>
      </c>
      <c r="B468" s="58" t="s">
        <v>10</v>
      </c>
      <c r="C468" s="58" t="s">
        <v>178</v>
      </c>
      <c r="D468" s="58" t="s">
        <v>40</v>
      </c>
      <c r="E468" s="58" t="s">
        <v>358</v>
      </c>
      <c r="F468" s="59" t="s">
        <v>298</v>
      </c>
      <c r="G468" s="60">
        <v>1360</v>
      </c>
      <c r="H468" s="61">
        <v>4.5</v>
      </c>
      <c r="I468" s="62">
        <f t="shared" si="28"/>
        <v>8.1769999999999996</v>
      </c>
      <c r="J468" s="62">
        <f t="shared" si="29"/>
        <v>18.399999999999999</v>
      </c>
      <c r="K468" s="62">
        <f t="shared" si="30"/>
        <v>4.34</v>
      </c>
      <c r="L468" s="62">
        <f t="shared" si="31"/>
        <v>22.74</v>
      </c>
    </row>
    <row r="469" spans="1:12" ht="51">
      <c r="A469" s="57">
        <v>462</v>
      </c>
      <c r="B469" s="58" t="s">
        <v>10</v>
      </c>
      <c r="C469" s="58" t="s">
        <v>178</v>
      </c>
      <c r="D469" s="58" t="s">
        <v>40</v>
      </c>
      <c r="E469" s="58" t="s">
        <v>358</v>
      </c>
      <c r="F469" s="59" t="s">
        <v>299</v>
      </c>
      <c r="G469" s="60">
        <v>1360</v>
      </c>
      <c r="H469" s="61">
        <v>23.5</v>
      </c>
      <c r="I469" s="62">
        <f t="shared" si="28"/>
        <v>8.1769999999999996</v>
      </c>
      <c r="J469" s="62">
        <f t="shared" si="29"/>
        <v>38.43</v>
      </c>
      <c r="K469" s="62">
        <f t="shared" si="30"/>
        <v>9.07</v>
      </c>
      <c r="L469" s="62">
        <f t="shared" si="31"/>
        <v>47.5</v>
      </c>
    </row>
    <row r="470" spans="1:12" ht="76.5">
      <c r="A470" s="57">
        <v>463</v>
      </c>
      <c r="B470" s="58" t="s">
        <v>304</v>
      </c>
      <c r="C470" s="58" t="s">
        <v>221</v>
      </c>
      <c r="D470" s="58" t="s">
        <v>125</v>
      </c>
      <c r="E470" s="58" t="s">
        <v>161</v>
      </c>
      <c r="F470" s="59" t="s">
        <v>299</v>
      </c>
      <c r="G470" s="60">
        <v>2530</v>
      </c>
      <c r="H470" s="61">
        <v>4</v>
      </c>
      <c r="I470" s="62">
        <f t="shared" si="28"/>
        <v>15.211</v>
      </c>
      <c r="J470" s="62">
        <f t="shared" si="29"/>
        <v>12.17</v>
      </c>
      <c r="K470" s="62">
        <f t="shared" si="30"/>
        <v>2.87</v>
      </c>
      <c r="L470" s="62">
        <f t="shared" si="31"/>
        <v>15.04</v>
      </c>
    </row>
    <row r="471" spans="1:12" ht="51">
      <c r="A471" s="57">
        <v>464</v>
      </c>
      <c r="B471" s="58" t="s">
        <v>10</v>
      </c>
      <c r="C471" s="58" t="s">
        <v>39</v>
      </c>
      <c r="D471" s="58" t="s">
        <v>32</v>
      </c>
      <c r="E471" s="58" t="s">
        <v>162</v>
      </c>
      <c r="F471" s="59" t="s">
        <v>299</v>
      </c>
      <c r="G471" s="60">
        <v>960</v>
      </c>
      <c r="H471" s="61">
        <v>110</v>
      </c>
      <c r="I471" s="62">
        <f t="shared" si="28"/>
        <v>5.7720000000000002</v>
      </c>
      <c r="J471" s="62">
        <f t="shared" si="29"/>
        <v>126.98</v>
      </c>
      <c r="K471" s="62">
        <f t="shared" si="30"/>
        <v>29.95</v>
      </c>
      <c r="L471" s="62">
        <f t="shared" si="31"/>
        <v>156.93</v>
      </c>
    </row>
    <row r="472" spans="1:12" ht="38.25">
      <c r="A472" s="57">
        <v>465</v>
      </c>
      <c r="B472" s="58" t="s">
        <v>230</v>
      </c>
      <c r="C472" s="58" t="s">
        <v>327</v>
      </c>
      <c r="D472" s="58" t="s">
        <v>40</v>
      </c>
      <c r="E472" s="58" t="s">
        <v>414</v>
      </c>
      <c r="F472" s="59" t="s">
        <v>299</v>
      </c>
      <c r="G472" s="60">
        <v>1260</v>
      </c>
      <c r="H472" s="61">
        <v>44.26</v>
      </c>
      <c r="I472" s="62">
        <f t="shared" si="28"/>
        <v>7.5750000000000002</v>
      </c>
      <c r="J472" s="62">
        <f t="shared" si="29"/>
        <v>67.05</v>
      </c>
      <c r="K472" s="62">
        <f t="shared" si="30"/>
        <v>15.82</v>
      </c>
      <c r="L472" s="62">
        <f t="shared" si="31"/>
        <v>82.87</v>
      </c>
    </row>
    <row r="473" spans="1:12" ht="38.25">
      <c r="A473" s="57">
        <v>466</v>
      </c>
      <c r="B473" s="58" t="s">
        <v>230</v>
      </c>
      <c r="C473" s="58" t="s">
        <v>327</v>
      </c>
      <c r="D473" s="58" t="s">
        <v>40</v>
      </c>
      <c r="E473" s="58" t="s">
        <v>414</v>
      </c>
      <c r="F473" s="59" t="s">
        <v>298</v>
      </c>
      <c r="G473" s="60">
        <v>1260</v>
      </c>
      <c r="H473" s="61">
        <v>3.73</v>
      </c>
      <c r="I473" s="62">
        <f t="shared" si="28"/>
        <v>7.5750000000000002</v>
      </c>
      <c r="J473" s="62">
        <f t="shared" si="29"/>
        <v>14.13</v>
      </c>
      <c r="K473" s="62">
        <f t="shared" si="30"/>
        <v>3.33</v>
      </c>
      <c r="L473" s="62">
        <f t="shared" si="31"/>
        <v>17.46</v>
      </c>
    </row>
    <row r="474" spans="1:12" ht="38.25">
      <c r="A474" s="57">
        <v>467</v>
      </c>
      <c r="B474" s="58" t="s">
        <v>56</v>
      </c>
      <c r="C474" s="58" t="s">
        <v>301</v>
      </c>
      <c r="D474" s="58" t="s">
        <v>36</v>
      </c>
      <c r="E474" s="58" t="s">
        <v>359</v>
      </c>
      <c r="F474" s="59" t="s">
        <v>299</v>
      </c>
      <c r="G474" s="60">
        <v>1100</v>
      </c>
      <c r="H474" s="61">
        <v>7</v>
      </c>
      <c r="I474" s="62">
        <f t="shared" si="28"/>
        <v>6.6130000000000004</v>
      </c>
      <c r="J474" s="62">
        <f t="shared" si="29"/>
        <v>9.26</v>
      </c>
      <c r="K474" s="62">
        <f t="shared" si="30"/>
        <v>2.1800000000000002</v>
      </c>
      <c r="L474" s="62">
        <f t="shared" si="31"/>
        <v>11.44</v>
      </c>
    </row>
    <row r="475" spans="1:12" ht="51">
      <c r="A475" s="57">
        <v>468</v>
      </c>
      <c r="B475" s="58" t="s">
        <v>10</v>
      </c>
      <c r="C475" s="58" t="s">
        <v>42</v>
      </c>
      <c r="D475" s="58" t="s">
        <v>36</v>
      </c>
      <c r="E475" s="58" t="s">
        <v>163</v>
      </c>
      <c r="F475" s="59">
        <v>0.2</v>
      </c>
      <c r="G475" s="60">
        <v>1060</v>
      </c>
      <c r="H475" s="61">
        <v>163.52000000000001</v>
      </c>
      <c r="I475" s="62">
        <f t="shared" si="28"/>
        <v>6.3730000000000002</v>
      </c>
      <c r="J475" s="62">
        <f t="shared" si="29"/>
        <v>208.42</v>
      </c>
      <c r="K475" s="62">
        <f t="shared" si="30"/>
        <v>49.17</v>
      </c>
      <c r="L475" s="62">
        <f t="shared" si="31"/>
        <v>257.58999999999997</v>
      </c>
    </row>
    <row r="476" spans="1:12" ht="51">
      <c r="A476" s="57">
        <v>469</v>
      </c>
      <c r="B476" s="58" t="s">
        <v>10</v>
      </c>
      <c r="C476" s="58" t="s">
        <v>42</v>
      </c>
      <c r="D476" s="58" t="s">
        <v>36</v>
      </c>
      <c r="E476" s="58" t="s">
        <v>163</v>
      </c>
      <c r="F476" s="59">
        <v>0.5</v>
      </c>
      <c r="G476" s="60">
        <v>1060</v>
      </c>
      <c r="H476" s="61">
        <v>1.48</v>
      </c>
      <c r="I476" s="62">
        <f t="shared" si="28"/>
        <v>6.3730000000000002</v>
      </c>
      <c r="J476" s="62">
        <f t="shared" si="29"/>
        <v>4.72</v>
      </c>
      <c r="K476" s="62">
        <f t="shared" si="30"/>
        <v>1.1100000000000001</v>
      </c>
      <c r="L476" s="62">
        <f t="shared" si="31"/>
        <v>5.83</v>
      </c>
    </row>
    <row r="477" spans="1:12" ht="51">
      <c r="A477" s="57">
        <v>470</v>
      </c>
      <c r="B477" s="58" t="s">
        <v>10</v>
      </c>
      <c r="C477" s="58" t="s">
        <v>31</v>
      </c>
      <c r="D477" s="58" t="s">
        <v>32</v>
      </c>
      <c r="E477" s="58" t="s">
        <v>415</v>
      </c>
      <c r="F477" s="59" t="s">
        <v>370</v>
      </c>
      <c r="G477" s="60">
        <v>1040</v>
      </c>
      <c r="H477" s="61">
        <v>88.24</v>
      </c>
      <c r="I477" s="62">
        <f t="shared" si="28"/>
        <v>6.2530000000000001</v>
      </c>
      <c r="J477" s="62">
        <f t="shared" si="29"/>
        <v>55.18</v>
      </c>
      <c r="K477" s="62">
        <f t="shared" si="30"/>
        <v>13.02</v>
      </c>
      <c r="L477" s="62">
        <f t="shared" si="31"/>
        <v>68.2</v>
      </c>
    </row>
    <row r="478" spans="1:12" ht="51">
      <c r="A478" s="57">
        <v>471</v>
      </c>
      <c r="B478" s="58" t="s">
        <v>10</v>
      </c>
      <c r="C478" s="58" t="s">
        <v>39</v>
      </c>
      <c r="D478" s="58" t="s">
        <v>36</v>
      </c>
      <c r="E478" s="58" t="s">
        <v>164</v>
      </c>
      <c r="F478" s="59" t="s">
        <v>299</v>
      </c>
      <c r="G478" s="60">
        <v>1080</v>
      </c>
      <c r="H478" s="61">
        <v>40</v>
      </c>
      <c r="I478" s="62">
        <f t="shared" si="28"/>
        <v>6.4930000000000003</v>
      </c>
      <c r="J478" s="62">
        <f t="shared" si="29"/>
        <v>51.94</v>
      </c>
      <c r="K478" s="62">
        <f t="shared" si="30"/>
        <v>12.25</v>
      </c>
      <c r="L478" s="62">
        <f t="shared" si="31"/>
        <v>64.19</v>
      </c>
    </row>
    <row r="479" spans="1:12" ht="51">
      <c r="A479" s="57">
        <v>472</v>
      </c>
      <c r="B479" s="58" t="s">
        <v>10</v>
      </c>
      <c r="C479" s="58" t="s">
        <v>35</v>
      </c>
      <c r="D479" s="58" t="s">
        <v>40</v>
      </c>
      <c r="E479" s="58" t="s">
        <v>268</v>
      </c>
      <c r="F479" s="59">
        <v>0.2</v>
      </c>
      <c r="G479" s="60">
        <v>1205</v>
      </c>
      <c r="H479" s="61">
        <v>162.57</v>
      </c>
      <c r="I479" s="62">
        <f t="shared" si="28"/>
        <v>7.2450000000000001</v>
      </c>
      <c r="J479" s="62">
        <f t="shared" si="29"/>
        <v>235.56</v>
      </c>
      <c r="K479" s="62">
        <f t="shared" si="30"/>
        <v>55.57</v>
      </c>
      <c r="L479" s="62">
        <f t="shared" si="31"/>
        <v>291.13</v>
      </c>
    </row>
    <row r="480" spans="1:12" ht="51">
      <c r="A480" s="57">
        <v>473</v>
      </c>
      <c r="B480" s="58" t="s">
        <v>10</v>
      </c>
      <c r="C480" s="58" t="s">
        <v>35</v>
      </c>
      <c r="D480" s="58" t="s">
        <v>40</v>
      </c>
      <c r="E480" s="58" t="s">
        <v>268</v>
      </c>
      <c r="F480" s="59">
        <v>0.5</v>
      </c>
      <c r="G480" s="60">
        <v>1205</v>
      </c>
      <c r="H480" s="61">
        <v>14.43</v>
      </c>
      <c r="I480" s="62">
        <f t="shared" si="28"/>
        <v>7.2450000000000001</v>
      </c>
      <c r="J480" s="62">
        <f t="shared" si="29"/>
        <v>52.27</v>
      </c>
      <c r="K480" s="62">
        <f t="shared" si="30"/>
        <v>12.33</v>
      </c>
      <c r="L480" s="62">
        <f t="shared" si="31"/>
        <v>64.600000000000009</v>
      </c>
    </row>
    <row r="481" spans="1:12" ht="51">
      <c r="A481" s="57">
        <v>474</v>
      </c>
      <c r="B481" s="58" t="s">
        <v>10</v>
      </c>
      <c r="C481" s="58" t="s">
        <v>39</v>
      </c>
      <c r="D481" s="58" t="s">
        <v>46</v>
      </c>
      <c r="E481" s="58" t="s">
        <v>227</v>
      </c>
      <c r="F481" s="59" t="s">
        <v>299</v>
      </c>
      <c r="G481" s="60">
        <v>1155</v>
      </c>
      <c r="H481" s="61">
        <v>128.58000000000001</v>
      </c>
      <c r="I481" s="62">
        <f t="shared" si="28"/>
        <v>6.944</v>
      </c>
      <c r="J481" s="62">
        <f t="shared" si="29"/>
        <v>178.57</v>
      </c>
      <c r="K481" s="62">
        <f t="shared" si="30"/>
        <v>42.12</v>
      </c>
      <c r="L481" s="62">
        <f t="shared" si="31"/>
        <v>220.69</v>
      </c>
    </row>
    <row r="482" spans="1:12" ht="51">
      <c r="A482" s="57">
        <v>475</v>
      </c>
      <c r="B482" s="58" t="s">
        <v>10</v>
      </c>
      <c r="C482" s="58" t="s">
        <v>39</v>
      </c>
      <c r="D482" s="58" t="s">
        <v>46</v>
      </c>
      <c r="E482" s="58" t="s">
        <v>227</v>
      </c>
      <c r="F482" s="59">
        <v>0.5</v>
      </c>
      <c r="G482" s="60">
        <v>1155</v>
      </c>
      <c r="H482" s="61">
        <v>3.42</v>
      </c>
      <c r="I482" s="62">
        <f t="shared" si="28"/>
        <v>6.944</v>
      </c>
      <c r="J482" s="62">
        <f t="shared" si="29"/>
        <v>11.87</v>
      </c>
      <c r="K482" s="62">
        <f t="shared" si="30"/>
        <v>2.8</v>
      </c>
      <c r="L482" s="62">
        <f t="shared" si="31"/>
        <v>14.669999999999998</v>
      </c>
    </row>
    <row r="483" spans="1:12" ht="38.25">
      <c r="A483" s="57">
        <v>476</v>
      </c>
      <c r="B483" s="58" t="s">
        <v>56</v>
      </c>
      <c r="C483" s="58" t="s">
        <v>231</v>
      </c>
      <c r="D483" s="58" t="s">
        <v>36</v>
      </c>
      <c r="E483" s="58" t="s">
        <v>269</v>
      </c>
      <c r="F483" s="59">
        <v>0.2</v>
      </c>
      <c r="G483" s="60">
        <v>1100</v>
      </c>
      <c r="H483" s="61">
        <v>11</v>
      </c>
      <c r="I483" s="62">
        <f t="shared" si="28"/>
        <v>6.6130000000000004</v>
      </c>
      <c r="J483" s="62">
        <f t="shared" si="29"/>
        <v>14.55</v>
      </c>
      <c r="K483" s="62">
        <f t="shared" si="30"/>
        <v>3.43</v>
      </c>
      <c r="L483" s="62">
        <f t="shared" si="31"/>
        <v>17.98</v>
      </c>
    </row>
    <row r="484" spans="1:12" ht="38.25">
      <c r="A484" s="57">
        <v>477</v>
      </c>
      <c r="B484" s="58" t="s">
        <v>33</v>
      </c>
      <c r="C484" s="58" t="s">
        <v>34</v>
      </c>
      <c r="D484" s="58" t="s">
        <v>46</v>
      </c>
      <c r="E484" s="58" t="s">
        <v>360</v>
      </c>
      <c r="F484" s="59" t="s">
        <v>298</v>
      </c>
      <c r="G484" s="60">
        <v>1115</v>
      </c>
      <c r="H484" s="61">
        <v>1.03</v>
      </c>
      <c r="I484" s="62">
        <f t="shared" si="28"/>
        <v>6.7039999999999997</v>
      </c>
      <c r="J484" s="62">
        <f t="shared" si="29"/>
        <v>3.45</v>
      </c>
      <c r="K484" s="62">
        <f t="shared" si="30"/>
        <v>0.81</v>
      </c>
      <c r="L484" s="62">
        <f t="shared" si="31"/>
        <v>4.26</v>
      </c>
    </row>
    <row r="485" spans="1:12" ht="38.25">
      <c r="A485" s="57">
        <v>478</v>
      </c>
      <c r="B485" s="58" t="s">
        <v>33</v>
      </c>
      <c r="C485" s="58" t="s">
        <v>259</v>
      </c>
      <c r="D485" s="58" t="s">
        <v>32</v>
      </c>
      <c r="E485" s="58" t="s">
        <v>416</v>
      </c>
      <c r="F485" s="59">
        <v>0.2</v>
      </c>
      <c r="G485" s="60">
        <v>980</v>
      </c>
      <c r="H485" s="61">
        <v>44</v>
      </c>
      <c r="I485" s="62">
        <f t="shared" si="28"/>
        <v>5.8920000000000003</v>
      </c>
      <c r="J485" s="62">
        <f t="shared" si="29"/>
        <v>51.85</v>
      </c>
      <c r="K485" s="62">
        <f t="shared" si="30"/>
        <v>12.23</v>
      </c>
      <c r="L485" s="62">
        <f t="shared" si="31"/>
        <v>64.08</v>
      </c>
    </row>
    <row r="486" spans="1:12" ht="38.25">
      <c r="A486" s="57">
        <v>479</v>
      </c>
      <c r="B486" s="58" t="s">
        <v>33</v>
      </c>
      <c r="C486" s="58" t="s">
        <v>254</v>
      </c>
      <c r="D486" s="58" t="s">
        <v>36</v>
      </c>
      <c r="E486" s="58" t="s">
        <v>417</v>
      </c>
      <c r="F486" s="59" t="s">
        <v>298</v>
      </c>
      <c r="G486" s="60">
        <v>1120</v>
      </c>
      <c r="H486" s="61">
        <v>1.5</v>
      </c>
      <c r="I486" s="62">
        <f t="shared" si="28"/>
        <v>6.734</v>
      </c>
      <c r="J486" s="62">
        <f t="shared" si="29"/>
        <v>5.05</v>
      </c>
      <c r="K486" s="62">
        <f t="shared" si="30"/>
        <v>1.19</v>
      </c>
      <c r="L486" s="62">
        <f t="shared" si="31"/>
        <v>6.24</v>
      </c>
    </row>
    <row r="487" spans="1:12" ht="51">
      <c r="A487" s="57">
        <v>480</v>
      </c>
      <c r="B487" s="58" t="s">
        <v>10</v>
      </c>
      <c r="C487" s="58" t="s">
        <v>39</v>
      </c>
      <c r="D487" s="58" t="s">
        <v>32</v>
      </c>
      <c r="E487" s="58" t="s">
        <v>165</v>
      </c>
      <c r="F487" s="59" t="s">
        <v>299</v>
      </c>
      <c r="G487" s="60">
        <v>960</v>
      </c>
      <c r="H487" s="61">
        <v>162.5</v>
      </c>
      <c r="I487" s="62">
        <f t="shared" si="28"/>
        <v>5.7720000000000002</v>
      </c>
      <c r="J487" s="62">
        <f t="shared" si="29"/>
        <v>187.59</v>
      </c>
      <c r="K487" s="62">
        <f t="shared" si="30"/>
        <v>44.25</v>
      </c>
      <c r="L487" s="62">
        <f t="shared" si="31"/>
        <v>231.84</v>
      </c>
    </row>
    <row r="488" spans="1:12" ht="51">
      <c r="A488" s="57">
        <v>481</v>
      </c>
      <c r="B488" s="58" t="s">
        <v>10</v>
      </c>
      <c r="C488" s="58" t="s">
        <v>39</v>
      </c>
      <c r="D488" s="58" t="s">
        <v>32</v>
      </c>
      <c r="E488" s="58" t="s">
        <v>165</v>
      </c>
      <c r="F488" s="59">
        <v>0.5</v>
      </c>
      <c r="G488" s="60">
        <v>960</v>
      </c>
      <c r="H488" s="61">
        <v>2.5</v>
      </c>
      <c r="I488" s="62">
        <f t="shared" si="28"/>
        <v>5.7720000000000002</v>
      </c>
      <c r="J488" s="62">
        <f t="shared" si="29"/>
        <v>7.22</v>
      </c>
      <c r="K488" s="62">
        <f t="shared" si="30"/>
        <v>1.7</v>
      </c>
      <c r="L488" s="62">
        <f t="shared" si="31"/>
        <v>8.92</v>
      </c>
    </row>
    <row r="489" spans="1:12" ht="38.25">
      <c r="A489" s="57">
        <v>482</v>
      </c>
      <c r="B489" s="58" t="s">
        <v>33</v>
      </c>
      <c r="C489" s="58" t="s">
        <v>361</v>
      </c>
      <c r="D489" s="58" t="s">
        <v>5</v>
      </c>
      <c r="E489" s="58" t="s">
        <v>362</v>
      </c>
      <c r="F489" s="59" t="s">
        <v>370</v>
      </c>
      <c r="G489" s="60">
        <v>1530</v>
      </c>
      <c r="H489" s="61">
        <v>5.24</v>
      </c>
      <c r="I489" s="62">
        <f t="shared" si="28"/>
        <v>9.1989999999999998</v>
      </c>
      <c r="J489" s="62">
        <f t="shared" si="29"/>
        <v>4.82</v>
      </c>
      <c r="K489" s="62">
        <f t="shared" si="30"/>
        <v>1.1399999999999999</v>
      </c>
      <c r="L489" s="62">
        <f t="shared" si="31"/>
        <v>5.96</v>
      </c>
    </row>
    <row r="490" spans="1:12" ht="38.25">
      <c r="A490" s="57">
        <v>483</v>
      </c>
      <c r="B490" s="58" t="s">
        <v>56</v>
      </c>
      <c r="C490" s="58" t="s">
        <v>197</v>
      </c>
      <c r="D490" s="58" t="s">
        <v>36</v>
      </c>
      <c r="E490" s="58" t="s">
        <v>277</v>
      </c>
      <c r="F490" s="59" t="s">
        <v>299</v>
      </c>
      <c r="G490" s="60">
        <v>1120</v>
      </c>
      <c r="H490" s="61">
        <v>201.59</v>
      </c>
      <c r="I490" s="62">
        <f t="shared" si="28"/>
        <v>6.734</v>
      </c>
      <c r="J490" s="62">
        <f t="shared" si="29"/>
        <v>271.5</v>
      </c>
      <c r="K490" s="62">
        <f t="shared" si="30"/>
        <v>64.05</v>
      </c>
      <c r="L490" s="62">
        <f t="shared" si="31"/>
        <v>335.55</v>
      </c>
    </row>
    <row r="491" spans="1:12" ht="38.25">
      <c r="A491" s="57">
        <v>484</v>
      </c>
      <c r="B491" s="58" t="s">
        <v>56</v>
      </c>
      <c r="C491" s="58" t="s">
        <v>197</v>
      </c>
      <c r="D491" s="58" t="s">
        <v>36</v>
      </c>
      <c r="E491" s="58" t="s">
        <v>277</v>
      </c>
      <c r="F491" s="59" t="s">
        <v>298</v>
      </c>
      <c r="G491" s="60">
        <v>1120</v>
      </c>
      <c r="H491" s="61">
        <v>7.62</v>
      </c>
      <c r="I491" s="62">
        <f t="shared" si="28"/>
        <v>6.734</v>
      </c>
      <c r="J491" s="62">
        <f t="shared" si="29"/>
        <v>25.66</v>
      </c>
      <c r="K491" s="62">
        <f t="shared" si="30"/>
        <v>6.05</v>
      </c>
      <c r="L491" s="62">
        <f t="shared" si="31"/>
        <v>31.71</v>
      </c>
    </row>
    <row r="492" spans="1:12" ht="51">
      <c r="A492" s="57">
        <v>485</v>
      </c>
      <c r="B492" s="58" t="s">
        <v>10</v>
      </c>
      <c r="C492" s="58" t="s">
        <v>39</v>
      </c>
      <c r="D492" s="58" t="s">
        <v>36</v>
      </c>
      <c r="E492" s="58" t="s">
        <v>166</v>
      </c>
      <c r="F492" s="59" t="s">
        <v>299</v>
      </c>
      <c r="G492" s="60">
        <v>1100</v>
      </c>
      <c r="H492" s="61">
        <v>118.83</v>
      </c>
      <c r="I492" s="62">
        <f t="shared" si="28"/>
        <v>6.6130000000000004</v>
      </c>
      <c r="J492" s="62">
        <f t="shared" si="29"/>
        <v>157.16</v>
      </c>
      <c r="K492" s="62">
        <f t="shared" si="30"/>
        <v>37.07</v>
      </c>
      <c r="L492" s="62">
        <f t="shared" si="31"/>
        <v>194.23</v>
      </c>
    </row>
    <row r="493" spans="1:12" ht="51">
      <c r="A493" s="57">
        <v>486</v>
      </c>
      <c r="B493" s="58" t="s">
        <v>10</v>
      </c>
      <c r="C493" s="58" t="s">
        <v>39</v>
      </c>
      <c r="D493" s="58" t="s">
        <v>36</v>
      </c>
      <c r="E493" s="58" t="s">
        <v>166</v>
      </c>
      <c r="F493" s="59">
        <v>0.5</v>
      </c>
      <c r="G493" s="60">
        <v>1100</v>
      </c>
      <c r="H493" s="61">
        <v>2.17</v>
      </c>
      <c r="I493" s="62">
        <f t="shared" si="28"/>
        <v>6.6130000000000004</v>
      </c>
      <c r="J493" s="62">
        <f t="shared" si="29"/>
        <v>7.18</v>
      </c>
      <c r="K493" s="62">
        <f t="shared" si="30"/>
        <v>1.69</v>
      </c>
      <c r="L493" s="62">
        <f t="shared" si="31"/>
        <v>8.8699999999999992</v>
      </c>
    </row>
    <row r="494" spans="1:12" ht="51">
      <c r="A494" s="57">
        <v>487</v>
      </c>
      <c r="B494" s="58" t="s">
        <v>10</v>
      </c>
      <c r="C494" s="58" t="s">
        <v>74</v>
      </c>
      <c r="D494" s="58" t="s">
        <v>5</v>
      </c>
      <c r="E494" s="58" t="s">
        <v>210</v>
      </c>
      <c r="F494" s="59" t="s">
        <v>299</v>
      </c>
      <c r="G494" s="60">
        <v>1325</v>
      </c>
      <c r="H494" s="61">
        <v>9.3000000000000007</v>
      </c>
      <c r="I494" s="62">
        <f t="shared" si="28"/>
        <v>7.9660000000000002</v>
      </c>
      <c r="J494" s="62">
        <f t="shared" si="29"/>
        <v>14.82</v>
      </c>
      <c r="K494" s="62">
        <f t="shared" si="30"/>
        <v>3.5</v>
      </c>
      <c r="L494" s="62">
        <f t="shared" si="31"/>
        <v>18.32</v>
      </c>
    </row>
    <row r="495" spans="1:12" ht="51">
      <c r="A495" s="57">
        <v>488</v>
      </c>
      <c r="B495" s="58" t="s">
        <v>10</v>
      </c>
      <c r="C495" s="58" t="s">
        <v>74</v>
      </c>
      <c r="D495" s="58" t="s">
        <v>5</v>
      </c>
      <c r="E495" s="58" t="s">
        <v>167</v>
      </c>
      <c r="F495" s="59" t="s">
        <v>299</v>
      </c>
      <c r="G495" s="60">
        <v>1365</v>
      </c>
      <c r="H495" s="61">
        <v>43</v>
      </c>
      <c r="I495" s="62">
        <f t="shared" si="28"/>
        <v>8.2070000000000007</v>
      </c>
      <c r="J495" s="62">
        <f t="shared" si="29"/>
        <v>70.58</v>
      </c>
      <c r="K495" s="62">
        <f t="shared" si="30"/>
        <v>16.649999999999999</v>
      </c>
      <c r="L495" s="62">
        <f t="shared" si="31"/>
        <v>87.22999999999999</v>
      </c>
    </row>
    <row r="496" spans="1:12" ht="76.5">
      <c r="A496" s="57">
        <v>489</v>
      </c>
      <c r="B496" s="58" t="s">
        <v>304</v>
      </c>
      <c r="C496" s="58" t="s">
        <v>319</v>
      </c>
      <c r="D496" s="58" t="s">
        <v>40</v>
      </c>
      <c r="E496" s="58" t="s">
        <v>168</v>
      </c>
      <c r="F496" s="59" t="s">
        <v>298</v>
      </c>
      <c r="G496" s="60">
        <v>1700</v>
      </c>
      <c r="H496" s="61">
        <v>81.5</v>
      </c>
      <c r="I496" s="62">
        <f t="shared" si="28"/>
        <v>10.221</v>
      </c>
      <c r="J496" s="62">
        <f t="shared" si="29"/>
        <v>416.51</v>
      </c>
      <c r="K496" s="62">
        <f t="shared" si="30"/>
        <v>98.25</v>
      </c>
      <c r="L496" s="62">
        <f t="shared" si="31"/>
        <v>514.76</v>
      </c>
    </row>
    <row r="497" spans="1:12" ht="76.5">
      <c r="A497" s="57">
        <v>490</v>
      </c>
      <c r="B497" s="58" t="s">
        <v>304</v>
      </c>
      <c r="C497" s="58" t="s">
        <v>319</v>
      </c>
      <c r="D497" s="58" t="s">
        <v>40</v>
      </c>
      <c r="E497" s="58" t="s">
        <v>168</v>
      </c>
      <c r="F497" s="59" t="s">
        <v>299</v>
      </c>
      <c r="G497" s="60">
        <v>1700</v>
      </c>
      <c r="H497" s="61">
        <v>153.5</v>
      </c>
      <c r="I497" s="62">
        <f t="shared" si="28"/>
        <v>10.221</v>
      </c>
      <c r="J497" s="62">
        <f t="shared" si="29"/>
        <v>313.77999999999997</v>
      </c>
      <c r="K497" s="62">
        <f t="shared" si="30"/>
        <v>74.02</v>
      </c>
      <c r="L497" s="62">
        <f t="shared" si="31"/>
        <v>387.79999999999995</v>
      </c>
    </row>
    <row r="498" spans="1:12" ht="51">
      <c r="A498" s="57">
        <v>491</v>
      </c>
      <c r="B498" s="58" t="s">
        <v>10</v>
      </c>
      <c r="C498" s="58" t="s">
        <v>42</v>
      </c>
      <c r="D498" s="58" t="s">
        <v>32</v>
      </c>
      <c r="E498" s="58" t="s">
        <v>196</v>
      </c>
      <c r="F498" s="59">
        <v>0.2</v>
      </c>
      <c r="G498" s="60">
        <v>960</v>
      </c>
      <c r="H498" s="61">
        <v>63.5</v>
      </c>
      <c r="I498" s="62">
        <f t="shared" si="28"/>
        <v>5.7720000000000002</v>
      </c>
      <c r="J498" s="62">
        <f t="shared" si="29"/>
        <v>73.3</v>
      </c>
      <c r="K498" s="62">
        <f t="shared" si="30"/>
        <v>17.29</v>
      </c>
      <c r="L498" s="62">
        <f t="shared" si="31"/>
        <v>90.59</v>
      </c>
    </row>
    <row r="499" spans="1:12" ht="76.5">
      <c r="A499" s="57">
        <v>492</v>
      </c>
      <c r="B499" s="58" t="s">
        <v>304</v>
      </c>
      <c r="C499" s="58" t="s">
        <v>319</v>
      </c>
      <c r="D499" s="58" t="s">
        <v>40</v>
      </c>
      <c r="E499" s="58" t="s">
        <v>169</v>
      </c>
      <c r="F499" s="59" t="s">
        <v>298</v>
      </c>
      <c r="G499" s="60">
        <v>1625</v>
      </c>
      <c r="H499" s="61">
        <v>39.5</v>
      </c>
      <c r="I499" s="62">
        <f t="shared" si="28"/>
        <v>9.77</v>
      </c>
      <c r="J499" s="62">
        <f t="shared" si="29"/>
        <v>192.96</v>
      </c>
      <c r="K499" s="62">
        <f t="shared" si="30"/>
        <v>45.52</v>
      </c>
      <c r="L499" s="62">
        <f t="shared" si="31"/>
        <v>238.48000000000002</v>
      </c>
    </row>
    <row r="500" spans="1:12" ht="76.5">
      <c r="A500" s="57">
        <v>493</v>
      </c>
      <c r="B500" s="58" t="s">
        <v>304</v>
      </c>
      <c r="C500" s="58" t="s">
        <v>319</v>
      </c>
      <c r="D500" s="58" t="s">
        <v>40</v>
      </c>
      <c r="E500" s="58" t="s">
        <v>169</v>
      </c>
      <c r="F500" s="59" t="s">
        <v>299</v>
      </c>
      <c r="G500" s="60">
        <v>1625</v>
      </c>
      <c r="H500" s="61">
        <v>46.5</v>
      </c>
      <c r="I500" s="62">
        <f t="shared" si="28"/>
        <v>9.77</v>
      </c>
      <c r="J500" s="62">
        <f t="shared" si="29"/>
        <v>90.86</v>
      </c>
      <c r="K500" s="62">
        <f t="shared" si="30"/>
        <v>21.43</v>
      </c>
      <c r="L500" s="62">
        <f t="shared" si="31"/>
        <v>112.28999999999999</v>
      </c>
    </row>
    <row r="501" spans="1:12" ht="89.25">
      <c r="A501" s="57">
        <v>494</v>
      </c>
      <c r="B501" s="58" t="s">
        <v>56</v>
      </c>
      <c r="C501" s="58" t="s">
        <v>197</v>
      </c>
      <c r="D501" s="58" t="s">
        <v>105</v>
      </c>
      <c r="E501" s="58" t="s">
        <v>228</v>
      </c>
      <c r="F501" s="59" t="s">
        <v>299</v>
      </c>
      <c r="G501" s="60">
        <v>1245</v>
      </c>
      <c r="H501" s="61">
        <v>122</v>
      </c>
      <c r="I501" s="62">
        <f t="shared" si="28"/>
        <v>7.4850000000000003</v>
      </c>
      <c r="J501" s="62">
        <f t="shared" si="29"/>
        <v>182.63</v>
      </c>
      <c r="K501" s="62">
        <f t="shared" si="30"/>
        <v>43.08</v>
      </c>
      <c r="L501" s="62">
        <f t="shared" si="31"/>
        <v>225.70999999999998</v>
      </c>
    </row>
    <row r="502" spans="1:12" ht="38.25">
      <c r="A502" s="57">
        <v>495</v>
      </c>
      <c r="B502" s="58" t="s">
        <v>56</v>
      </c>
      <c r="C502" s="58" t="s">
        <v>179</v>
      </c>
      <c r="D502" s="58" t="s">
        <v>32</v>
      </c>
      <c r="E502" s="58" t="s">
        <v>418</v>
      </c>
      <c r="F502" s="59">
        <v>0.2</v>
      </c>
      <c r="G502" s="60">
        <v>960</v>
      </c>
      <c r="H502" s="61">
        <v>44</v>
      </c>
      <c r="I502" s="62">
        <f t="shared" si="28"/>
        <v>5.7720000000000002</v>
      </c>
      <c r="J502" s="62">
        <f t="shared" si="29"/>
        <v>50.79</v>
      </c>
      <c r="K502" s="62">
        <f t="shared" si="30"/>
        <v>11.98</v>
      </c>
      <c r="L502" s="62">
        <f t="shared" si="31"/>
        <v>62.769999999999996</v>
      </c>
    </row>
    <row r="503" spans="1:12" ht="38.25">
      <c r="A503" s="57">
        <v>496</v>
      </c>
      <c r="B503" s="58" t="s">
        <v>56</v>
      </c>
      <c r="C503" s="58" t="s">
        <v>231</v>
      </c>
      <c r="D503" s="58" t="s">
        <v>32</v>
      </c>
      <c r="E503" s="58" t="s">
        <v>270</v>
      </c>
      <c r="F503" s="59" t="s">
        <v>299</v>
      </c>
      <c r="G503" s="60">
        <v>960</v>
      </c>
      <c r="H503" s="61">
        <v>44</v>
      </c>
      <c r="I503" s="62">
        <f t="shared" si="28"/>
        <v>5.7720000000000002</v>
      </c>
      <c r="J503" s="62">
        <f t="shared" si="29"/>
        <v>50.79</v>
      </c>
      <c r="K503" s="62">
        <f t="shared" si="30"/>
        <v>11.98</v>
      </c>
      <c r="L503" s="62">
        <f t="shared" si="31"/>
        <v>62.769999999999996</v>
      </c>
    </row>
    <row r="504" spans="1:12" ht="38.25">
      <c r="A504" s="57">
        <v>497</v>
      </c>
      <c r="B504" s="58" t="s">
        <v>230</v>
      </c>
      <c r="C504" s="58" t="s">
        <v>327</v>
      </c>
      <c r="D504" s="58" t="s">
        <v>36</v>
      </c>
      <c r="E504" s="58" t="s">
        <v>419</v>
      </c>
      <c r="F504" s="59" t="s">
        <v>299</v>
      </c>
      <c r="G504" s="60">
        <v>1120</v>
      </c>
      <c r="H504" s="61">
        <v>45.62</v>
      </c>
      <c r="I504" s="62">
        <f t="shared" si="28"/>
        <v>6.734</v>
      </c>
      <c r="J504" s="62">
        <f t="shared" si="29"/>
        <v>61.44</v>
      </c>
      <c r="K504" s="62">
        <f t="shared" si="30"/>
        <v>14.49</v>
      </c>
      <c r="L504" s="62">
        <f t="shared" si="31"/>
        <v>75.929999999999993</v>
      </c>
    </row>
    <row r="505" spans="1:12" ht="38.25">
      <c r="A505" s="57">
        <v>498</v>
      </c>
      <c r="B505" s="58" t="s">
        <v>230</v>
      </c>
      <c r="C505" s="58" t="s">
        <v>327</v>
      </c>
      <c r="D505" s="58" t="s">
        <v>36</v>
      </c>
      <c r="E505" s="58" t="s">
        <v>419</v>
      </c>
      <c r="F505" s="59" t="s">
        <v>298</v>
      </c>
      <c r="G505" s="60">
        <v>1120</v>
      </c>
      <c r="H505" s="61">
        <v>2.58</v>
      </c>
      <c r="I505" s="62">
        <f t="shared" si="28"/>
        <v>6.734</v>
      </c>
      <c r="J505" s="62">
        <f t="shared" si="29"/>
        <v>8.69</v>
      </c>
      <c r="K505" s="62">
        <f t="shared" si="30"/>
        <v>2.0499999999999998</v>
      </c>
      <c r="L505" s="62">
        <f t="shared" si="31"/>
        <v>10.739999999999998</v>
      </c>
    </row>
    <row r="506" spans="1:12" ht="76.5">
      <c r="A506" s="57">
        <v>499</v>
      </c>
      <c r="B506" s="58" t="s">
        <v>304</v>
      </c>
      <c r="C506" s="58" t="s">
        <v>216</v>
      </c>
      <c r="D506" s="58" t="s">
        <v>36</v>
      </c>
      <c r="E506" s="58" t="s">
        <v>170</v>
      </c>
      <c r="F506" s="59" t="s">
        <v>298</v>
      </c>
      <c r="G506" s="60">
        <v>1464.48</v>
      </c>
      <c r="H506" s="61">
        <v>52</v>
      </c>
      <c r="I506" s="62">
        <f t="shared" si="28"/>
        <v>8.8049999999999997</v>
      </c>
      <c r="J506" s="62">
        <f t="shared" si="29"/>
        <v>228.93</v>
      </c>
      <c r="K506" s="62">
        <f t="shared" si="30"/>
        <v>54</v>
      </c>
      <c r="L506" s="62">
        <f t="shared" si="31"/>
        <v>282.93</v>
      </c>
    </row>
    <row r="507" spans="1:12" ht="76.5">
      <c r="A507" s="57">
        <v>500</v>
      </c>
      <c r="B507" s="58" t="s">
        <v>304</v>
      </c>
      <c r="C507" s="58" t="s">
        <v>216</v>
      </c>
      <c r="D507" s="58" t="s">
        <v>36</v>
      </c>
      <c r="E507" s="58" t="s">
        <v>170</v>
      </c>
      <c r="F507" s="59" t="s">
        <v>299</v>
      </c>
      <c r="G507" s="60">
        <v>1464.48</v>
      </c>
      <c r="H507" s="61">
        <v>93.5</v>
      </c>
      <c r="I507" s="62">
        <f t="shared" si="28"/>
        <v>8.8049999999999997</v>
      </c>
      <c r="J507" s="62">
        <f t="shared" si="29"/>
        <v>164.65</v>
      </c>
      <c r="K507" s="62">
        <f t="shared" si="30"/>
        <v>38.840000000000003</v>
      </c>
      <c r="L507" s="62">
        <f t="shared" si="31"/>
        <v>203.49</v>
      </c>
    </row>
    <row r="508" spans="1:12" ht="51">
      <c r="A508" s="57">
        <v>501</v>
      </c>
      <c r="B508" s="58" t="s">
        <v>10</v>
      </c>
      <c r="C508" s="58" t="s">
        <v>248</v>
      </c>
      <c r="D508" s="58" t="s">
        <v>36</v>
      </c>
      <c r="E508" s="58" t="s">
        <v>363</v>
      </c>
      <c r="F508" s="59">
        <v>0.2</v>
      </c>
      <c r="G508" s="60">
        <v>1160</v>
      </c>
      <c r="H508" s="61">
        <v>132</v>
      </c>
      <c r="I508" s="62">
        <f t="shared" si="28"/>
        <v>6.9740000000000002</v>
      </c>
      <c r="J508" s="62">
        <f t="shared" si="29"/>
        <v>184.11</v>
      </c>
      <c r="K508" s="62">
        <f t="shared" si="30"/>
        <v>43.43</v>
      </c>
      <c r="L508" s="62">
        <f t="shared" si="31"/>
        <v>227.54000000000002</v>
      </c>
    </row>
    <row r="509" spans="1:12" ht="51">
      <c r="A509" s="57">
        <v>502</v>
      </c>
      <c r="B509" s="58" t="s">
        <v>10</v>
      </c>
      <c r="C509" s="58" t="s">
        <v>35</v>
      </c>
      <c r="D509" s="58" t="s">
        <v>36</v>
      </c>
      <c r="E509" s="58" t="s">
        <v>363</v>
      </c>
      <c r="F509" s="59">
        <v>0.2</v>
      </c>
      <c r="G509" s="60">
        <v>1160</v>
      </c>
      <c r="H509" s="61">
        <v>0</v>
      </c>
      <c r="I509" s="62">
        <f t="shared" si="28"/>
        <v>6.9740000000000002</v>
      </c>
      <c r="J509" s="62">
        <f t="shared" si="29"/>
        <v>0</v>
      </c>
      <c r="K509" s="62">
        <f t="shared" si="30"/>
        <v>0</v>
      </c>
      <c r="L509" s="62">
        <f t="shared" si="31"/>
        <v>0</v>
      </c>
    </row>
    <row r="510" spans="1:12" ht="38.25">
      <c r="A510" s="57">
        <v>503</v>
      </c>
      <c r="B510" s="58" t="s">
        <v>56</v>
      </c>
      <c r="C510" s="58" t="s">
        <v>197</v>
      </c>
      <c r="D510" s="58" t="s">
        <v>32</v>
      </c>
      <c r="E510" s="58" t="s">
        <v>211</v>
      </c>
      <c r="F510" s="59" t="s">
        <v>299</v>
      </c>
      <c r="G510" s="60">
        <v>960</v>
      </c>
      <c r="H510" s="61">
        <v>100.95</v>
      </c>
      <c r="I510" s="62">
        <f t="shared" si="28"/>
        <v>5.7720000000000002</v>
      </c>
      <c r="J510" s="62">
        <f t="shared" si="29"/>
        <v>116.54</v>
      </c>
      <c r="K510" s="62">
        <f t="shared" si="30"/>
        <v>27.49</v>
      </c>
      <c r="L510" s="62">
        <f t="shared" si="31"/>
        <v>144.03</v>
      </c>
    </row>
    <row r="511" spans="1:12" ht="38.25">
      <c r="A511" s="57">
        <v>504</v>
      </c>
      <c r="B511" s="58" t="s">
        <v>56</v>
      </c>
      <c r="C511" s="58" t="s">
        <v>197</v>
      </c>
      <c r="D511" s="58" t="s">
        <v>32</v>
      </c>
      <c r="E511" s="58" t="s">
        <v>211</v>
      </c>
      <c r="F511" s="59" t="s">
        <v>298</v>
      </c>
      <c r="G511" s="60">
        <v>960</v>
      </c>
      <c r="H511" s="61">
        <v>7.05</v>
      </c>
      <c r="I511" s="62">
        <f t="shared" si="28"/>
        <v>5.7720000000000002</v>
      </c>
      <c r="J511" s="62">
        <f t="shared" si="29"/>
        <v>20.350000000000001</v>
      </c>
      <c r="K511" s="62">
        <f t="shared" si="30"/>
        <v>4.8</v>
      </c>
      <c r="L511" s="62">
        <f t="shared" si="31"/>
        <v>25.150000000000002</v>
      </c>
    </row>
    <row r="512" spans="1:12" ht="38.25">
      <c r="A512" s="57">
        <v>505</v>
      </c>
      <c r="B512" s="58" t="s">
        <v>56</v>
      </c>
      <c r="C512" s="58" t="s">
        <v>197</v>
      </c>
      <c r="D512" s="58" t="s">
        <v>32</v>
      </c>
      <c r="E512" s="58" t="s">
        <v>211</v>
      </c>
      <c r="F512" s="59" t="s">
        <v>298</v>
      </c>
      <c r="G512" s="60">
        <v>960</v>
      </c>
      <c r="H512" s="61">
        <v>35</v>
      </c>
      <c r="I512" s="62">
        <f t="shared" si="28"/>
        <v>5.7720000000000002</v>
      </c>
      <c r="J512" s="62">
        <f t="shared" si="29"/>
        <v>101.01</v>
      </c>
      <c r="K512" s="62">
        <f t="shared" si="30"/>
        <v>23.83</v>
      </c>
      <c r="L512" s="62">
        <f t="shared" si="31"/>
        <v>124.84</v>
      </c>
    </row>
    <row r="513" spans="1:12" ht="38.25">
      <c r="A513" s="57">
        <v>506</v>
      </c>
      <c r="B513" s="58" t="s">
        <v>56</v>
      </c>
      <c r="C513" s="58" t="s">
        <v>197</v>
      </c>
      <c r="D513" s="58" t="s">
        <v>32</v>
      </c>
      <c r="E513" s="58" t="s">
        <v>211</v>
      </c>
      <c r="F513" s="59" t="s">
        <v>299</v>
      </c>
      <c r="G513" s="60">
        <v>960</v>
      </c>
      <c r="H513" s="61">
        <v>86</v>
      </c>
      <c r="I513" s="62">
        <f t="shared" si="28"/>
        <v>5.7720000000000002</v>
      </c>
      <c r="J513" s="62">
        <f t="shared" si="29"/>
        <v>99.28</v>
      </c>
      <c r="K513" s="62">
        <f t="shared" si="30"/>
        <v>23.42</v>
      </c>
      <c r="L513" s="62">
        <f t="shared" si="31"/>
        <v>122.7</v>
      </c>
    </row>
    <row r="514" spans="1:12" ht="51">
      <c r="A514" s="57">
        <v>507</v>
      </c>
      <c r="B514" s="58" t="s">
        <v>10</v>
      </c>
      <c r="C514" s="58" t="s">
        <v>39</v>
      </c>
      <c r="D514" s="58" t="s">
        <v>46</v>
      </c>
      <c r="E514" s="58" t="s">
        <v>171</v>
      </c>
      <c r="F514" s="59" t="s">
        <v>299</v>
      </c>
      <c r="G514" s="60">
        <v>1175</v>
      </c>
      <c r="H514" s="61">
        <v>110.83</v>
      </c>
      <c r="I514" s="62">
        <f t="shared" si="28"/>
        <v>7.0640000000000001</v>
      </c>
      <c r="J514" s="62">
        <f t="shared" si="29"/>
        <v>156.58000000000001</v>
      </c>
      <c r="K514" s="62">
        <f t="shared" si="30"/>
        <v>36.94</v>
      </c>
      <c r="L514" s="62">
        <f t="shared" si="31"/>
        <v>193.52</v>
      </c>
    </row>
    <row r="515" spans="1:12" ht="51">
      <c r="A515" s="57">
        <v>508</v>
      </c>
      <c r="B515" s="58" t="s">
        <v>10</v>
      </c>
      <c r="C515" s="58" t="s">
        <v>39</v>
      </c>
      <c r="D515" s="58" t="s">
        <v>46</v>
      </c>
      <c r="E515" s="58" t="s">
        <v>171</v>
      </c>
      <c r="F515" s="59">
        <v>0.5</v>
      </c>
      <c r="G515" s="60">
        <v>1175</v>
      </c>
      <c r="H515" s="61">
        <v>10.17</v>
      </c>
      <c r="I515" s="62">
        <f t="shared" si="28"/>
        <v>7.0640000000000001</v>
      </c>
      <c r="J515" s="62">
        <f t="shared" si="29"/>
        <v>35.92</v>
      </c>
      <c r="K515" s="62">
        <f t="shared" si="30"/>
        <v>8.4700000000000006</v>
      </c>
      <c r="L515" s="62">
        <f t="shared" si="31"/>
        <v>44.39</v>
      </c>
    </row>
    <row r="516" spans="1:12" ht="51">
      <c r="A516" s="57">
        <v>509</v>
      </c>
      <c r="B516" s="58" t="s">
        <v>10</v>
      </c>
      <c r="C516" s="58" t="s">
        <v>35</v>
      </c>
      <c r="D516" s="58" t="s">
        <v>40</v>
      </c>
      <c r="E516" s="58" t="s">
        <v>172</v>
      </c>
      <c r="F516" s="59">
        <v>0.2</v>
      </c>
      <c r="G516" s="60">
        <v>1245</v>
      </c>
      <c r="H516" s="61">
        <v>46.5</v>
      </c>
      <c r="I516" s="62">
        <f t="shared" si="28"/>
        <v>7.4850000000000003</v>
      </c>
      <c r="J516" s="62">
        <f t="shared" si="29"/>
        <v>69.61</v>
      </c>
      <c r="K516" s="62">
        <f t="shared" si="30"/>
        <v>16.420000000000002</v>
      </c>
      <c r="L516" s="62">
        <f t="shared" si="31"/>
        <v>86.03</v>
      </c>
    </row>
    <row r="517" spans="1:12" ht="51">
      <c r="A517" s="57">
        <v>510</v>
      </c>
      <c r="B517" s="58" t="s">
        <v>10</v>
      </c>
      <c r="C517" s="58" t="s">
        <v>39</v>
      </c>
      <c r="D517" s="58" t="s">
        <v>36</v>
      </c>
      <c r="E517" s="58" t="s">
        <v>212</v>
      </c>
      <c r="F517" s="59" t="s">
        <v>299</v>
      </c>
      <c r="G517" s="60">
        <v>1040</v>
      </c>
      <c r="H517" s="61">
        <v>143</v>
      </c>
      <c r="I517" s="62">
        <f t="shared" si="28"/>
        <v>6.2530000000000001</v>
      </c>
      <c r="J517" s="62">
        <f t="shared" si="29"/>
        <v>178.84</v>
      </c>
      <c r="K517" s="62">
        <f t="shared" si="30"/>
        <v>42.19</v>
      </c>
      <c r="L517" s="62">
        <f t="shared" si="31"/>
        <v>221.03</v>
      </c>
    </row>
    <row r="518" spans="1:12" ht="51">
      <c r="A518" s="57">
        <v>511</v>
      </c>
      <c r="B518" s="58" t="s">
        <v>10</v>
      </c>
      <c r="C518" s="58" t="s">
        <v>248</v>
      </c>
      <c r="D518" s="58" t="s">
        <v>36</v>
      </c>
      <c r="E518" s="58" t="s">
        <v>364</v>
      </c>
      <c r="F518" s="59">
        <v>0.2</v>
      </c>
      <c r="G518" s="60">
        <v>1160</v>
      </c>
      <c r="H518" s="61">
        <v>99</v>
      </c>
      <c r="I518" s="62">
        <f t="shared" si="28"/>
        <v>6.9740000000000002</v>
      </c>
      <c r="J518" s="62">
        <f t="shared" si="29"/>
        <v>138.09</v>
      </c>
      <c r="K518" s="62">
        <f t="shared" si="30"/>
        <v>32.58</v>
      </c>
      <c r="L518" s="62">
        <f t="shared" si="31"/>
        <v>170.67000000000002</v>
      </c>
    </row>
    <row r="519" spans="1:12" ht="51">
      <c r="A519" s="57">
        <v>512</v>
      </c>
      <c r="B519" s="58" t="s">
        <v>10</v>
      </c>
      <c r="C519" s="58" t="s">
        <v>35</v>
      </c>
      <c r="D519" s="58" t="s">
        <v>36</v>
      </c>
      <c r="E519" s="58" t="s">
        <v>364</v>
      </c>
      <c r="F519" s="59">
        <v>0.2</v>
      </c>
      <c r="G519" s="60">
        <v>1160</v>
      </c>
      <c r="H519" s="61">
        <v>33</v>
      </c>
      <c r="I519" s="62">
        <f t="shared" si="28"/>
        <v>6.9740000000000002</v>
      </c>
      <c r="J519" s="62">
        <f t="shared" si="29"/>
        <v>46.03</v>
      </c>
      <c r="K519" s="62">
        <f t="shared" si="30"/>
        <v>10.86</v>
      </c>
      <c r="L519" s="62">
        <f t="shared" si="31"/>
        <v>56.89</v>
      </c>
    </row>
    <row r="520" spans="1:12" ht="38.25">
      <c r="A520" s="57">
        <v>513</v>
      </c>
      <c r="B520" s="58" t="s">
        <v>33</v>
      </c>
      <c r="C520" s="58" t="s">
        <v>300</v>
      </c>
      <c r="D520" s="58" t="s">
        <v>32</v>
      </c>
      <c r="E520" s="58" t="s">
        <v>420</v>
      </c>
      <c r="F520" s="59">
        <v>0.2</v>
      </c>
      <c r="G520" s="60">
        <v>960</v>
      </c>
      <c r="H520" s="61">
        <v>2.5</v>
      </c>
      <c r="I520" s="62">
        <f t="shared" ref="I520:I526" si="32">ROUND(G520/166.33,3)</f>
        <v>5.7720000000000002</v>
      </c>
      <c r="J520" s="62">
        <f t="shared" ref="J520:J526" si="33">ROUND(I520*H520*F520,2)</f>
        <v>2.89</v>
      </c>
      <c r="K520" s="62">
        <f t="shared" ref="K520:K526" si="34">ROUND(J520*0.2359,2)</f>
        <v>0.68</v>
      </c>
      <c r="L520" s="62">
        <f t="shared" ref="L520:L526" si="35">J520+K520</f>
        <v>3.5700000000000003</v>
      </c>
    </row>
    <row r="521" spans="1:12" ht="51">
      <c r="A521" s="57">
        <v>514</v>
      </c>
      <c r="B521" s="58" t="s">
        <v>10</v>
      </c>
      <c r="C521" s="58" t="s">
        <v>39</v>
      </c>
      <c r="D521" s="58" t="s">
        <v>36</v>
      </c>
      <c r="E521" s="58" t="s">
        <v>173</v>
      </c>
      <c r="F521" s="59" t="s">
        <v>299</v>
      </c>
      <c r="G521" s="60">
        <v>1120</v>
      </c>
      <c r="H521" s="61">
        <v>104.83</v>
      </c>
      <c r="I521" s="62">
        <f t="shared" si="32"/>
        <v>6.734</v>
      </c>
      <c r="J521" s="62">
        <f t="shared" si="33"/>
        <v>141.19</v>
      </c>
      <c r="K521" s="62">
        <f t="shared" si="34"/>
        <v>33.31</v>
      </c>
      <c r="L521" s="62">
        <f t="shared" si="35"/>
        <v>174.5</v>
      </c>
    </row>
    <row r="522" spans="1:12" ht="51">
      <c r="A522" s="57">
        <v>515</v>
      </c>
      <c r="B522" s="58" t="s">
        <v>10</v>
      </c>
      <c r="C522" s="58" t="s">
        <v>39</v>
      </c>
      <c r="D522" s="58" t="s">
        <v>36</v>
      </c>
      <c r="E522" s="58" t="s">
        <v>173</v>
      </c>
      <c r="F522" s="59">
        <v>0.5</v>
      </c>
      <c r="G522" s="60">
        <v>1120</v>
      </c>
      <c r="H522" s="61">
        <v>5.17</v>
      </c>
      <c r="I522" s="62">
        <f t="shared" si="32"/>
        <v>6.734</v>
      </c>
      <c r="J522" s="62">
        <f t="shared" si="33"/>
        <v>17.41</v>
      </c>
      <c r="K522" s="62">
        <f t="shared" si="34"/>
        <v>4.1100000000000003</v>
      </c>
      <c r="L522" s="62">
        <f t="shared" si="35"/>
        <v>21.52</v>
      </c>
    </row>
    <row r="523" spans="1:12" ht="38.25">
      <c r="A523" s="57">
        <v>516</v>
      </c>
      <c r="B523" s="58" t="s">
        <v>56</v>
      </c>
      <c r="C523" s="58" t="s">
        <v>197</v>
      </c>
      <c r="D523" s="58" t="s">
        <v>32</v>
      </c>
      <c r="E523" s="58" t="s">
        <v>229</v>
      </c>
      <c r="F523" s="59" t="s">
        <v>299</v>
      </c>
      <c r="G523" s="60">
        <v>960</v>
      </c>
      <c r="H523" s="61">
        <v>191.97</v>
      </c>
      <c r="I523" s="62">
        <f t="shared" si="32"/>
        <v>5.7720000000000002</v>
      </c>
      <c r="J523" s="62">
        <f t="shared" si="33"/>
        <v>221.61</v>
      </c>
      <c r="K523" s="62">
        <f t="shared" si="34"/>
        <v>52.28</v>
      </c>
      <c r="L523" s="62">
        <f t="shared" si="35"/>
        <v>273.89</v>
      </c>
    </row>
    <row r="524" spans="1:12" ht="38.25">
      <c r="A524" s="57">
        <v>517</v>
      </c>
      <c r="B524" s="58" t="s">
        <v>56</v>
      </c>
      <c r="C524" s="58" t="s">
        <v>197</v>
      </c>
      <c r="D524" s="58" t="s">
        <v>32</v>
      </c>
      <c r="E524" s="58" t="s">
        <v>229</v>
      </c>
      <c r="F524" s="59" t="s">
        <v>298</v>
      </c>
      <c r="G524" s="60">
        <v>960</v>
      </c>
      <c r="H524" s="61">
        <v>5.03</v>
      </c>
      <c r="I524" s="62">
        <f t="shared" si="32"/>
        <v>5.7720000000000002</v>
      </c>
      <c r="J524" s="62">
        <f t="shared" si="33"/>
        <v>14.52</v>
      </c>
      <c r="K524" s="62">
        <f t="shared" si="34"/>
        <v>3.43</v>
      </c>
      <c r="L524" s="62">
        <f t="shared" si="35"/>
        <v>17.95</v>
      </c>
    </row>
    <row r="525" spans="1:12" ht="76.5">
      <c r="A525" s="57">
        <v>518</v>
      </c>
      <c r="B525" s="58" t="s">
        <v>304</v>
      </c>
      <c r="C525" s="58" t="s">
        <v>242</v>
      </c>
      <c r="D525" s="58" t="s">
        <v>243</v>
      </c>
      <c r="E525" s="58" t="s">
        <v>271</v>
      </c>
      <c r="F525" s="59" t="s">
        <v>299</v>
      </c>
      <c r="G525" s="60">
        <v>1270</v>
      </c>
      <c r="H525" s="61">
        <v>9</v>
      </c>
      <c r="I525" s="62">
        <f t="shared" si="32"/>
        <v>7.6349999999999998</v>
      </c>
      <c r="J525" s="62">
        <f t="shared" si="33"/>
        <v>13.74</v>
      </c>
      <c r="K525" s="62">
        <f t="shared" si="34"/>
        <v>3.24</v>
      </c>
      <c r="L525" s="62">
        <f t="shared" si="35"/>
        <v>16.98</v>
      </c>
    </row>
    <row r="526" spans="1:12" ht="51">
      <c r="A526" s="57">
        <v>519</v>
      </c>
      <c r="B526" s="58" t="s">
        <v>10</v>
      </c>
      <c r="C526" s="58" t="s">
        <v>74</v>
      </c>
      <c r="D526" s="58" t="s">
        <v>40</v>
      </c>
      <c r="E526" s="58" t="s">
        <v>174</v>
      </c>
      <c r="F526" s="59" t="s">
        <v>299</v>
      </c>
      <c r="G526" s="60">
        <v>1250</v>
      </c>
      <c r="H526" s="61">
        <v>29.3</v>
      </c>
      <c r="I526" s="62">
        <f t="shared" si="32"/>
        <v>7.5149999999999997</v>
      </c>
      <c r="J526" s="62">
        <f t="shared" si="33"/>
        <v>44.04</v>
      </c>
      <c r="K526" s="62">
        <f t="shared" si="34"/>
        <v>10.39</v>
      </c>
      <c r="L526" s="62">
        <f t="shared" si="35"/>
        <v>54.43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6AA1C-6CD8-46E6-BFBE-00138B48AB28}">
  <sheetPr>
    <tabColor theme="4" tint="0.79998168889431442"/>
    <pageSetUpPr fitToPage="1"/>
  </sheetPr>
  <dimension ref="A1:L10"/>
  <sheetViews>
    <sheetView zoomScaleNormal="100" workbookViewId="0">
      <selection activeCell="F3" sqref="F3"/>
    </sheetView>
  </sheetViews>
  <sheetFormatPr defaultColWidth="9.140625" defaultRowHeight="12.75"/>
  <cols>
    <col min="1" max="1" width="5.5703125" style="32" customWidth="1"/>
    <col min="2" max="2" width="11.85546875" style="33" customWidth="1"/>
    <col min="3" max="3" width="30.28515625" style="33" customWidth="1"/>
    <col min="4" max="4" width="11.85546875" style="33" customWidth="1"/>
    <col min="5" max="5" width="9.140625" style="28"/>
    <col min="6" max="6" width="10.7109375" style="32" customWidth="1"/>
    <col min="7" max="7" width="9.140625" style="34" customWidth="1"/>
    <col min="8" max="8" width="10.140625" style="32" bestFit="1" customWidth="1"/>
    <col min="9" max="9" width="8" style="32" customWidth="1"/>
    <col min="10" max="10" width="11.28515625" style="34" customWidth="1"/>
    <col min="11" max="11" width="10.42578125" style="34" customWidth="1"/>
    <col min="12" max="12" width="11.7109375" style="34" customWidth="1"/>
    <col min="13" max="16384" width="9.140625" style="28"/>
  </cols>
  <sheetData>
    <row r="1" spans="1:12" ht="15">
      <c r="A1" s="24"/>
      <c r="B1" s="25"/>
      <c r="C1" s="25"/>
      <c r="D1" s="25"/>
      <c r="F1" s="26"/>
      <c r="G1" s="26"/>
      <c r="H1" s="26"/>
      <c r="I1" s="26"/>
      <c r="J1" s="26"/>
      <c r="K1" s="27"/>
      <c r="L1" s="1" t="s">
        <v>549</v>
      </c>
    </row>
    <row r="2" spans="1:12" ht="18.75">
      <c r="A2" s="24"/>
      <c r="B2" s="29" t="s">
        <v>1</v>
      </c>
      <c r="C2" s="25"/>
      <c r="D2" s="25"/>
      <c r="F2" s="2"/>
      <c r="G2" s="26"/>
      <c r="H2" s="26"/>
      <c r="I2" s="26"/>
      <c r="J2" s="26"/>
      <c r="K2" s="26"/>
      <c r="L2" s="27"/>
    </row>
    <row r="3" spans="1:12">
      <c r="A3" s="24"/>
      <c r="B3" s="25"/>
      <c r="C3" s="25"/>
      <c r="D3" s="25"/>
      <c r="F3" s="30"/>
      <c r="G3" s="31"/>
      <c r="H3" s="31"/>
      <c r="I3" s="31"/>
      <c r="J3" s="27"/>
      <c r="K3" s="27"/>
      <c r="L3" s="27"/>
    </row>
    <row r="4" spans="1:12" ht="39.75" customHeight="1">
      <c r="A4" s="124" t="s">
        <v>422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</row>
    <row r="6" spans="1:12" ht="89.25">
      <c r="A6" s="49" t="s">
        <v>28</v>
      </c>
      <c r="B6" s="49" t="s">
        <v>6</v>
      </c>
      <c r="C6" s="49" t="s">
        <v>0</v>
      </c>
      <c r="D6" s="49" t="s">
        <v>4</v>
      </c>
      <c r="E6" s="54" t="s">
        <v>7</v>
      </c>
      <c r="F6" s="50" t="s">
        <v>8</v>
      </c>
      <c r="G6" s="51" t="s">
        <v>2</v>
      </c>
      <c r="H6" s="52" t="s">
        <v>11</v>
      </c>
      <c r="I6" s="51" t="s">
        <v>3</v>
      </c>
      <c r="J6" s="53" t="s">
        <v>29</v>
      </c>
      <c r="K6" s="51" t="s">
        <v>30</v>
      </c>
      <c r="L6" s="51" t="s">
        <v>9</v>
      </c>
    </row>
    <row r="7" spans="1:12" ht="14.25">
      <c r="A7" s="5"/>
      <c r="B7" s="5"/>
      <c r="C7" s="5"/>
      <c r="D7" s="5"/>
      <c r="E7" s="5"/>
      <c r="F7" s="5"/>
      <c r="G7" s="7"/>
      <c r="H7" s="48">
        <f>SUM(H8:H8)</f>
        <v>146.5</v>
      </c>
      <c r="I7" s="48"/>
      <c r="J7" s="48">
        <f>SUM(J8:J8)</f>
        <v>169.12</v>
      </c>
      <c r="K7" s="48">
        <f>SUM(K8:K8)</f>
        <v>39.9</v>
      </c>
      <c r="L7" s="48">
        <f>SUM(L8:L8)</f>
        <v>209.02</v>
      </c>
    </row>
    <row r="8" spans="1:12" ht="51">
      <c r="A8" s="57">
        <v>1</v>
      </c>
      <c r="B8" s="58" t="s">
        <v>10</v>
      </c>
      <c r="C8" s="58" t="s">
        <v>31</v>
      </c>
      <c r="D8" s="58" t="s">
        <v>32</v>
      </c>
      <c r="E8" s="58" t="s">
        <v>147</v>
      </c>
      <c r="F8" s="59">
        <v>0.2</v>
      </c>
      <c r="G8" s="60">
        <v>960</v>
      </c>
      <c r="H8" s="61">
        <v>146.5</v>
      </c>
      <c r="I8" s="62">
        <f>ROUND(G8/166.33,3)</f>
        <v>5.7720000000000002</v>
      </c>
      <c r="J8" s="62">
        <f>ROUND(I8*H8*F8,2)</f>
        <v>169.12</v>
      </c>
      <c r="K8" s="62">
        <f>ROUND(J8*0.2359,2)</f>
        <v>39.9</v>
      </c>
      <c r="L8" s="62">
        <f>J8+K8</f>
        <v>209.02</v>
      </c>
    </row>
    <row r="9" spans="1:12" ht="13.9" customHeight="1"/>
    <row r="10" spans="1:12">
      <c r="B10" s="32" t="s">
        <v>423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4" tint="0.79998168889431442"/>
    <pageSetUpPr fitToPage="1"/>
  </sheetPr>
  <dimension ref="A1:L119"/>
  <sheetViews>
    <sheetView zoomScaleNormal="100" workbookViewId="0">
      <selection activeCell="L1" sqref="L1"/>
    </sheetView>
  </sheetViews>
  <sheetFormatPr defaultColWidth="9.140625" defaultRowHeight="12.75"/>
  <cols>
    <col min="1" max="1" width="5.5703125" style="32" customWidth="1"/>
    <col min="2" max="2" width="11.85546875" style="33" customWidth="1"/>
    <col min="3" max="3" width="30.28515625" style="33" customWidth="1"/>
    <col min="4" max="4" width="11.85546875" style="33" customWidth="1"/>
    <col min="5" max="5" width="9.140625" style="28"/>
    <col min="6" max="6" width="10.7109375" style="32" customWidth="1"/>
    <col min="7" max="7" width="9.140625" style="34" customWidth="1"/>
    <col min="8" max="8" width="10.140625" style="32" bestFit="1" customWidth="1"/>
    <col min="9" max="9" width="8" style="32" customWidth="1"/>
    <col min="10" max="10" width="11.28515625" style="34" customWidth="1"/>
    <col min="11" max="11" width="10.42578125" style="34" customWidth="1"/>
    <col min="12" max="12" width="11.7109375" style="34" customWidth="1"/>
    <col min="13" max="16384" width="9.140625" style="28"/>
  </cols>
  <sheetData>
    <row r="1" spans="1:12" ht="15">
      <c r="A1" s="24"/>
      <c r="B1" s="25"/>
      <c r="C1" s="25"/>
      <c r="D1" s="25"/>
      <c r="F1" s="63"/>
      <c r="G1" s="63"/>
      <c r="H1" s="63"/>
      <c r="I1" s="63"/>
      <c r="J1" s="63"/>
      <c r="K1" s="27"/>
      <c r="L1" s="1" t="s">
        <v>295</v>
      </c>
    </row>
    <row r="2" spans="1:12" ht="18.75">
      <c r="A2" s="24"/>
      <c r="B2" s="29" t="s">
        <v>1</v>
      </c>
      <c r="C2" s="25"/>
      <c r="D2" s="25"/>
      <c r="F2" s="2"/>
      <c r="G2" s="63"/>
      <c r="H2" s="63"/>
      <c r="I2" s="63"/>
      <c r="J2" s="63"/>
      <c r="K2" s="63"/>
      <c r="L2" s="27"/>
    </row>
    <row r="3" spans="1:12">
      <c r="A3" s="24"/>
      <c r="B3" s="25"/>
      <c r="C3" s="25"/>
      <c r="D3" s="25"/>
      <c r="F3" s="30"/>
      <c r="G3" s="31"/>
      <c r="H3" s="31"/>
      <c r="I3" s="31"/>
      <c r="J3" s="27"/>
      <c r="K3" s="27"/>
      <c r="L3" s="27"/>
    </row>
    <row r="4" spans="1:12" ht="33.6" customHeight="1">
      <c r="A4" s="125" t="s">
        <v>426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2">
      <c r="A5" s="64"/>
      <c r="B5" s="65"/>
      <c r="C5" s="30"/>
      <c r="D5" s="30"/>
      <c r="E5" s="66"/>
      <c r="F5" s="67"/>
      <c r="G5" s="30"/>
      <c r="H5" s="68"/>
      <c r="I5" s="30"/>
      <c r="J5" s="69"/>
      <c r="K5" s="69"/>
      <c r="L5" s="69"/>
    </row>
    <row r="6" spans="1:12" ht="38.25">
      <c r="A6" s="49" t="s">
        <v>427</v>
      </c>
      <c r="B6" s="49" t="s">
        <v>6</v>
      </c>
      <c r="C6" s="49" t="s">
        <v>0</v>
      </c>
      <c r="D6" s="49" t="s">
        <v>4</v>
      </c>
      <c r="E6" s="70" t="s">
        <v>7</v>
      </c>
      <c r="F6" s="50" t="s">
        <v>8</v>
      </c>
      <c r="G6" s="51" t="s">
        <v>2</v>
      </c>
      <c r="H6" s="52" t="s">
        <v>11</v>
      </c>
      <c r="I6" s="51" t="s">
        <v>3</v>
      </c>
      <c r="J6" s="51" t="s">
        <v>428</v>
      </c>
      <c r="K6" s="51" t="s">
        <v>429</v>
      </c>
      <c r="L6" s="51" t="s">
        <v>9</v>
      </c>
    </row>
    <row r="7" spans="1:12" ht="14.25">
      <c r="A7" s="5"/>
      <c r="B7" s="5"/>
      <c r="C7" s="5"/>
      <c r="D7" s="5"/>
      <c r="E7" s="5"/>
      <c r="F7" s="6"/>
      <c r="G7" s="7"/>
      <c r="H7" s="71">
        <f t="shared" ref="H7:K7" si="0">SUM(H8:H119)</f>
        <v>12408</v>
      </c>
      <c r="I7" s="71"/>
      <c r="J7" s="71">
        <f t="shared" si="0"/>
        <v>20477.789999999997</v>
      </c>
      <c r="K7" s="71">
        <f t="shared" si="0"/>
        <v>4830.6999999999989</v>
      </c>
      <c r="L7" s="71">
        <f>SUM(L8:L119)</f>
        <v>25308.489999999994</v>
      </c>
    </row>
    <row r="8" spans="1:12" ht="51">
      <c r="A8" s="72">
        <v>1</v>
      </c>
      <c r="B8" s="73" t="s">
        <v>10</v>
      </c>
      <c r="C8" s="73" t="s">
        <v>430</v>
      </c>
      <c r="D8" s="73" t="s">
        <v>36</v>
      </c>
      <c r="E8" s="74" t="s">
        <v>431</v>
      </c>
      <c r="F8" s="75">
        <v>0.2</v>
      </c>
      <c r="G8" s="76">
        <v>1200</v>
      </c>
      <c r="H8" s="77">
        <v>176</v>
      </c>
      <c r="I8" s="78">
        <f>ROUND(G8/176,3)</f>
        <v>6.8179999999999996</v>
      </c>
      <c r="J8" s="77">
        <f t="shared" ref="J8:J71" si="1">ROUND(I8*H8*F8,2)</f>
        <v>239.99</v>
      </c>
      <c r="K8" s="77">
        <f>ROUND(J8*0.2359,2)</f>
        <v>56.61</v>
      </c>
      <c r="L8" s="77">
        <f t="shared" ref="L8:L71" si="2">J8+K8</f>
        <v>296.60000000000002</v>
      </c>
    </row>
    <row r="9" spans="1:12" ht="38.25">
      <c r="A9" s="72">
        <v>2</v>
      </c>
      <c r="B9" s="73" t="s">
        <v>230</v>
      </c>
      <c r="C9" s="73" t="s">
        <v>432</v>
      </c>
      <c r="D9" s="73" t="s">
        <v>40</v>
      </c>
      <c r="E9" s="74" t="s">
        <v>433</v>
      </c>
      <c r="F9" s="75">
        <v>0.25</v>
      </c>
      <c r="G9" s="76">
        <v>1250</v>
      </c>
      <c r="H9" s="77">
        <v>176</v>
      </c>
      <c r="I9" s="78">
        <f t="shared" ref="I9:I72" si="3">ROUND(G9/176,3)</f>
        <v>7.1020000000000003</v>
      </c>
      <c r="J9" s="77">
        <f t="shared" si="1"/>
        <v>312.49</v>
      </c>
      <c r="K9" s="77">
        <f t="shared" ref="K9:K72" si="4">ROUND(J9*0.2359,2)</f>
        <v>73.72</v>
      </c>
      <c r="L9" s="77">
        <f t="shared" si="2"/>
        <v>386.21000000000004</v>
      </c>
    </row>
    <row r="10" spans="1:12" ht="38.25">
      <c r="A10" s="72">
        <v>3</v>
      </c>
      <c r="B10" s="73" t="s">
        <v>434</v>
      </c>
      <c r="C10" s="73" t="s">
        <v>435</v>
      </c>
      <c r="D10" s="73" t="s">
        <v>36</v>
      </c>
      <c r="E10" s="74" t="s">
        <v>436</v>
      </c>
      <c r="F10" s="75">
        <v>0.2</v>
      </c>
      <c r="G10" s="76">
        <v>1100</v>
      </c>
      <c r="H10" s="77">
        <v>40</v>
      </c>
      <c r="I10" s="78">
        <f t="shared" si="3"/>
        <v>6.25</v>
      </c>
      <c r="J10" s="77">
        <f t="shared" si="1"/>
        <v>50</v>
      </c>
      <c r="K10" s="77">
        <f t="shared" si="4"/>
        <v>11.8</v>
      </c>
      <c r="L10" s="77">
        <f t="shared" si="2"/>
        <v>61.8</v>
      </c>
    </row>
    <row r="11" spans="1:12" ht="51">
      <c r="A11" s="72">
        <v>4</v>
      </c>
      <c r="B11" s="73" t="s">
        <v>10</v>
      </c>
      <c r="C11" s="73" t="s">
        <v>430</v>
      </c>
      <c r="D11" s="73" t="s">
        <v>36</v>
      </c>
      <c r="E11" s="74" t="s">
        <v>437</v>
      </c>
      <c r="F11" s="75">
        <v>0.2</v>
      </c>
      <c r="G11" s="76">
        <v>1200</v>
      </c>
      <c r="H11" s="77">
        <v>176</v>
      </c>
      <c r="I11" s="78">
        <f t="shared" si="3"/>
        <v>6.8179999999999996</v>
      </c>
      <c r="J11" s="77">
        <f t="shared" si="1"/>
        <v>239.99</v>
      </c>
      <c r="K11" s="77">
        <f t="shared" si="4"/>
        <v>56.61</v>
      </c>
      <c r="L11" s="77">
        <f t="shared" si="2"/>
        <v>296.60000000000002</v>
      </c>
    </row>
    <row r="12" spans="1:12" ht="38.25">
      <c r="A12" s="72">
        <v>5</v>
      </c>
      <c r="B12" s="73" t="s">
        <v>230</v>
      </c>
      <c r="C12" s="73" t="s">
        <v>432</v>
      </c>
      <c r="D12" s="73" t="s">
        <v>5</v>
      </c>
      <c r="E12" s="74" t="s">
        <v>438</v>
      </c>
      <c r="F12" s="75">
        <v>0.19</v>
      </c>
      <c r="G12" s="76">
        <v>1385</v>
      </c>
      <c r="H12" s="77">
        <v>120</v>
      </c>
      <c r="I12" s="78">
        <f t="shared" si="3"/>
        <v>7.8689999999999998</v>
      </c>
      <c r="J12" s="77">
        <f t="shared" si="1"/>
        <v>179.41</v>
      </c>
      <c r="K12" s="77">
        <f t="shared" si="4"/>
        <v>42.32</v>
      </c>
      <c r="L12" s="77">
        <f t="shared" si="2"/>
        <v>221.73</v>
      </c>
    </row>
    <row r="13" spans="1:12" ht="51">
      <c r="A13" s="72">
        <v>6</v>
      </c>
      <c r="B13" s="73" t="s">
        <v>10</v>
      </c>
      <c r="C13" s="73" t="s">
        <v>430</v>
      </c>
      <c r="D13" s="73" t="s">
        <v>36</v>
      </c>
      <c r="E13" s="74" t="s">
        <v>439</v>
      </c>
      <c r="F13" s="75">
        <v>0.2</v>
      </c>
      <c r="G13" s="76">
        <v>1180</v>
      </c>
      <c r="H13" s="77">
        <v>176</v>
      </c>
      <c r="I13" s="78">
        <f t="shared" si="3"/>
        <v>6.7050000000000001</v>
      </c>
      <c r="J13" s="77">
        <f t="shared" si="1"/>
        <v>236.02</v>
      </c>
      <c r="K13" s="77">
        <f t="shared" si="4"/>
        <v>55.68</v>
      </c>
      <c r="L13" s="77">
        <f t="shared" si="2"/>
        <v>291.7</v>
      </c>
    </row>
    <row r="14" spans="1:12" ht="51">
      <c r="A14" s="72">
        <v>7</v>
      </c>
      <c r="B14" s="73" t="s">
        <v>10</v>
      </c>
      <c r="C14" s="73" t="s">
        <v>430</v>
      </c>
      <c r="D14" s="73" t="s">
        <v>36</v>
      </c>
      <c r="E14" s="74" t="s">
        <v>440</v>
      </c>
      <c r="F14" s="75">
        <v>0.2</v>
      </c>
      <c r="G14" s="76">
        <v>1180</v>
      </c>
      <c r="H14" s="77">
        <v>176</v>
      </c>
      <c r="I14" s="78">
        <f t="shared" si="3"/>
        <v>6.7050000000000001</v>
      </c>
      <c r="J14" s="77">
        <f t="shared" si="1"/>
        <v>236.02</v>
      </c>
      <c r="K14" s="77">
        <f t="shared" si="4"/>
        <v>55.68</v>
      </c>
      <c r="L14" s="77">
        <f t="shared" si="2"/>
        <v>291.7</v>
      </c>
    </row>
    <row r="15" spans="1:12" ht="51">
      <c r="A15" s="72">
        <v>8</v>
      </c>
      <c r="B15" s="73" t="s">
        <v>10</v>
      </c>
      <c r="C15" s="73" t="s">
        <v>430</v>
      </c>
      <c r="D15" s="73" t="s">
        <v>36</v>
      </c>
      <c r="E15" s="74" t="s">
        <v>441</v>
      </c>
      <c r="F15" s="75">
        <v>0.25</v>
      </c>
      <c r="G15" s="76">
        <v>1160</v>
      </c>
      <c r="H15" s="77">
        <v>176</v>
      </c>
      <c r="I15" s="78">
        <f t="shared" si="3"/>
        <v>6.5910000000000002</v>
      </c>
      <c r="J15" s="77">
        <f t="shared" si="1"/>
        <v>290</v>
      </c>
      <c r="K15" s="77">
        <f t="shared" si="4"/>
        <v>68.41</v>
      </c>
      <c r="L15" s="77">
        <f t="shared" si="2"/>
        <v>358.40999999999997</v>
      </c>
    </row>
    <row r="16" spans="1:12" ht="38.25">
      <c r="A16" s="72">
        <v>9</v>
      </c>
      <c r="B16" s="73" t="s">
        <v>10</v>
      </c>
      <c r="C16" s="73" t="s">
        <v>39</v>
      </c>
      <c r="D16" s="73" t="s">
        <v>40</v>
      </c>
      <c r="E16" s="74" t="s">
        <v>54</v>
      </c>
      <c r="F16" s="75">
        <v>0.15</v>
      </c>
      <c r="G16" s="76">
        <v>1370</v>
      </c>
      <c r="H16" s="77">
        <v>176</v>
      </c>
      <c r="I16" s="78">
        <f t="shared" si="3"/>
        <v>7.7839999999999998</v>
      </c>
      <c r="J16" s="77">
        <f t="shared" si="1"/>
        <v>205.5</v>
      </c>
      <c r="K16" s="77">
        <f t="shared" si="4"/>
        <v>48.48</v>
      </c>
      <c r="L16" s="77">
        <f t="shared" si="2"/>
        <v>253.98</v>
      </c>
    </row>
    <row r="17" spans="1:12" ht="51">
      <c r="A17" s="72">
        <v>10</v>
      </c>
      <c r="B17" s="73" t="s">
        <v>10</v>
      </c>
      <c r="C17" s="73" t="s">
        <v>430</v>
      </c>
      <c r="D17" s="73" t="s">
        <v>5</v>
      </c>
      <c r="E17" s="74" t="s">
        <v>442</v>
      </c>
      <c r="F17" s="75">
        <v>0.3</v>
      </c>
      <c r="G17" s="76">
        <v>1390</v>
      </c>
      <c r="H17" s="77">
        <v>176</v>
      </c>
      <c r="I17" s="78">
        <f t="shared" si="3"/>
        <v>7.8979999999999997</v>
      </c>
      <c r="J17" s="77">
        <f t="shared" si="1"/>
        <v>417.01</v>
      </c>
      <c r="K17" s="77">
        <f t="shared" si="4"/>
        <v>98.37</v>
      </c>
      <c r="L17" s="77">
        <f t="shared" si="2"/>
        <v>515.38</v>
      </c>
    </row>
    <row r="18" spans="1:12" ht="38.25">
      <c r="A18" s="72">
        <v>11</v>
      </c>
      <c r="B18" s="73" t="s">
        <v>434</v>
      </c>
      <c r="C18" s="73" t="s">
        <v>443</v>
      </c>
      <c r="D18" s="73" t="s">
        <v>444</v>
      </c>
      <c r="E18" s="74" t="s">
        <v>445</v>
      </c>
      <c r="F18" s="75">
        <v>0.2</v>
      </c>
      <c r="G18" s="76">
        <v>1880</v>
      </c>
      <c r="H18" s="77">
        <v>40</v>
      </c>
      <c r="I18" s="78">
        <f t="shared" si="3"/>
        <v>10.682</v>
      </c>
      <c r="J18" s="77">
        <f t="shared" si="1"/>
        <v>85.46</v>
      </c>
      <c r="K18" s="77">
        <f t="shared" si="4"/>
        <v>20.16</v>
      </c>
      <c r="L18" s="77">
        <f t="shared" si="2"/>
        <v>105.61999999999999</v>
      </c>
    </row>
    <row r="19" spans="1:12" ht="51">
      <c r="A19" s="72">
        <v>12</v>
      </c>
      <c r="B19" s="73" t="s">
        <v>10</v>
      </c>
      <c r="C19" s="73" t="s">
        <v>430</v>
      </c>
      <c r="D19" s="73" t="s">
        <v>36</v>
      </c>
      <c r="E19" s="74" t="s">
        <v>446</v>
      </c>
      <c r="F19" s="75">
        <v>0.2</v>
      </c>
      <c r="G19" s="76">
        <v>1140</v>
      </c>
      <c r="H19" s="77">
        <v>176</v>
      </c>
      <c r="I19" s="78">
        <f t="shared" si="3"/>
        <v>6.4770000000000003</v>
      </c>
      <c r="J19" s="77">
        <f t="shared" si="1"/>
        <v>227.99</v>
      </c>
      <c r="K19" s="77">
        <f t="shared" si="4"/>
        <v>53.78</v>
      </c>
      <c r="L19" s="77">
        <f t="shared" si="2"/>
        <v>281.77</v>
      </c>
    </row>
    <row r="20" spans="1:12" ht="51">
      <c r="A20" s="72">
        <v>13</v>
      </c>
      <c r="B20" s="73" t="s">
        <v>10</v>
      </c>
      <c r="C20" s="73" t="s">
        <v>74</v>
      </c>
      <c r="D20" s="73" t="s">
        <v>447</v>
      </c>
      <c r="E20" s="74" t="s">
        <v>448</v>
      </c>
      <c r="F20" s="75">
        <v>0.3</v>
      </c>
      <c r="G20" s="76">
        <v>1710</v>
      </c>
      <c r="H20" s="77">
        <v>112</v>
      </c>
      <c r="I20" s="78">
        <f t="shared" si="3"/>
        <v>9.7159999999999993</v>
      </c>
      <c r="J20" s="77">
        <f t="shared" si="1"/>
        <v>326.45999999999998</v>
      </c>
      <c r="K20" s="77">
        <f t="shared" si="4"/>
        <v>77.010000000000005</v>
      </c>
      <c r="L20" s="77">
        <f t="shared" si="2"/>
        <v>403.46999999999997</v>
      </c>
    </row>
    <row r="21" spans="1:12" ht="51">
      <c r="A21" s="72">
        <v>14</v>
      </c>
      <c r="B21" s="73" t="s">
        <v>10</v>
      </c>
      <c r="C21" s="73" t="s">
        <v>74</v>
      </c>
      <c r="D21" s="73" t="s">
        <v>447</v>
      </c>
      <c r="E21" s="74" t="s">
        <v>448</v>
      </c>
      <c r="F21" s="75">
        <v>0.1</v>
      </c>
      <c r="G21" s="76">
        <v>1710</v>
      </c>
      <c r="H21" s="77">
        <v>8</v>
      </c>
      <c r="I21" s="78">
        <f t="shared" si="3"/>
        <v>9.7159999999999993</v>
      </c>
      <c r="J21" s="77">
        <f t="shared" si="1"/>
        <v>7.77</v>
      </c>
      <c r="K21" s="77">
        <f t="shared" si="4"/>
        <v>1.83</v>
      </c>
      <c r="L21" s="77">
        <f t="shared" si="2"/>
        <v>9.6</v>
      </c>
    </row>
    <row r="22" spans="1:12" ht="51">
      <c r="A22" s="72">
        <v>15</v>
      </c>
      <c r="B22" s="73" t="s">
        <v>10</v>
      </c>
      <c r="C22" s="73" t="s">
        <v>74</v>
      </c>
      <c r="D22" s="73" t="s">
        <v>447</v>
      </c>
      <c r="E22" s="74" t="s">
        <v>448</v>
      </c>
      <c r="F22" s="75">
        <v>0.2</v>
      </c>
      <c r="G22" s="76">
        <v>1710</v>
      </c>
      <c r="H22" s="77">
        <v>0</v>
      </c>
      <c r="I22" s="78">
        <f t="shared" si="3"/>
        <v>9.7159999999999993</v>
      </c>
      <c r="J22" s="77">
        <f t="shared" si="1"/>
        <v>0</v>
      </c>
      <c r="K22" s="77">
        <f t="shared" si="4"/>
        <v>0</v>
      </c>
      <c r="L22" s="77">
        <f t="shared" si="2"/>
        <v>0</v>
      </c>
    </row>
    <row r="23" spans="1:12" ht="51">
      <c r="A23" s="72">
        <v>16</v>
      </c>
      <c r="B23" s="73" t="s">
        <v>10</v>
      </c>
      <c r="C23" s="73" t="s">
        <v>430</v>
      </c>
      <c r="D23" s="73" t="s">
        <v>36</v>
      </c>
      <c r="E23" s="74" t="s">
        <v>449</v>
      </c>
      <c r="F23" s="75">
        <v>0.2</v>
      </c>
      <c r="G23" s="76">
        <v>1200</v>
      </c>
      <c r="H23" s="77">
        <v>176</v>
      </c>
      <c r="I23" s="78">
        <f t="shared" si="3"/>
        <v>6.8179999999999996</v>
      </c>
      <c r="J23" s="77">
        <f t="shared" si="1"/>
        <v>239.99</v>
      </c>
      <c r="K23" s="77">
        <f t="shared" si="4"/>
        <v>56.61</v>
      </c>
      <c r="L23" s="77">
        <f t="shared" si="2"/>
        <v>296.60000000000002</v>
      </c>
    </row>
    <row r="24" spans="1:12" ht="51">
      <c r="A24" s="72">
        <v>17</v>
      </c>
      <c r="B24" s="73" t="s">
        <v>10</v>
      </c>
      <c r="C24" s="73" t="s">
        <v>430</v>
      </c>
      <c r="D24" s="73" t="s">
        <v>5</v>
      </c>
      <c r="E24" s="74" t="s">
        <v>450</v>
      </c>
      <c r="F24" s="75">
        <v>0.05</v>
      </c>
      <c r="G24" s="76">
        <v>1390</v>
      </c>
      <c r="H24" s="77">
        <v>176</v>
      </c>
      <c r="I24" s="78">
        <f t="shared" si="3"/>
        <v>7.8979999999999997</v>
      </c>
      <c r="J24" s="77">
        <f t="shared" si="1"/>
        <v>69.5</v>
      </c>
      <c r="K24" s="77">
        <f t="shared" si="4"/>
        <v>16.399999999999999</v>
      </c>
      <c r="L24" s="77">
        <f t="shared" si="2"/>
        <v>85.9</v>
      </c>
    </row>
    <row r="25" spans="1:12" ht="38.25">
      <c r="A25" s="72">
        <v>18</v>
      </c>
      <c r="B25" s="73" t="s">
        <v>434</v>
      </c>
      <c r="C25" s="73" t="s">
        <v>451</v>
      </c>
      <c r="D25" s="73" t="s">
        <v>32</v>
      </c>
      <c r="E25" s="74" t="s">
        <v>452</v>
      </c>
      <c r="F25" s="75">
        <v>0.2</v>
      </c>
      <c r="G25" s="76">
        <v>960</v>
      </c>
      <c r="H25" s="77">
        <v>40</v>
      </c>
      <c r="I25" s="78">
        <f t="shared" si="3"/>
        <v>5.4550000000000001</v>
      </c>
      <c r="J25" s="77">
        <f t="shared" si="1"/>
        <v>43.64</v>
      </c>
      <c r="K25" s="77">
        <f t="shared" si="4"/>
        <v>10.29</v>
      </c>
      <c r="L25" s="77">
        <f t="shared" si="2"/>
        <v>53.93</v>
      </c>
    </row>
    <row r="26" spans="1:12" ht="51">
      <c r="A26" s="72">
        <v>19</v>
      </c>
      <c r="B26" s="73" t="s">
        <v>434</v>
      </c>
      <c r="C26" s="73" t="s">
        <v>453</v>
      </c>
      <c r="D26" s="73" t="s">
        <v>454</v>
      </c>
      <c r="E26" s="74" t="s">
        <v>455</v>
      </c>
      <c r="F26" s="75">
        <v>0.2</v>
      </c>
      <c r="G26" s="76">
        <v>1530</v>
      </c>
      <c r="H26" s="77">
        <v>8</v>
      </c>
      <c r="I26" s="78">
        <f t="shared" si="3"/>
        <v>8.6929999999999996</v>
      </c>
      <c r="J26" s="77">
        <f t="shared" si="1"/>
        <v>13.91</v>
      </c>
      <c r="K26" s="77">
        <f t="shared" si="4"/>
        <v>3.28</v>
      </c>
      <c r="L26" s="77">
        <f t="shared" si="2"/>
        <v>17.190000000000001</v>
      </c>
    </row>
    <row r="27" spans="1:12" ht="51">
      <c r="A27" s="72">
        <v>20</v>
      </c>
      <c r="B27" s="73" t="s">
        <v>10</v>
      </c>
      <c r="C27" s="73" t="s">
        <v>430</v>
      </c>
      <c r="D27" s="73" t="s">
        <v>36</v>
      </c>
      <c r="E27" s="74" t="s">
        <v>456</v>
      </c>
      <c r="F27" s="75">
        <v>0.2</v>
      </c>
      <c r="G27" s="76">
        <v>1180</v>
      </c>
      <c r="H27" s="77">
        <v>176</v>
      </c>
      <c r="I27" s="78">
        <f t="shared" si="3"/>
        <v>6.7050000000000001</v>
      </c>
      <c r="J27" s="77">
        <f t="shared" si="1"/>
        <v>236.02</v>
      </c>
      <c r="K27" s="77">
        <f t="shared" si="4"/>
        <v>55.68</v>
      </c>
      <c r="L27" s="77">
        <f t="shared" si="2"/>
        <v>291.7</v>
      </c>
    </row>
    <row r="28" spans="1:12" ht="51">
      <c r="A28" s="72">
        <v>21</v>
      </c>
      <c r="B28" s="73" t="s">
        <v>10</v>
      </c>
      <c r="C28" s="73" t="s">
        <v>457</v>
      </c>
      <c r="D28" s="73" t="s">
        <v>458</v>
      </c>
      <c r="E28" s="74" t="s">
        <v>459</v>
      </c>
      <c r="F28" s="75">
        <v>0.3</v>
      </c>
      <c r="G28" s="76">
        <v>1995</v>
      </c>
      <c r="H28" s="77">
        <v>40</v>
      </c>
      <c r="I28" s="78">
        <f t="shared" si="3"/>
        <v>11.335000000000001</v>
      </c>
      <c r="J28" s="77">
        <f t="shared" si="1"/>
        <v>136.02000000000001</v>
      </c>
      <c r="K28" s="77">
        <f t="shared" si="4"/>
        <v>32.090000000000003</v>
      </c>
      <c r="L28" s="77">
        <f t="shared" si="2"/>
        <v>168.11</v>
      </c>
    </row>
    <row r="29" spans="1:12" ht="51">
      <c r="A29" s="72">
        <v>22</v>
      </c>
      <c r="B29" s="73" t="s">
        <v>10</v>
      </c>
      <c r="C29" s="73" t="s">
        <v>457</v>
      </c>
      <c r="D29" s="73" t="s">
        <v>458</v>
      </c>
      <c r="E29" s="74" t="s">
        <v>459</v>
      </c>
      <c r="F29" s="75">
        <v>0.1</v>
      </c>
      <c r="G29" s="76">
        <v>1995</v>
      </c>
      <c r="H29" s="77">
        <v>24</v>
      </c>
      <c r="I29" s="78">
        <f t="shared" si="3"/>
        <v>11.335000000000001</v>
      </c>
      <c r="J29" s="77">
        <f t="shared" si="1"/>
        <v>27.2</v>
      </c>
      <c r="K29" s="77">
        <f t="shared" si="4"/>
        <v>6.42</v>
      </c>
      <c r="L29" s="77">
        <f t="shared" si="2"/>
        <v>33.619999999999997</v>
      </c>
    </row>
    <row r="30" spans="1:12" ht="51">
      <c r="A30" s="72">
        <v>23</v>
      </c>
      <c r="B30" s="73" t="s">
        <v>10</v>
      </c>
      <c r="C30" s="73" t="s">
        <v>457</v>
      </c>
      <c r="D30" s="73" t="s">
        <v>458</v>
      </c>
      <c r="E30" s="74" t="s">
        <v>459</v>
      </c>
      <c r="F30" s="75">
        <v>0.3</v>
      </c>
      <c r="G30" s="76">
        <v>1995</v>
      </c>
      <c r="H30" s="77">
        <v>16</v>
      </c>
      <c r="I30" s="78">
        <f t="shared" si="3"/>
        <v>11.335000000000001</v>
      </c>
      <c r="J30" s="77">
        <f t="shared" si="1"/>
        <v>54.41</v>
      </c>
      <c r="K30" s="77">
        <f t="shared" si="4"/>
        <v>12.84</v>
      </c>
      <c r="L30" s="77">
        <f t="shared" si="2"/>
        <v>67.25</v>
      </c>
    </row>
    <row r="31" spans="1:12" ht="38.25">
      <c r="A31" s="72">
        <v>24</v>
      </c>
      <c r="B31" s="73" t="s">
        <v>434</v>
      </c>
      <c r="C31" s="73" t="s">
        <v>460</v>
      </c>
      <c r="D31" s="73" t="s">
        <v>40</v>
      </c>
      <c r="E31" s="74" t="s">
        <v>461</v>
      </c>
      <c r="F31" s="75">
        <v>0.2</v>
      </c>
      <c r="G31" s="76">
        <v>1270</v>
      </c>
      <c r="H31" s="77">
        <v>40</v>
      </c>
      <c r="I31" s="78">
        <f t="shared" si="3"/>
        <v>7.2160000000000002</v>
      </c>
      <c r="J31" s="77">
        <f t="shared" si="1"/>
        <v>57.73</v>
      </c>
      <c r="K31" s="77">
        <f t="shared" si="4"/>
        <v>13.62</v>
      </c>
      <c r="L31" s="77">
        <f t="shared" si="2"/>
        <v>71.349999999999994</v>
      </c>
    </row>
    <row r="32" spans="1:12" ht="38.25">
      <c r="A32" s="72">
        <v>25</v>
      </c>
      <c r="B32" s="73" t="s">
        <v>434</v>
      </c>
      <c r="C32" s="73" t="s">
        <v>460</v>
      </c>
      <c r="D32" s="73" t="s">
        <v>40</v>
      </c>
      <c r="E32" s="74" t="s">
        <v>461</v>
      </c>
      <c r="F32" s="75">
        <v>0.2</v>
      </c>
      <c r="G32" s="76">
        <v>1270</v>
      </c>
      <c r="H32" s="77">
        <v>40</v>
      </c>
      <c r="I32" s="78">
        <f t="shared" si="3"/>
        <v>7.2160000000000002</v>
      </c>
      <c r="J32" s="77">
        <f t="shared" si="1"/>
        <v>57.73</v>
      </c>
      <c r="K32" s="77">
        <f t="shared" si="4"/>
        <v>13.62</v>
      </c>
      <c r="L32" s="77">
        <f t="shared" si="2"/>
        <v>71.349999999999994</v>
      </c>
    </row>
    <row r="33" spans="1:12" ht="38.25">
      <c r="A33" s="72">
        <v>26</v>
      </c>
      <c r="B33" s="73" t="s">
        <v>10</v>
      </c>
      <c r="C33" s="73" t="s">
        <v>74</v>
      </c>
      <c r="D33" s="73" t="s">
        <v>40</v>
      </c>
      <c r="E33" s="74" t="s">
        <v>284</v>
      </c>
      <c r="F33" s="75">
        <v>0.18</v>
      </c>
      <c r="G33" s="76">
        <v>1235</v>
      </c>
      <c r="H33" s="77">
        <v>176</v>
      </c>
      <c r="I33" s="78">
        <f t="shared" si="3"/>
        <v>7.0170000000000003</v>
      </c>
      <c r="J33" s="77">
        <f t="shared" si="1"/>
        <v>222.3</v>
      </c>
      <c r="K33" s="77">
        <f t="shared" si="4"/>
        <v>52.44</v>
      </c>
      <c r="L33" s="77">
        <f t="shared" si="2"/>
        <v>274.74</v>
      </c>
    </row>
    <row r="34" spans="1:12" ht="51">
      <c r="A34" s="72">
        <v>27</v>
      </c>
      <c r="B34" s="73" t="s">
        <v>10</v>
      </c>
      <c r="C34" s="73" t="s">
        <v>430</v>
      </c>
      <c r="D34" s="73" t="s">
        <v>36</v>
      </c>
      <c r="E34" s="74" t="s">
        <v>462</v>
      </c>
      <c r="F34" s="75">
        <v>0.2</v>
      </c>
      <c r="G34" s="76">
        <v>1160</v>
      </c>
      <c r="H34" s="77">
        <v>176</v>
      </c>
      <c r="I34" s="78">
        <f t="shared" si="3"/>
        <v>6.5910000000000002</v>
      </c>
      <c r="J34" s="77">
        <f t="shared" si="1"/>
        <v>232</v>
      </c>
      <c r="K34" s="77">
        <f t="shared" si="4"/>
        <v>54.73</v>
      </c>
      <c r="L34" s="77">
        <f t="shared" si="2"/>
        <v>286.73</v>
      </c>
    </row>
    <row r="35" spans="1:12" ht="38.25">
      <c r="A35" s="72">
        <v>28</v>
      </c>
      <c r="B35" s="73" t="s">
        <v>434</v>
      </c>
      <c r="C35" s="73" t="s">
        <v>460</v>
      </c>
      <c r="D35" s="73" t="s">
        <v>36</v>
      </c>
      <c r="E35" s="74" t="s">
        <v>463</v>
      </c>
      <c r="F35" s="75">
        <v>0.2</v>
      </c>
      <c r="G35" s="76">
        <v>1140</v>
      </c>
      <c r="H35" s="77">
        <v>40</v>
      </c>
      <c r="I35" s="78">
        <f t="shared" si="3"/>
        <v>6.4770000000000003</v>
      </c>
      <c r="J35" s="77">
        <f t="shared" si="1"/>
        <v>51.82</v>
      </c>
      <c r="K35" s="77">
        <f t="shared" si="4"/>
        <v>12.22</v>
      </c>
      <c r="L35" s="77">
        <f t="shared" si="2"/>
        <v>64.040000000000006</v>
      </c>
    </row>
    <row r="36" spans="1:12" ht="38.25">
      <c r="A36" s="72">
        <v>29</v>
      </c>
      <c r="B36" s="73" t="s">
        <v>434</v>
      </c>
      <c r="C36" s="73" t="s">
        <v>451</v>
      </c>
      <c r="D36" s="73" t="s">
        <v>32</v>
      </c>
      <c r="E36" s="74" t="s">
        <v>464</v>
      </c>
      <c r="F36" s="75">
        <v>0.2</v>
      </c>
      <c r="G36" s="76">
        <v>1000</v>
      </c>
      <c r="H36" s="77">
        <v>40</v>
      </c>
      <c r="I36" s="78">
        <f t="shared" si="3"/>
        <v>5.6820000000000004</v>
      </c>
      <c r="J36" s="77">
        <f t="shared" si="1"/>
        <v>45.46</v>
      </c>
      <c r="K36" s="77">
        <f t="shared" si="4"/>
        <v>10.72</v>
      </c>
      <c r="L36" s="77">
        <f t="shared" si="2"/>
        <v>56.18</v>
      </c>
    </row>
    <row r="37" spans="1:12" ht="51">
      <c r="A37" s="72">
        <v>30</v>
      </c>
      <c r="B37" s="73" t="s">
        <v>10</v>
      </c>
      <c r="C37" s="73" t="s">
        <v>430</v>
      </c>
      <c r="D37" s="73" t="s">
        <v>36</v>
      </c>
      <c r="E37" s="74" t="s">
        <v>465</v>
      </c>
      <c r="F37" s="75">
        <v>0.2</v>
      </c>
      <c r="G37" s="76">
        <v>1200</v>
      </c>
      <c r="H37" s="77">
        <v>176</v>
      </c>
      <c r="I37" s="78">
        <f t="shared" si="3"/>
        <v>6.8179999999999996</v>
      </c>
      <c r="J37" s="77">
        <f t="shared" si="1"/>
        <v>239.99</v>
      </c>
      <c r="K37" s="77">
        <f t="shared" si="4"/>
        <v>56.61</v>
      </c>
      <c r="L37" s="77">
        <f t="shared" si="2"/>
        <v>296.60000000000002</v>
      </c>
    </row>
    <row r="38" spans="1:12" ht="127.5">
      <c r="A38" s="72">
        <v>31</v>
      </c>
      <c r="B38" s="73" t="s">
        <v>10</v>
      </c>
      <c r="C38" s="73" t="s">
        <v>74</v>
      </c>
      <c r="D38" s="73" t="s">
        <v>466</v>
      </c>
      <c r="E38" s="74" t="s">
        <v>467</v>
      </c>
      <c r="F38" s="75">
        <v>0.3</v>
      </c>
      <c r="G38" s="76">
        <v>1710</v>
      </c>
      <c r="H38" s="77">
        <v>176</v>
      </c>
      <c r="I38" s="78">
        <f t="shared" si="3"/>
        <v>9.7159999999999993</v>
      </c>
      <c r="J38" s="77">
        <f t="shared" si="1"/>
        <v>513</v>
      </c>
      <c r="K38" s="77">
        <f t="shared" si="4"/>
        <v>121.02</v>
      </c>
      <c r="L38" s="77">
        <f t="shared" si="2"/>
        <v>634.02</v>
      </c>
    </row>
    <row r="39" spans="1:12" ht="38.25">
      <c r="A39" s="72">
        <v>32</v>
      </c>
      <c r="B39" s="73" t="s">
        <v>10</v>
      </c>
      <c r="C39" s="73" t="s">
        <v>74</v>
      </c>
      <c r="D39" s="73" t="s">
        <v>40</v>
      </c>
      <c r="E39" s="74" t="s">
        <v>272</v>
      </c>
      <c r="F39" s="75">
        <v>0.14000000000000001</v>
      </c>
      <c r="G39" s="76">
        <v>1230</v>
      </c>
      <c r="H39" s="77">
        <v>176</v>
      </c>
      <c r="I39" s="78">
        <f t="shared" si="3"/>
        <v>6.9889999999999999</v>
      </c>
      <c r="J39" s="77">
        <f t="shared" si="1"/>
        <v>172.21</v>
      </c>
      <c r="K39" s="77">
        <f t="shared" si="4"/>
        <v>40.619999999999997</v>
      </c>
      <c r="L39" s="77">
        <f t="shared" si="2"/>
        <v>212.83</v>
      </c>
    </row>
    <row r="40" spans="1:12" ht="38.25">
      <c r="A40" s="72">
        <v>33</v>
      </c>
      <c r="B40" s="73" t="s">
        <v>434</v>
      </c>
      <c r="C40" s="73" t="s">
        <v>451</v>
      </c>
      <c r="D40" s="73" t="s">
        <v>32</v>
      </c>
      <c r="E40" s="74" t="s">
        <v>468</v>
      </c>
      <c r="F40" s="75">
        <v>0.2</v>
      </c>
      <c r="G40" s="76">
        <v>1000</v>
      </c>
      <c r="H40" s="77">
        <v>40</v>
      </c>
      <c r="I40" s="78">
        <f t="shared" si="3"/>
        <v>5.6820000000000004</v>
      </c>
      <c r="J40" s="77">
        <f t="shared" si="1"/>
        <v>45.46</v>
      </c>
      <c r="K40" s="77">
        <f t="shared" si="4"/>
        <v>10.72</v>
      </c>
      <c r="L40" s="77">
        <f t="shared" si="2"/>
        <v>56.18</v>
      </c>
    </row>
    <row r="41" spans="1:12" ht="38.25">
      <c r="A41" s="72">
        <v>34</v>
      </c>
      <c r="B41" s="73" t="s">
        <v>434</v>
      </c>
      <c r="C41" s="73" t="s">
        <v>451</v>
      </c>
      <c r="D41" s="73" t="s">
        <v>32</v>
      </c>
      <c r="E41" s="74" t="s">
        <v>468</v>
      </c>
      <c r="F41" s="75">
        <v>0.2</v>
      </c>
      <c r="G41" s="76">
        <v>1000</v>
      </c>
      <c r="H41" s="77">
        <v>40</v>
      </c>
      <c r="I41" s="78">
        <f t="shared" si="3"/>
        <v>5.6820000000000004</v>
      </c>
      <c r="J41" s="77">
        <f t="shared" si="1"/>
        <v>45.46</v>
      </c>
      <c r="K41" s="77">
        <f t="shared" si="4"/>
        <v>10.72</v>
      </c>
      <c r="L41" s="77">
        <f t="shared" si="2"/>
        <v>56.18</v>
      </c>
    </row>
    <row r="42" spans="1:12" ht="51">
      <c r="A42" s="72">
        <v>35</v>
      </c>
      <c r="B42" s="73" t="s">
        <v>10</v>
      </c>
      <c r="C42" s="73" t="s">
        <v>430</v>
      </c>
      <c r="D42" s="73" t="s">
        <v>40</v>
      </c>
      <c r="E42" s="74" t="s">
        <v>469</v>
      </c>
      <c r="F42" s="75">
        <v>0.1</v>
      </c>
      <c r="G42" s="76">
        <v>1275</v>
      </c>
      <c r="H42" s="77">
        <v>176</v>
      </c>
      <c r="I42" s="78">
        <f t="shared" si="3"/>
        <v>7.2439999999999998</v>
      </c>
      <c r="J42" s="77">
        <f t="shared" si="1"/>
        <v>127.49</v>
      </c>
      <c r="K42" s="77">
        <f t="shared" si="4"/>
        <v>30.07</v>
      </c>
      <c r="L42" s="77">
        <f t="shared" si="2"/>
        <v>157.56</v>
      </c>
    </row>
    <row r="43" spans="1:12" ht="51">
      <c r="A43" s="72">
        <v>36</v>
      </c>
      <c r="B43" s="73" t="s">
        <v>10</v>
      </c>
      <c r="C43" s="73" t="s">
        <v>430</v>
      </c>
      <c r="D43" s="73" t="s">
        <v>40</v>
      </c>
      <c r="E43" s="74" t="s">
        <v>470</v>
      </c>
      <c r="F43" s="75">
        <v>0.25</v>
      </c>
      <c r="G43" s="76">
        <v>1255</v>
      </c>
      <c r="H43" s="77">
        <v>176</v>
      </c>
      <c r="I43" s="78">
        <f t="shared" si="3"/>
        <v>7.1310000000000002</v>
      </c>
      <c r="J43" s="77">
        <f t="shared" si="1"/>
        <v>313.76</v>
      </c>
      <c r="K43" s="77">
        <f t="shared" si="4"/>
        <v>74.02</v>
      </c>
      <c r="L43" s="77">
        <f t="shared" si="2"/>
        <v>387.78</v>
      </c>
    </row>
    <row r="44" spans="1:12" ht="38.25">
      <c r="A44" s="72">
        <v>37</v>
      </c>
      <c r="B44" s="73" t="s">
        <v>434</v>
      </c>
      <c r="C44" s="73" t="s">
        <v>460</v>
      </c>
      <c r="D44" s="73" t="s">
        <v>40</v>
      </c>
      <c r="E44" s="74" t="s">
        <v>471</v>
      </c>
      <c r="F44" s="75">
        <v>0.2</v>
      </c>
      <c r="G44" s="76">
        <v>1290</v>
      </c>
      <c r="H44" s="77">
        <v>8</v>
      </c>
      <c r="I44" s="78">
        <f t="shared" si="3"/>
        <v>7.33</v>
      </c>
      <c r="J44" s="77">
        <f t="shared" si="1"/>
        <v>11.73</v>
      </c>
      <c r="K44" s="77">
        <f t="shared" si="4"/>
        <v>2.77</v>
      </c>
      <c r="L44" s="77">
        <f t="shared" si="2"/>
        <v>14.5</v>
      </c>
    </row>
    <row r="45" spans="1:12" ht="38.25">
      <c r="A45" s="72">
        <v>38</v>
      </c>
      <c r="B45" s="73" t="s">
        <v>434</v>
      </c>
      <c r="C45" s="73" t="s">
        <v>460</v>
      </c>
      <c r="D45" s="73" t="s">
        <v>40</v>
      </c>
      <c r="E45" s="74" t="s">
        <v>471</v>
      </c>
      <c r="F45" s="75">
        <v>0.2</v>
      </c>
      <c r="G45" s="76">
        <v>1290</v>
      </c>
      <c r="H45" s="77">
        <v>40</v>
      </c>
      <c r="I45" s="78">
        <f t="shared" si="3"/>
        <v>7.33</v>
      </c>
      <c r="J45" s="77">
        <f t="shared" si="1"/>
        <v>58.64</v>
      </c>
      <c r="K45" s="77">
        <f t="shared" si="4"/>
        <v>13.83</v>
      </c>
      <c r="L45" s="77">
        <f t="shared" si="2"/>
        <v>72.47</v>
      </c>
    </row>
    <row r="46" spans="1:12" ht="38.25">
      <c r="A46" s="72">
        <v>39</v>
      </c>
      <c r="B46" s="73" t="s">
        <v>434</v>
      </c>
      <c r="C46" s="73" t="s">
        <v>460</v>
      </c>
      <c r="D46" s="73" t="s">
        <v>40</v>
      </c>
      <c r="E46" s="74" t="s">
        <v>471</v>
      </c>
      <c r="F46" s="75">
        <v>0.2</v>
      </c>
      <c r="G46" s="76">
        <v>1290</v>
      </c>
      <c r="H46" s="77">
        <v>16</v>
      </c>
      <c r="I46" s="78">
        <f t="shared" si="3"/>
        <v>7.33</v>
      </c>
      <c r="J46" s="77">
        <f t="shared" si="1"/>
        <v>23.46</v>
      </c>
      <c r="K46" s="77">
        <f t="shared" si="4"/>
        <v>5.53</v>
      </c>
      <c r="L46" s="77">
        <f t="shared" si="2"/>
        <v>28.990000000000002</v>
      </c>
    </row>
    <row r="47" spans="1:12" ht="76.5">
      <c r="A47" s="72">
        <v>40</v>
      </c>
      <c r="B47" s="73" t="s">
        <v>304</v>
      </c>
      <c r="C47" s="73" t="s">
        <v>472</v>
      </c>
      <c r="D47" s="73" t="s">
        <v>473</v>
      </c>
      <c r="E47" s="74" t="s">
        <v>474</v>
      </c>
      <c r="F47" s="75">
        <v>0.24</v>
      </c>
      <c r="G47" s="76">
        <v>2900</v>
      </c>
      <c r="H47" s="77">
        <v>176</v>
      </c>
      <c r="I47" s="78">
        <f t="shared" si="3"/>
        <v>16.477</v>
      </c>
      <c r="J47" s="77">
        <f t="shared" si="1"/>
        <v>695.99</v>
      </c>
      <c r="K47" s="77">
        <f t="shared" si="4"/>
        <v>164.18</v>
      </c>
      <c r="L47" s="77">
        <f t="shared" si="2"/>
        <v>860.17000000000007</v>
      </c>
    </row>
    <row r="48" spans="1:12" ht="38.25">
      <c r="A48" s="72">
        <v>41</v>
      </c>
      <c r="B48" s="73" t="s">
        <v>56</v>
      </c>
      <c r="C48" s="73" t="s">
        <v>475</v>
      </c>
      <c r="D48" s="73" t="s">
        <v>40</v>
      </c>
      <c r="E48" s="74" t="s">
        <v>476</v>
      </c>
      <c r="F48" s="75">
        <v>0.2</v>
      </c>
      <c r="G48" s="76">
        <v>1345</v>
      </c>
      <c r="H48" s="77">
        <v>40</v>
      </c>
      <c r="I48" s="78">
        <f t="shared" si="3"/>
        <v>7.6420000000000003</v>
      </c>
      <c r="J48" s="77">
        <f t="shared" si="1"/>
        <v>61.14</v>
      </c>
      <c r="K48" s="77">
        <f t="shared" si="4"/>
        <v>14.42</v>
      </c>
      <c r="L48" s="77">
        <f t="shared" si="2"/>
        <v>75.56</v>
      </c>
    </row>
    <row r="49" spans="1:12" ht="38.25">
      <c r="A49" s="72">
        <v>42</v>
      </c>
      <c r="B49" s="73" t="s">
        <v>434</v>
      </c>
      <c r="C49" s="73" t="s">
        <v>477</v>
      </c>
      <c r="D49" s="73" t="s">
        <v>478</v>
      </c>
      <c r="E49" s="74" t="s">
        <v>479</v>
      </c>
      <c r="F49" s="75">
        <v>0.2</v>
      </c>
      <c r="G49" s="76">
        <v>1130</v>
      </c>
      <c r="H49" s="77">
        <v>16</v>
      </c>
      <c r="I49" s="78">
        <f t="shared" si="3"/>
        <v>6.42</v>
      </c>
      <c r="J49" s="77">
        <f t="shared" si="1"/>
        <v>20.54</v>
      </c>
      <c r="K49" s="77">
        <f t="shared" si="4"/>
        <v>4.8499999999999996</v>
      </c>
      <c r="L49" s="77">
        <f t="shared" si="2"/>
        <v>25.39</v>
      </c>
    </row>
    <row r="50" spans="1:12" ht="38.25">
      <c r="A50" s="72">
        <v>43</v>
      </c>
      <c r="B50" s="73" t="s">
        <v>10</v>
      </c>
      <c r="C50" s="73" t="s">
        <v>74</v>
      </c>
      <c r="D50" s="73" t="s">
        <v>40</v>
      </c>
      <c r="E50" s="74" t="s">
        <v>184</v>
      </c>
      <c r="F50" s="75">
        <v>0.1</v>
      </c>
      <c r="G50" s="76">
        <v>1270</v>
      </c>
      <c r="H50" s="77">
        <v>176</v>
      </c>
      <c r="I50" s="78">
        <f t="shared" si="3"/>
        <v>7.2160000000000002</v>
      </c>
      <c r="J50" s="77">
        <f t="shared" si="1"/>
        <v>127</v>
      </c>
      <c r="K50" s="77">
        <f t="shared" si="4"/>
        <v>29.96</v>
      </c>
      <c r="L50" s="77">
        <f t="shared" si="2"/>
        <v>156.96</v>
      </c>
    </row>
    <row r="51" spans="1:12" ht="89.25">
      <c r="A51" s="72">
        <v>44</v>
      </c>
      <c r="B51" s="73" t="s">
        <v>10</v>
      </c>
      <c r="C51" s="73" t="s">
        <v>480</v>
      </c>
      <c r="D51" s="73" t="s">
        <v>481</v>
      </c>
      <c r="E51" s="74" t="s">
        <v>482</v>
      </c>
      <c r="F51" s="75">
        <v>0.3</v>
      </c>
      <c r="G51" s="76">
        <v>2420</v>
      </c>
      <c r="H51" s="77">
        <v>80</v>
      </c>
      <c r="I51" s="78">
        <f t="shared" si="3"/>
        <v>13.75</v>
      </c>
      <c r="J51" s="77">
        <f t="shared" si="1"/>
        <v>330</v>
      </c>
      <c r="K51" s="77">
        <f t="shared" si="4"/>
        <v>77.849999999999994</v>
      </c>
      <c r="L51" s="77">
        <f t="shared" si="2"/>
        <v>407.85</v>
      </c>
    </row>
    <row r="52" spans="1:12" ht="89.25">
      <c r="A52" s="72">
        <v>45</v>
      </c>
      <c r="B52" s="73" t="s">
        <v>10</v>
      </c>
      <c r="C52" s="73" t="s">
        <v>480</v>
      </c>
      <c r="D52" s="73" t="s">
        <v>481</v>
      </c>
      <c r="E52" s="74" t="s">
        <v>482</v>
      </c>
      <c r="F52" s="75">
        <v>0.1</v>
      </c>
      <c r="G52" s="76">
        <v>2420</v>
      </c>
      <c r="H52" s="77">
        <v>96</v>
      </c>
      <c r="I52" s="78">
        <f t="shared" si="3"/>
        <v>13.75</v>
      </c>
      <c r="J52" s="77">
        <f t="shared" si="1"/>
        <v>132</v>
      </c>
      <c r="K52" s="77">
        <f t="shared" si="4"/>
        <v>31.14</v>
      </c>
      <c r="L52" s="77">
        <f t="shared" si="2"/>
        <v>163.13999999999999</v>
      </c>
    </row>
    <row r="53" spans="1:12" ht="38.25">
      <c r="A53" s="72">
        <v>46</v>
      </c>
      <c r="B53" s="73" t="s">
        <v>434</v>
      </c>
      <c r="C53" s="73" t="s">
        <v>460</v>
      </c>
      <c r="D53" s="73" t="s">
        <v>40</v>
      </c>
      <c r="E53" s="74" t="s">
        <v>483</v>
      </c>
      <c r="F53" s="75">
        <v>0.2</v>
      </c>
      <c r="G53" s="76">
        <v>1290</v>
      </c>
      <c r="H53" s="77">
        <v>40</v>
      </c>
      <c r="I53" s="78">
        <f t="shared" si="3"/>
        <v>7.33</v>
      </c>
      <c r="J53" s="77">
        <f t="shared" si="1"/>
        <v>58.64</v>
      </c>
      <c r="K53" s="77">
        <f t="shared" si="4"/>
        <v>13.83</v>
      </c>
      <c r="L53" s="77">
        <f t="shared" si="2"/>
        <v>72.47</v>
      </c>
    </row>
    <row r="54" spans="1:12" ht="38.25">
      <c r="A54" s="72">
        <v>47</v>
      </c>
      <c r="B54" s="73" t="s">
        <v>10</v>
      </c>
      <c r="C54" s="73" t="s">
        <v>74</v>
      </c>
      <c r="D54" s="73" t="s">
        <v>5</v>
      </c>
      <c r="E54" s="74" t="s">
        <v>95</v>
      </c>
      <c r="F54" s="75">
        <v>0.17</v>
      </c>
      <c r="G54" s="76">
        <v>1365</v>
      </c>
      <c r="H54" s="77">
        <v>176</v>
      </c>
      <c r="I54" s="78">
        <f t="shared" si="3"/>
        <v>7.7560000000000002</v>
      </c>
      <c r="J54" s="77">
        <f t="shared" si="1"/>
        <v>232.06</v>
      </c>
      <c r="K54" s="77">
        <f t="shared" si="4"/>
        <v>54.74</v>
      </c>
      <c r="L54" s="77">
        <f t="shared" si="2"/>
        <v>286.8</v>
      </c>
    </row>
    <row r="55" spans="1:12" ht="38.25">
      <c r="A55" s="72">
        <v>48</v>
      </c>
      <c r="B55" s="73" t="s">
        <v>434</v>
      </c>
      <c r="C55" s="73" t="s">
        <v>484</v>
      </c>
      <c r="D55" s="73" t="s">
        <v>46</v>
      </c>
      <c r="E55" s="74" t="s">
        <v>485</v>
      </c>
      <c r="F55" s="75">
        <v>0.2</v>
      </c>
      <c r="G55" s="76">
        <v>1235</v>
      </c>
      <c r="H55" s="77">
        <v>8</v>
      </c>
      <c r="I55" s="78">
        <f t="shared" si="3"/>
        <v>7.0170000000000003</v>
      </c>
      <c r="J55" s="77">
        <f t="shared" si="1"/>
        <v>11.23</v>
      </c>
      <c r="K55" s="77">
        <f t="shared" si="4"/>
        <v>2.65</v>
      </c>
      <c r="L55" s="77">
        <f t="shared" si="2"/>
        <v>13.88</v>
      </c>
    </row>
    <row r="56" spans="1:12" ht="38.25">
      <c r="A56" s="72">
        <v>49</v>
      </c>
      <c r="B56" s="73" t="s">
        <v>10</v>
      </c>
      <c r="C56" s="73" t="s">
        <v>74</v>
      </c>
      <c r="D56" s="73" t="s">
        <v>5</v>
      </c>
      <c r="E56" s="74" t="s">
        <v>98</v>
      </c>
      <c r="F56" s="75">
        <v>0.21</v>
      </c>
      <c r="G56" s="76">
        <v>1385</v>
      </c>
      <c r="H56" s="77">
        <v>176</v>
      </c>
      <c r="I56" s="78">
        <f t="shared" si="3"/>
        <v>7.8689999999999998</v>
      </c>
      <c r="J56" s="77">
        <f t="shared" si="1"/>
        <v>290.83999999999997</v>
      </c>
      <c r="K56" s="77">
        <f t="shared" si="4"/>
        <v>68.61</v>
      </c>
      <c r="L56" s="77">
        <f t="shared" si="2"/>
        <v>359.45</v>
      </c>
    </row>
    <row r="57" spans="1:12" ht="76.5">
      <c r="A57" s="72">
        <v>50</v>
      </c>
      <c r="B57" s="73" t="s">
        <v>304</v>
      </c>
      <c r="C57" s="73" t="s">
        <v>216</v>
      </c>
      <c r="D57" s="73" t="s">
        <v>5</v>
      </c>
      <c r="E57" s="74" t="s">
        <v>486</v>
      </c>
      <c r="F57" s="75">
        <v>0.19</v>
      </c>
      <c r="G57" s="76">
        <v>1870</v>
      </c>
      <c r="H57" s="77">
        <v>168</v>
      </c>
      <c r="I57" s="78">
        <f t="shared" si="3"/>
        <v>10.625</v>
      </c>
      <c r="J57" s="77">
        <f t="shared" si="1"/>
        <v>339.15</v>
      </c>
      <c r="K57" s="77">
        <f t="shared" si="4"/>
        <v>80.010000000000005</v>
      </c>
      <c r="L57" s="77">
        <f t="shared" si="2"/>
        <v>419.15999999999997</v>
      </c>
    </row>
    <row r="58" spans="1:12" ht="51">
      <c r="A58" s="72">
        <v>51</v>
      </c>
      <c r="B58" s="73" t="s">
        <v>10</v>
      </c>
      <c r="C58" s="73" t="s">
        <v>430</v>
      </c>
      <c r="D58" s="73" t="s">
        <v>36</v>
      </c>
      <c r="E58" s="74" t="s">
        <v>487</v>
      </c>
      <c r="F58" s="75">
        <v>0.2</v>
      </c>
      <c r="G58" s="76">
        <v>1180</v>
      </c>
      <c r="H58" s="77">
        <v>176</v>
      </c>
      <c r="I58" s="78">
        <f t="shared" si="3"/>
        <v>6.7050000000000001</v>
      </c>
      <c r="J58" s="77">
        <f t="shared" si="1"/>
        <v>236.02</v>
      </c>
      <c r="K58" s="77">
        <f t="shared" si="4"/>
        <v>55.68</v>
      </c>
      <c r="L58" s="77">
        <f t="shared" si="2"/>
        <v>291.7</v>
      </c>
    </row>
    <row r="59" spans="1:12" ht="38.25">
      <c r="A59" s="72">
        <v>52</v>
      </c>
      <c r="B59" s="73" t="s">
        <v>230</v>
      </c>
      <c r="C59" s="73" t="s">
        <v>432</v>
      </c>
      <c r="D59" s="73" t="s">
        <v>5</v>
      </c>
      <c r="E59" s="74" t="s">
        <v>488</v>
      </c>
      <c r="F59" s="75">
        <v>0.13</v>
      </c>
      <c r="G59" s="76">
        <v>1365</v>
      </c>
      <c r="H59" s="77">
        <v>80</v>
      </c>
      <c r="I59" s="78">
        <f t="shared" si="3"/>
        <v>7.7560000000000002</v>
      </c>
      <c r="J59" s="77">
        <f t="shared" si="1"/>
        <v>80.66</v>
      </c>
      <c r="K59" s="77">
        <f t="shared" si="4"/>
        <v>19.03</v>
      </c>
      <c r="L59" s="77">
        <f t="shared" si="2"/>
        <v>99.69</v>
      </c>
    </row>
    <row r="60" spans="1:12" ht="38.25">
      <c r="A60" s="72">
        <v>53</v>
      </c>
      <c r="B60" s="73" t="s">
        <v>10</v>
      </c>
      <c r="C60" s="73" t="s">
        <v>74</v>
      </c>
      <c r="D60" s="73" t="s">
        <v>5</v>
      </c>
      <c r="E60" s="74" t="s">
        <v>366</v>
      </c>
      <c r="F60" s="75">
        <v>0.18</v>
      </c>
      <c r="G60" s="76">
        <v>1365</v>
      </c>
      <c r="H60" s="77">
        <v>176</v>
      </c>
      <c r="I60" s="78">
        <f t="shared" si="3"/>
        <v>7.7560000000000002</v>
      </c>
      <c r="J60" s="77">
        <f t="shared" si="1"/>
        <v>245.71</v>
      </c>
      <c r="K60" s="77">
        <f t="shared" si="4"/>
        <v>57.96</v>
      </c>
      <c r="L60" s="77">
        <f t="shared" si="2"/>
        <v>303.67</v>
      </c>
    </row>
    <row r="61" spans="1:12" ht="38.25">
      <c r="A61" s="72">
        <v>54</v>
      </c>
      <c r="B61" s="73" t="s">
        <v>434</v>
      </c>
      <c r="C61" s="73" t="s">
        <v>451</v>
      </c>
      <c r="D61" s="73" t="s">
        <v>32</v>
      </c>
      <c r="E61" s="74" t="s">
        <v>489</v>
      </c>
      <c r="F61" s="75">
        <v>0.2</v>
      </c>
      <c r="G61" s="76">
        <v>960</v>
      </c>
      <c r="H61" s="77">
        <v>8</v>
      </c>
      <c r="I61" s="78">
        <f t="shared" si="3"/>
        <v>5.4550000000000001</v>
      </c>
      <c r="J61" s="77">
        <f t="shared" si="1"/>
        <v>8.73</v>
      </c>
      <c r="K61" s="77">
        <f t="shared" si="4"/>
        <v>2.06</v>
      </c>
      <c r="L61" s="77">
        <f t="shared" si="2"/>
        <v>10.790000000000001</v>
      </c>
    </row>
    <row r="62" spans="1:12" ht="38.25">
      <c r="A62" s="72">
        <v>55</v>
      </c>
      <c r="B62" s="73" t="s">
        <v>10</v>
      </c>
      <c r="C62" s="73" t="s">
        <v>74</v>
      </c>
      <c r="D62" s="73" t="s">
        <v>5</v>
      </c>
      <c r="E62" s="74" t="s">
        <v>100</v>
      </c>
      <c r="F62" s="75">
        <v>0.23</v>
      </c>
      <c r="G62" s="76">
        <v>1345</v>
      </c>
      <c r="H62" s="77">
        <v>176</v>
      </c>
      <c r="I62" s="78">
        <f t="shared" si="3"/>
        <v>7.6420000000000003</v>
      </c>
      <c r="J62" s="77">
        <f t="shared" si="1"/>
        <v>309.35000000000002</v>
      </c>
      <c r="K62" s="77">
        <f t="shared" si="4"/>
        <v>72.98</v>
      </c>
      <c r="L62" s="77">
        <f t="shared" si="2"/>
        <v>382.33000000000004</v>
      </c>
    </row>
    <row r="63" spans="1:12" ht="38.25">
      <c r="A63" s="72">
        <v>56</v>
      </c>
      <c r="B63" s="73" t="s">
        <v>434</v>
      </c>
      <c r="C63" s="73" t="s">
        <v>451</v>
      </c>
      <c r="D63" s="73" t="s">
        <v>36</v>
      </c>
      <c r="E63" s="74" t="s">
        <v>490</v>
      </c>
      <c r="F63" s="75">
        <v>0.2</v>
      </c>
      <c r="G63" s="76">
        <v>1120</v>
      </c>
      <c r="H63" s="77">
        <v>40</v>
      </c>
      <c r="I63" s="78">
        <f t="shared" si="3"/>
        <v>6.3639999999999999</v>
      </c>
      <c r="J63" s="77">
        <f t="shared" si="1"/>
        <v>50.91</v>
      </c>
      <c r="K63" s="77">
        <f t="shared" si="4"/>
        <v>12.01</v>
      </c>
      <c r="L63" s="77">
        <f t="shared" si="2"/>
        <v>62.919999999999995</v>
      </c>
    </row>
    <row r="64" spans="1:12" ht="38.25">
      <c r="A64" s="72">
        <v>57</v>
      </c>
      <c r="B64" s="73" t="s">
        <v>10</v>
      </c>
      <c r="C64" s="73" t="s">
        <v>74</v>
      </c>
      <c r="D64" s="73" t="s">
        <v>5</v>
      </c>
      <c r="E64" s="74" t="s">
        <v>104</v>
      </c>
      <c r="F64" s="75">
        <v>0.28000000000000003</v>
      </c>
      <c r="G64" s="76">
        <v>1365</v>
      </c>
      <c r="H64" s="77">
        <v>176</v>
      </c>
      <c r="I64" s="78">
        <f t="shared" si="3"/>
        <v>7.7560000000000002</v>
      </c>
      <c r="J64" s="77">
        <f t="shared" si="1"/>
        <v>382.22</v>
      </c>
      <c r="K64" s="77">
        <f t="shared" si="4"/>
        <v>90.17</v>
      </c>
      <c r="L64" s="77">
        <f t="shared" si="2"/>
        <v>472.39000000000004</v>
      </c>
    </row>
    <row r="65" spans="1:12" ht="38.25">
      <c r="A65" s="72">
        <v>58</v>
      </c>
      <c r="B65" s="73" t="s">
        <v>56</v>
      </c>
      <c r="C65" s="73" t="s">
        <v>475</v>
      </c>
      <c r="D65" s="73" t="s">
        <v>40</v>
      </c>
      <c r="E65" s="74" t="s">
        <v>491</v>
      </c>
      <c r="F65" s="75">
        <v>0.15</v>
      </c>
      <c r="G65" s="76">
        <v>1260</v>
      </c>
      <c r="H65" s="77">
        <v>40</v>
      </c>
      <c r="I65" s="78">
        <f t="shared" si="3"/>
        <v>7.1589999999999998</v>
      </c>
      <c r="J65" s="77">
        <f t="shared" si="1"/>
        <v>42.95</v>
      </c>
      <c r="K65" s="77">
        <f t="shared" si="4"/>
        <v>10.130000000000001</v>
      </c>
      <c r="L65" s="77">
        <f t="shared" si="2"/>
        <v>53.080000000000005</v>
      </c>
    </row>
    <row r="66" spans="1:12" ht="51">
      <c r="A66" s="72">
        <v>59</v>
      </c>
      <c r="B66" s="73" t="s">
        <v>10</v>
      </c>
      <c r="C66" s="73" t="s">
        <v>430</v>
      </c>
      <c r="D66" s="73" t="s">
        <v>40</v>
      </c>
      <c r="E66" s="74" t="s">
        <v>492</v>
      </c>
      <c r="F66" s="75">
        <v>0.25</v>
      </c>
      <c r="G66" s="76">
        <v>1255</v>
      </c>
      <c r="H66" s="77">
        <v>176</v>
      </c>
      <c r="I66" s="78">
        <f t="shared" si="3"/>
        <v>7.1310000000000002</v>
      </c>
      <c r="J66" s="77">
        <f t="shared" si="1"/>
        <v>313.76</v>
      </c>
      <c r="K66" s="77">
        <f t="shared" si="4"/>
        <v>74.02</v>
      </c>
      <c r="L66" s="77">
        <f t="shared" si="2"/>
        <v>387.78</v>
      </c>
    </row>
    <row r="67" spans="1:12" ht="38.25">
      <c r="A67" s="72">
        <v>60</v>
      </c>
      <c r="B67" s="73" t="s">
        <v>434</v>
      </c>
      <c r="C67" s="73" t="s">
        <v>477</v>
      </c>
      <c r="D67" s="73" t="s">
        <v>493</v>
      </c>
      <c r="E67" s="74" t="s">
        <v>494</v>
      </c>
      <c r="F67" s="75">
        <v>0.2</v>
      </c>
      <c r="G67" s="76">
        <v>1000</v>
      </c>
      <c r="H67" s="77">
        <v>40</v>
      </c>
      <c r="I67" s="78">
        <f t="shared" si="3"/>
        <v>5.6820000000000004</v>
      </c>
      <c r="J67" s="77">
        <f t="shared" si="1"/>
        <v>45.46</v>
      </c>
      <c r="K67" s="77">
        <f t="shared" si="4"/>
        <v>10.72</v>
      </c>
      <c r="L67" s="77">
        <f t="shared" si="2"/>
        <v>56.18</v>
      </c>
    </row>
    <row r="68" spans="1:12" ht="38.25">
      <c r="A68" s="72">
        <v>61</v>
      </c>
      <c r="B68" s="73" t="s">
        <v>10</v>
      </c>
      <c r="C68" s="73" t="s">
        <v>74</v>
      </c>
      <c r="D68" s="73" t="s">
        <v>40</v>
      </c>
      <c r="E68" s="74" t="s">
        <v>206</v>
      </c>
      <c r="F68" s="75">
        <v>0.09</v>
      </c>
      <c r="G68" s="76">
        <v>1250</v>
      </c>
      <c r="H68" s="77">
        <v>176</v>
      </c>
      <c r="I68" s="78">
        <f t="shared" si="3"/>
        <v>7.1020000000000003</v>
      </c>
      <c r="J68" s="77">
        <f t="shared" si="1"/>
        <v>112.5</v>
      </c>
      <c r="K68" s="77">
        <f t="shared" si="4"/>
        <v>26.54</v>
      </c>
      <c r="L68" s="77">
        <f t="shared" si="2"/>
        <v>139.04</v>
      </c>
    </row>
    <row r="69" spans="1:12" ht="38.25">
      <c r="A69" s="72">
        <v>62</v>
      </c>
      <c r="B69" s="73" t="s">
        <v>230</v>
      </c>
      <c r="C69" s="73" t="s">
        <v>432</v>
      </c>
      <c r="D69" s="73" t="s">
        <v>5</v>
      </c>
      <c r="E69" s="74" t="s">
        <v>495</v>
      </c>
      <c r="F69" s="75">
        <v>0.23</v>
      </c>
      <c r="G69" s="76">
        <v>1385</v>
      </c>
      <c r="H69" s="77">
        <v>40</v>
      </c>
      <c r="I69" s="78">
        <f t="shared" si="3"/>
        <v>7.8689999999999998</v>
      </c>
      <c r="J69" s="77">
        <f t="shared" si="1"/>
        <v>72.39</v>
      </c>
      <c r="K69" s="77">
        <f t="shared" si="4"/>
        <v>17.079999999999998</v>
      </c>
      <c r="L69" s="77">
        <f t="shared" si="2"/>
        <v>89.47</v>
      </c>
    </row>
    <row r="70" spans="1:12" ht="38.25">
      <c r="A70" s="72">
        <v>63</v>
      </c>
      <c r="B70" s="73" t="s">
        <v>230</v>
      </c>
      <c r="C70" s="73" t="s">
        <v>432</v>
      </c>
      <c r="D70" s="73" t="s">
        <v>5</v>
      </c>
      <c r="E70" s="74" t="s">
        <v>495</v>
      </c>
      <c r="F70" s="75">
        <v>0.22</v>
      </c>
      <c r="G70" s="76">
        <v>1385</v>
      </c>
      <c r="H70" s="77">
        <v>120</v>
      </c>
      <c r="I70" s="78">
        <f t="shared" si="3"/>
        <v>7.8689999999999998</v>
      </c>
      <c r="J70" s="77">
        <f t="shared" si="1"/>
        <v>207.74</v>
      </c>
      <c r="K70" s="77">
        <f t="shared" si="4"/>
        <v>49.01</v>
      </c>
      <c r="L70" s="77">
        <f t="shared" si="2"/>
        <v>256.75</v>
      </c>
    </row>
    <row r="71" spans="1:12" ht="38.25">
      <c r="A71" s="72">
        <v>64</v>
      </c>
      <c r="B71" s="73" t="s">
        <v>230</v>
      </c>
      <c r="C71" s="73" t="s">
        <v>432</v>
      </c>
      <c r="D71" s="73" t="s">
        <v>5</v>
      </c>
      <c r="E71" s="74" t="s">
        <v>495</v>
      </c>
      <c r="F71" s="75">
        <v>0.24</v>
      </c>
      <c r="G71" s="76">
        <v>1385</v>
      </c>
      <c r="H71" s="77">
        <v>16</v>
      </c>
      <c r="I71" s="78">
        <f t="shared" si="3"/>
        <v>7.8689999999999998</v>
      </c>
      <c r="J71" s="77">
        <f t="shared" si="1"/>
        <v>30.22</v>
      </c>
      <c r="K71" s="77">
        <f t="shared" si="4"/>
        <v>7.13</v>
      </c>
      <c r="L71" s="77">
        <f t="shared" si="2"/>
        <v>37.35</v>
      </c>
    </row>
    <row r="72" spans="1:12" ht="51">
      <c r="A72" s="72">
        <v>65</v>
      </c>
      <c r="B72" s="73" t="s">
        <v>10</v>
      </c>
      <c r="C72" s="73" t="s">
        <v>430</v>
      </c>
      <c r="D72" s="73" t="s">
        <v>5</v>
      </c>
      <c r="E72" s="74" t="s">
        <v>496</v>
      </c>
      <c r="F72" s="75">
        <v>0.3</v>
      </c>
      <c r="G72" s="76">
        <v>1390</v>
      </c>
      <c r="H72" s="77">
        <v>176</v>
      </c>
      <c r="I72" s="78">
        <f t="shared" si="3"/>
        <v>7.8979999999999997</v>
      </c>
      <c r="J72" s="77">
        <f t="shared" ref="J72:J119" si="5">ROUND(I72*H72*F72,2)</f>
        <v>417.01</v>
      </c>
      <c r="K72" s="77">
        <f t="shared" si="4"/>
        <v>98.37</v>
      </c>
      <c r="L72" s="77">
        <f t="shared" ref="L72:L119" si="6">J72+K72</f>
        <v>515.38</v>
      </c>
    </row>
    <row r="73" spans="1:12" ht="38.25">
      <c r="A73" s="72">
        <v>66</v>
      </c>
      <c r="B73" s="73" t="s">
        <v>56</v>
      </c>
      <c r="C73" s="73" t="s">
        <v>475</v>
      </c>
      <c r="D73" s="73" t="s">
        <v>5</v>
      </c>
      <c r="E73" s="74" t="s">
        <v>497</v>
      </c>
      <c r="F73" s="75">
        <v>0.2</v>
      </c>
      <c r="G73" s="76">
        <v>1295</v>
      </c>
      <c r="H73" s="77">
        <v>40</v>
      </c>
      <c r="I73" s="78">
        <f t="shared" ref="I73:I119" si="7">ROUND(G73/176,3)</f>
        <v>7.3579999999999997</v>
      </c>
      <c r="J73" s="77">
        <f t="shared" si="5"/>
        <v>58.86</v>
      </c>
      <c r="K73" s="77">
        <f t="shared" ref="K73:K119" si="8">ROUND(J73*0.2359,2)</f>
        <v>13.89</v>
      </c>
      <c r="L73" s="77">
        <f t="shared" si="6"/>
        <v>72.75</v>
      </c>
    </row>
    <row r="74" spans="1:12" ht="38.25">
      <c r="A74" s="72">
        <v>67</v>
      </c>
      <c r="B74" s="73" t="s">
        <v>10</v>
      </c>
      <c r="C74" s="73" t="s">
        <v>498</v>
      </c>
      <c r="D74" s="73" t="s">
        <v>12</v>
      </c>
      <c r="E74" s="74" t="s">
        <v>499</v>
      </c>
      <c r="F74" s="75">
        <v>0.3</v>
      </c>
      <c r="G74" s="76">
        <v>2185</v>
      </c>
      <c r="H74" s="77">
        <v>120</v>
      </c>
      <c r="I74" s="78">
        <f t="shared" si="7"/>
        <v>12.414999999999999</v>
      </c>
      <c r="J74" s="77">
        <f t="shared" si="5"/>
        <v>446.94</v>
      </c>
      <c r="K74" s="77">
        <f t="shared" si="8"/>
        <v>105.43</v>
      </c>
      <c r="L74" s="77">
        <f t="shared" si="6"/>
        <v>552.37</v>
      </c>
    </row>
    <row r="75" spans="1:12" ht="38.25">
      <c r="A75" s="72">
        <v>68</v>
      </c>
      <c r="B75" s="73" t="s">
        <v>10</v>
      </c>
      <c r="C75" s="73" t="s">
        <v>498</v>
      </c>
      <c r="D75" s="73" t="s">
        <v>12</v>
      </c>
      <c r="E75" s="74" t="s">
        <v>499</v>
      </c>
      <c r="F75" s="75">
        <v>0.1</v>
      </c>
      <c r="G75" s="76">
        <v>2185</v>
      </c>
      <c r="H75" s="77">
        <v>56</v>
      </c>
      <c r="I75" s="78">
        <f t="shared" si="7"/>
        <v>12.414999999999999</v>
      </c>
      <c r="J75" s="77">
        <f t="shared" si="5"/>
        <v>69.52</v>
      </c>
      <c r="K75" s="77">
        <f t="shared" si="8"/>
        <v>16.399999999999999</v>
      </c>
      <c r="L75" s="77">
        <f t="shared" si="6"/>
        <v>85.919999999999987</v>
      </c>
    </row>
    <row r="76" spans="1:12" ht="38.25">
      <c r="A76" s="72">
        <v>69</v>
      </c>
      <c r="B76" s="73" t="s">
        <v>434</v>
      </c>
      <c r="C76" s="73" t="s">
        <v>460</v>
      </c>
      <c r="D76" s="73" t="s">
        <v>32</v>
      </c>
      <c r="E76" s="74" t="s">
        <v>500</v>
      </c>
      <c r="F76" s="75">
        <v>0.2</v>
      </c>
      <c r="G76" s="76">
        <v>1000</v>
      </c>
      <c r="H76" s="77">
        <v>8</v>
      </c>
      <c r="I76" s="78">
        <f t="shared" si="7"/>
        <v>5.6820000000000004</v>
      </c>
      <c r="J76" s="77">
        <f t="shared" si="5"/>
        <v>9.09</v>
      </c>
      <c r="K76" s="77">
        <f t="shared" si="8"/>
        <v>2.14</v>
      </c>
      <c r="L76" s="77">
        <f t="shared" si="6"/>
        <v>11.23</v>
      </c>
    </row>
    <row r="77" spans="1:12" ht="38.25">
      <c r="A77" s="72">
        <v>70</v>
      </c>
      <c r="B77" s="73" t="s">
        <v>10</v>
      </c>
      <c r="C77" s="73" t="s">
        <v>74</v>
      </c>
      <c r="D77" s="73" t="s">
        <v>5</v>
      </c>
      <c r="E77" s="74" t="s">
        <v>189</v>
      </c>
      <c r="F77" s="75">
        <v>0.27</v>
      </c>
      <c r="G77" s="76">
        <v>1325</v>
      </c>
      <c r="H77" s="77">
        <v>176</v>
      </c>
      <c r="I77" s="78">
        <f t="shared" si="7"/>
        <v>7.5279999999999996</v>
      </c>
      <c r="J77" s="77">
        <f t="shared" si="5"/>
        <v>357.73</v>
      </c>
      <c r="K77" s="77">
        <f t="shared" si="8"/>
        <v>84.39</v>
      </c>
      <c r="L77" s="77">
        <f t="shared" si="6"/>
        <v>442.12</v>
      </c>
    </row>
    <row r="78" spans="1:12" ht="51">
      <c r="A78" s="72">
        <v>71</v>
      </c>
      <c r="B78" s="73" t="s">
        <v>10</v>
      </c>
      <c r="C78" s="73" t="s">
        <v>498</v>
      </c>
      <c r="D78" s="73" t="s">
        <v>501</v>
      </c>
      <c r="E78" s="74" t="s">
        <v>502</v>
      </c>
      <c r="F78" s="75">
        <v>0.03</v>
      </c>
      <c r="G78" s="76">
        <v>1680</v>
      </c>
      <c r="H78" s="77">
        <v>40</v>
      </c>
      <c r="I78" s="78">
        <f t="shared" si="7"/>
        <v>9.5449999999999999</v>
      </c>
      <c r="J78" s="77">
        <f t="shared" si="5"/>
        <v>11.45</v>
      </c>
      <c r="K78" s="77">
        <f t="shared" si="8"/>
        <v>2.7</v>
      </c>
      <c r="L78" s="77">
        <f t="shared" si="6"/>
        <v>14.149999999999999</v>
      </c>
    </row>
    <row r="79" spans="1:12" ht="51">
      <c r="A79" s="72">
        <v>72</v>
      </c>
      <c r="B79" s="73" t="s">
        <v>10</v>
      </c>
      <c r="C79" s="73" t="s">
        <v>498</v>
      </c>
      <c r="D79" s="73" t="s">
        <v>501</v>
      </c>
      <c r="E79" s="74" t="s">
        <v>502</v>
      </c>
      <c r="F79" s="75">
        <v>0.01</v>
      </c>
      <c r="G79" s="76">
        <v>1680</v>
      </c>
      <c r="H79" s="77">
        <v>16</v>
      </c>
      <c r="I79" s="78">
        <f t="shared" si="7"/>
        <v>9.5449999999999999</v>
      </c>
      <c r="J79" s="77">
        <f t="shared" si="5"/>
        <v>1.53</v>
      </c>
      <c r="K79" s="77">
        <f t="shared" si="8"/>
        <v>0.36</v>
      </c>
      <c r="L79" s="77">
        <f t="shared" si="6"/>
        <v>1.8900000000000001</v>
      </c>
    </row>
    <row r="80" spans="1:12" ht="51">
      <c r="A80" s="72">
        <v>73</v>
      </c>
      <c r="B80" s="73" t="s">
        <v>10</v>
      </c>
      <c r="C80" s="73" t="s">
        <v>430</v>
      </c>
      <c r="D80" s="73" t="s">
        <v>36</v>
      </c>
      <c r="E80" s="74" t="s">
        <v>503</v>
      </c>
      <c r="F80" s="75">
        <v>0.2</v>
      </c>
      <c r="G80" s="76">
        <v>1140</v>
      </c>
      <c r="H80" s="77">
        <v>176</v>
      </c>
      <c r="I80" s="78">
        <f t="shared" si="7"/>
        <v>6.4770000000000003</v>
      </c>
      <c r="J80" s="77">
        <f t="shared" si="5"/>
        <v>227.99</v>
      </c>
      <c r="K80" s="77">
        <f t="shared" si="8"/>
        <v>53.78</v>
      </c>
      <c r="L80" s="77">
        <f t="shared" si="6"/>
        <v>281.77</v>
      </c>
    </row>
    <row r="81" spans="1:12" ht="38.25">
      <c r="A81" s="72">
        <v>74</v>
      </c>
      <c r="B81" s="73" t="s">
        <v>434</v>
      </c>
      <c r="C81" s="73" t="s">
        <v>451</v>
      </c>
      <c r="D81" s="73" t="s">
        <v>32</v>
      </c>
      <c r="E81" s="74" t="s">
        <v>504</v>
      </c>
      <c r="F81" s="75">
        <v>0.2</v>
      </c>
      <c r="G81" s="76">
        <v>960</v>
      </c>
      <c r="H81" s="77">
        <v>40</v>
      </c>
      <c r="I81" s="78">
        <f t="shared" si="7"/>
        <v>5.4550000000000001</v>
      </c>
      <c r="J81" s="77">
        <f t="shared" si="5"/>
        <v>43.64</v>
      </c>
      <c r="K81" s="77">
        <f t="shared" si="8"/>
        <v>10.29</v>
      </c>
      <c r="L81" s="77">
        <f t="shared" si="6"/>
        <v>53.93</v>
      </c>
    </row>
    <row r="82" spans="1:12" ht="38.25">
      <c r="A82" s="72">
        <v>75</v>
      </c>
      <c r="B82" s="73" t="s">
        <v>10</v>
      </c>
      <c r="C82" s="73" t="s">
        <v>74</v>
      </c>
      <c r="D82" s="73" t="s">
        <v>40</v>
      </c>
      <c r="E82" s="74" t="s">
        <v>208</v>
      </c>
      <c r="F82" s="75">
        <v>0.19</v>
      </c>
      <c r="G82" s="76">
        <v>1230</v>
      </c>
      <c r="H82" s="77">
        <v>176</v>
      </c>
      <c r="I82" s="78">
        <f t="shared" si="7"/>
        <v>6.9889999999999999</v>
      </c>
      <c r="J82" s="77">
        <f t="shared" si="5"/>
        <v>233.71</v>
      </c>
      <c r="K82" s="77">
        <f t="shared" si="8"/>
        <v>55.13</v>
      </c>
      <c r="L82" s="77">
        <f t="shared" si="6"/>
        <v>288.84000000000003</v>
      </c>
    </row>
    <row r="83" spans="1:12" ht="51">
      <c r="A83" s="72">
        <v>76</v>
      </c>
      <c r="B83" s="73" t="s">
        <v>10</v>
      </c>
      <c r="C83" s="73" t="s">
        <v>430</v>
      </c>
      <c r="D83" s="73" t="s">
        <v>36</v>
      </c>
      <c r="E83" s="74" t="s">
        <v>505</v>
      </c>
      <c r="F83" s="75">
        <v>0.2</v>
      </c>
      <c r="G83" s="76">
        <v>1200</v>
      </c>
      <c r="H83" s="77">
        <v>176</v>
      </c>
      <c r="I83" s="78">
        <f t="shared" si="7"/>
        <v>6.8179999999999996</v>
      </c>
      <c r="J83" s="77">
        <f t="shared" si="5"/>
        <v>239.99</v>
      </c>
      <c r="K83" s="77">
        <f t="shared" si="8"/>
        <v>56.61</v>
      </c>
      <c r="L83" s="77">
        <f t="shared" si="6"/>
        <v>296.60000000000002</v>
      </c>
    </row>
    <row r="84" spans="1:12" ht="51">
      <c r="A84" s="72">
        <v>77</v>
      </c>
      <c r="B84" s="73" t="s">
        <v>434</v>
      </c>
      <c r="C84" s="73" t="s">
        <v>453</v>
      </c>
      <c r="D84" s="73" t="s">
        <v>454</v>
      </c>
      <c r="E84" s="74" t="s">
        <v>506</v>
      </c>
      <c r="F84" s="75">
        <v>0.2</v>
      </c>
      <c r="G84" s="76">
        <v>1550</v>
      </c>
      <c r="H84" s="77">
        <v>40</v>
      </c>
      <c r="I84" s="78">
        <f t="shared" si="7"/>
        <v>8.8070000000000004</v>
      </c>
      <c r="J84" s="77">
        <f t="shared" si="5"/>
        <v>70.459999999999994</v>
      </c>
      <c r="K84" s="77">
        <f t="shared" si="8"/>
        <v>16.62</v>
      </c>
      <c r="L84" s="77">
        <f t="shared" si="6"/>
        <v>87.08</v>
      </c>
    </row>
    <row r="85" spans="1:12" ht="89.25">
      <c r="A85" s="72">
        <v>78</v>
      </c>
      <c r="B85" s="73" t="s">
        <v>10</v>
      </c>
      <c r="C85" s="73" t="s">
        <v>480</v>
      </c>
      <c r="D85" s="73" t="s">
        <v>507</v>
      </c>
      <c r="E85" s="74" t="s">
        <v>508</v>
      </c>
      <c r="F85" s="75">
        <v>0.3</v>
      </c>
      <c r="G85" s="76">
        <v>2615</v>
      </c>
      <c r="H85" s="77">
        <v>176</v>
      </c>
      <c r="I85" s="78">
        <f t="shared" si="7"/>
        <v>14.858000000000001</v>
      </c>
      <c r="J85" s="77">
        <f t="shared" si="5"/>
        <v>784.5</v>
      </c>
      <c r="K85" s="77">
        <f t="shared" si="8"/>
        <v>185.06</v>
      </c>
      <c r="L85" s="77">
        <f t="shared" si="6"/>
        <v>969.56</v>
      </c>
    </row>
    <row r="86" spans="1:12" ht="51">
      <c r="A86" s="72">
        <v>79</v>
      </c>
      <c r="B86" s="73" t="s">
        <v>10</v>
      </c>
      <c r="C86" s="73" t="s">
        <v>430</v>
      </c>
      <c r="D86" s="73" t="s">
        <v>40</v>
      </c>
      <c r="E86" s="74" t="s">
        <v>509</v>
      </c>
      <c r="F86" s="75">
        <v>0.25</v>
      </c>
      <c r="G86" s="76">
        <v>1275</v>
      </c>
      <c r="H86" s="77">
        <v>176</v>
      </c>
      <c r="I86" s="78">
        <f t="shared" si="7"/>
        <v>7.2439999999999998</v>
      </c>
      <c r="J86" s="77">
        <f t="shared" si="5"/>
        <v>318.74</v>
      </c>
      <c r="K86" s="77">
        <f t="shared" si="8"/>
        <v>75.19</v>
      </c>
      <c r="L86" s="77">
        <f t="shared" si="6"/>
        <v>393.93</v>
      </c>
    </row>
    <row r="87" spans="1:12" ht="51">
      <c r="A87" s="72">
        <v>80</v>
      </c>
      <c r="B87" s="73" t="s">
        <v>10</v>
      </c>
      <c r="C87" s="73" t="s">
        <v>430</v>
      </c>
      <c r="D87" s="73" t="s">
        <v>36</v>
      </c>
      <c r="E87" s="74" t="s">
        <v>510</v>
      </c>
      <c r="F87" s="75">
        <v>0.2</v>
      </c>
      <c r="G87" s="76">
        <v>1200</v>
      </c>
      <c r="H87" s="77">
        <v>176</v>
      </c>
      <c r="I87" s="78">
        <f t="shared" si="7"/>
        <v>6.8179999999999996</v>
      </c>
      <c r="J87" s="77">
        <f t="shared" si="5"/>
        <v>239.99</v>
      </c>
      <c r="K87" s="77">
        <f t="shared" si="8"/>
        <v>56.61</v>
      </c>
      <c r="L87" s="77">
        <f t="shared" si="6"/>
        <v>296.60000000000002</v>
      </c>
    </row>
    <row r="88" spans="1:12" ht="38.25">
      <c r="A88" s="72">
        <v>81</v>
      </c>
      <c r="B88" s="73" t="s">
        <v>434</v>
      </c>
      <c r="C88" s="73" t="s">
        <v>435</v>
      </c>
      <c r="D88" s="73" t="s">
        <v>36</v>
      </c>
      <c r="E88" s="74" t="s">
        <v>511</v>
      </c>
      <c r="F88" s="75">
        <v>0.2</v>
      </c>
      <c r="G88" s="76">
        <v>1100</v>
      </c>
      <c r="H88" s="77">
        <v>16</v>
      </c>
      <c r="I88" s="78">
        <f t="shared" si="7"/>
        <v>6.25</v>
      </c>
      <c r="J88" s="77">
        <f t="shared" si="5"/>
        <v>20</v>
      </c>
      <c r="K88" s="77">
        <f t="shared" si="8"/>
        <v>4.72</v>
      </c>
      <c r="L88" s="77">
        <f t="shared" si="6"/>
        <v>24.72</v>
      </c>
    </row>
    <row r="89" spans="1:12" ht="51">
      <c r="A89" s="72">
        <v>82</v>
      </c>
      <c r="B89" s="73" t="s">
        <v>10</v>
      </c>
      <c r="C89" s="73" t="s">
        <v>430</v>
      </c>
      <c r="D89" s="73" t="s">
        <v>36</v>
      </c>
      <c r="E89" s="74" t="s">
        <v>512</v>
      </c>
      <c r="F89" s="75">
        <v>0.25</v>
      </c>
      <c r="G89" s="76">
        <v>1200</v>
      </c>
      <c r="H89" s="77">
        <v>176</v>
      </c>
      <c r="I89" s="78">
        <f t="shared" si="7"/>
        <v>6.8179999999999996</v>
      </c>
      <c r="J89" s="77">
        <f t="shared" si="5"/>
        <v>299.99</v>
      </c>
      <c r="K89" s="77">
        <f t="shared" si="8"/>
        <v>70.77</v>
      </c>
      <c r="L89" s="77">
        <f t="shared" si="6"/>
        <v>370.76</v>
      </c>
    </row>
    <row r="90" spans="1:12" ht="38.25">
      <c r="A90" s="72">
        <v>83</v>
      </c>
      <c r="B90" s="73" t="s">
        <v>230</v>
      </c>
      <c r="C90" s="73" t="s">
        <v>432</v>
      </c>
      <c r="D90" s="73" t="s">
        <v>5</v>
      </c>
      <c r="E90" s="74" t="s">
        <v>513</v>
      </c>
      <c r="F90" s="75">
        <v>0.24</v>
      </c>
      <c r="G90" s="76">
        <v>1385</v>
      </c>
      <c r="H90" s="77">
        <v>176</v>
      </c>
      <c r="I90" s="78">
        <f t="shared" si="7"/>
        <v>7.8689999999999998</v>
      </c>
      <c r="J90" s="77">
        <f t="shared" si="5"/>
        <v>332.39</v>
      </c>
      <c r="K90" s="77">
        <f t="shared" si="8"/>
        <v>78.41</v>
      </c>
      <c r="L90" s="77">
        <f t="shared" si="6"/>
        <v>410.79999999999995</v>
      </c>
    </row>
    <row r="91" spans="1:12" ht="38.25">
      <c r="A91" s="72">
        <v>84</v>
      </c>
      <c r="B91" s="73" t="s">
        <v>434</v>
      </c>
      <c r="C91" s="73" t="s">
        <v>484</v>
      </c>
      <c r="D91" s="73" t="s">
        <v>46</v>
      </c>
      <c r="E91" s="74" t="s">
        <v>514</v>
      </c>
      <c r="F91" s="75">
        <v>0.2</v>
      </c>
      <c r="G91" s="76">
        <v>1235</v>
      </c>
      <c r="H91" s="77">
        <v>40</v>
      </c>
      <c r="I91" s="78">
        <f t="shared" si="7"/>
        <v>7.0170000000000003</v>
      </c>
      <c r="J91" s="77">
        <f t="shared" si="5"/>
        <v>56.14</v>
      </c>
      <c r="K91" s="77">
        <f t="shared" si="8"/>
        <v>13.24</v>
      </c>
      <c r="L91" s="77">
        <f t="shared" si="6"/>
        <v>69.38</v>
      </c>
    </row>
    <row r="92" spans="1:12" ht="51">
      <c r="A92" s="72">
        <v>85</v>
      </c>
      <c r="B92" s="73" t="s">
        <v>10</v>
      </c>
      <c r="C92" s="73" t="s">
        <v>430</v>
      </c>
      <c r="D92" s="73" t="s">
        <v>36</v>
      </c>
      <c r="E92" s="74" t="s">
        <v>515</v>
      </c>
      <c r="F92" s="75">
        <v>0.25</v>
      </c>
      <c r="G92" s="76">
        <v>1140</v>
      </c>
      <c r="H92" s="77">
        <v>176</v>
      </c>
      <c r="I92" s="78">
        <f t="shared" si="7"/>
        <v>6.4770000000000003</v>
      </c>
      <c r="J92" s="77">
        <f t="shared" si="5"/>
        <v>284.99</v>
      </c>
      <c r="K92" s="77">
        <f t="shared" si="8"/>
        <v>67.23</v>
      </c>
      <c r="L92" s="77">
        <f t="shared" si="6"/>
        <v>352.22</v>
      </c>
    </row>
    <row r="93" spans="1:12" ht="38.25">
      <c r="A93" s="72">
        <v>86</v>
      </c>
      <c r="B93" s="73" t="s">
        <v>434</v>
      </c>
      <c r="C93" s="73" t="s">
        <v>460</v>
      </c>
      <c r="D93" s="73" t="s">
        <v>36</v>
      </c>
      <c r="E93" s="74" t="s">
        <v>516</v>
      </c>
      <c r="F93" s="75">
        <v>0.2</v>
      </c>
      <c r="G93" s="76">
        <v>1080</v>
      </c>
      <c r="H93" s="77">
        <v>40</v>
      </c>
      <c r="I93" s="78">
        <f t="shared" si="7"/>
        <v>6.1360000000000001</v>
      </c>
      <c r="J93" s="77">
        <f t="shared" si="5"/>
        <v>49.09</v>
      </c>
      <c r="K93" s="77">
        <f t="shared" si="8"/>
        <v>11.58</v>
      </c>
      <c r="L93" s="77">
        <f t="shared" si="6"/>
        <v>60.67</v>
      </c>
    </row>
    <row r="94" spans="1:12" ht="38.25">
      <c r="A94" s="72">
        <v>87</v>
      </c>
      <c r="B94" s="73" t="s">
        <v>434</v>
      </c>
      <c r="C94" s="73" t="s">
        <v>460</v>
      </c>
      <c r="D94" s="73" t="s">
        <v>36</v>
      </c>
      <c r="E94" s="74" t="s">
        <v>516</v>
      </c>
      <c r="F94" s="75">
        <v>0.2</v>
      </c>
      <c r="G94" s="76">
        <v>1080</v>
      </c>
      <c r="H94" s="77">
        <v>40</v>
      </c>
      <c r="I94" s="78">
        <f t="shared" si="7"/>
        <v>6.1360000000000001</v>
      </c>
      <c r="J94" s="77">
        <f t="shared" si="5"/>
        <v>49.09</v>
      </c>
      <c r="K94" s="77">
        <f t="shared" si="8"/>
        <v>11.58</v>
      </c>
      <c r="L94" s="77">
        <f t="shared" si="6"/>
        <v>60.67</v>
      </c>
    </row>
    <row r="95" spans="1:12" ht="38.25">
      <c r="A95" s="72">
        <v>88</v>
      </c>
      <c r="B95" s="73" t="s">
        <v>56</v>
      </c>
      <c r="C95" s="73" t="s">
        <v>475</v>
      </c>
      <c r="D95" s="73" t="s">
        <v>5</v>
      </c>
      <c r="E95" s="74" t="s">
        <v>517</v>
      </c>
      <c r="F95" s="75">
        <v>0.3</v>
      </c>
      <c r="G95" s="76">
        <v>1315</v>
      </c>
      <c r="H95" s="77">
        <v>40</v>
      </c>
      <c r="I95" s="78">
        <f t="shared" si="7"/>
        <v>7.4720000000000004</v>
      </c>
      <c r="J95" s="77">
        <f t="shared" si="5"/>
        <v>89.66</v>
      </c>
      <c r="K95" s="77">
        <f t="shared" si="8"/>
        <v>21.15</v>
      </c>
      <c r="L95" s="77">
        <f t="shared" si="6"/>
        <v>110.81</v>
      </c>
    </row>
    <row r="96" spans="1:12" ht="38.25">
      <c r="A96" s="72">
        <v>89</v>
      </c>
      <c r="B96" s="73" t="s">
        <v>10</v>
      </c>
      <c r="C96" s="73" t="s">
        <v>74</v>
      </c>
      <c r="D96" s="73" t="s">
        <v>40</v>
      </c>
      <c r="E96" s="74" t="s">
        <v>209</v>
      </c>
      <c r="F96" s="75">
        <v>0.16</v>
      </c>
      <c r="G96" s="76">
        <v>1230</v>
      </c>
      <c r="H96" s="77">
        <v>176</v>
      </c>
      <c r="I96" s="78">
        <f t="shared" si="7"/>
        <v>6.9889999999999999</v>
      </c>
      <c r="J96" s="77">
        <f t="shared" si="5"/>
        <v>196.81</v>
      </c>
      <c r="K96" s="77">
        <f t="shared" si="8"/>
        <v>46.43</v>
      </c>
      <c r="L96" s="77">
        <f t="shared" si="6"/>
        <v>243.24</v>
      </c>
    </row>
    <row r="97" spans="1:12" ht="51">
      <c r="A97" s="72">
        <v>90</v>
      </c>
      <c r="B97" s="73" t="s">
        <v>10</v>
      </c>
      <c r="C97" s="73" t="s">
        <v>430</v>
      </c>
      <c r="D97" s="73" t="s">
        <v>36</v>
      </c>
      <c r="E97" s="74" t="s">
        <v>518</v>
      </c>
      <c r="F97" s="75">
        <v>0.25</v>
      </c>
      <c r="G97" s="76">
        <v>1200</v>
      </c>
      <c r="H97" s="77">
        <v>176</v>
      </c>
      <c r="I97" s="78">
        <f t="shared" si="7"/>
        <v>6.8179999999999996</v>
      </c>
      <c r="J97" s="77">
        <f t="shared" si="5"/>
        <v>299.99</v>
      </c>
      <c r="K97" s="77">
        <f t="shared" si="8"/>
        <v>70.77</v>
      </c>
      <c r="L97" s="77">
        <f t="shared" si="6"/>
        <v>370.76</v>
      </c>
    </row>
    <row r="98" spans="1:12" ht="76.5">
      <c r="A98" s="72">
        <v>91</v>
      </c>
      <c r="B98" s="73" t="s">
        <v>304</v>
      </c>
      <c r="C98" s="73" t="s">
        <v>258</v>
      </c>
      <c r="D98" s="73" t="s">
        <v>458</v>
      </c>
      <c r="E98" s="74" t="s">
        <v>519</v>
      </c>
      <c r="F98" s="75">
        <v>0.3</v>
      </c>
      <c r="G98" s="76">
        <v>2290</v>
      </c>
      <c r="H98" s="77">
        <v>176</v>
      </c>
      <c r="I98" s="78">
        <f t="shared" si="7"/>
        <v>13.010999999999999</v>
      </c>
      <c r="J98" s="77">
        <f t="shared" si="5"/>
        <v>686.98</v>
      </c>
      <c r="K98" s="77">
        <f t="shared" si="8"/>
        <v>162.06</v>
      </c>
      <c r="L98" s="77">
        <f t="shared" si="6"/>
        <v>849.04</v>
      </c>
    </row>
    <row r="99" spans="1:12" ht="76.5">
      <c r="A99" s="72">
        <v>92</v>
      </c>
      <c r="B99" s="73" t="s">
        <v>304</v>
      </c>
      <c r="C99" s="73" t="s">
        <v>306</v>
      </c>
      <c r="D99" s="73" t="s">
        <v>40</v>
      </c>
      <c r="E99" s="74" t="s">
        <v>520</v>
      </c>
      <c r="F99" s="75">
        <v>0.11</v>
      </c>
      <c r="G99" s="76">
        <v>1495</v>
      </c>
      <c r="H99" s="77">
        <v>80</v>
      </c>
      <c r="I99" s="78">
        <f t="shared" si="7"/>
        <v>8.4939999999999998</v>
      </c>
      <c r="J99" s="77">
        <f t="shared" si="5"/>
        <v>74.75</v>
      </c>
      <c r="K99" s="77">
        <f t="shared" si="8"/>
        <v>17.63</v>
      </c>
      <c r="L99" s="77">
        <f t="shared" si="6"/>
        <v>92.38</v>
      </c>
    </row>
    <row r="100" spans="1:12" ht="38.25">
      <c r="A100" s="72">
        <v>93</v>
      </c>
      <c r="B100" s="73" t="s">
        <v>434</v>
      </c>
      <c r="C100" s="73" t="s">
        <v>484</v>
      </c>
      <c r="D100" s="73" t="s">
        <v>40</v>
      </c>
      <c r="E100" s="74" t="s">
        <v>521</v>
      </c>
      <c r="F100" s="75">
        <v>0.2</v>
      </c>
      <c r="G100" s="76">
        <v>1400</v>
      </c>
      <c r="H100" s="77">
        <v>16</v>
      </c>
      <c r="I100" s="78">
        <f t="shared" si="7"/>
        <v>7.9550000000000001</v>
      </c>
      <c r="J100" s="77">
        <f t="shared" si="5"/>
        <v>25.46</v>
      </c>
      <c r="K100" s="77">
        <f t="shared" si="8"/>
        <v>6.01</v>
      </c>
      <c r="L100" s="77">
        <f t="shared" si="6"/>
        <v>31.47</v>
      </c>
    </row>
    <row r="101" spans="1:12" ht="76.5">
      <c r="A101" s="72">
        <v>94</v>
      </c>
      <c r="B101" s="73" t="s">
        <v>304</v>
      </c>
      <c r="C101" s="73" t="s">
        <v>216</v>
      </c>
      <c r="D101" s="73" t="s">
        <v>12</v>
      </c>
      <c r="E101" s="74" t="s">
        <v>522</v>
      </c>
      <c r="F101" s="75">
        <v>0.16</v>
      </c>
      <c r="G101" s="76">
        <v>1980</v>
      </c>
      <c r="H101" s="77">
        <v>160</v>
      </c>
      <c r="I101" s="78">
        <f t="shared" si="7"/>
        <v>11.25</v>
      </c>
      <c r="J101" s="77">
        <f t="shared" si="5"/>
        <v>288</v>
      </c>
      <c r="K101" s="77">
        <f t="shared" si="8"/>
        <v>67.94</v>
      </c>
      <c r="L101" s="77">
        <f t="shared" si="6"/>
        <v>355.94</v>
      </c>
    </row>
    <row r="102" spans="1:12" ht="76.5">
      <c r="A102" s="72">
        <v>95</v>
      </c>
      <c r="B102" s="73" t="s">
        <v>304</v>
      </c>
      <c r="C102" s="73" t="s">
        <v>319</v>
      </c>
      <c r="D102" s="73" t="s">
        <v>36</v>
      </c>
      <c r="E102" s="74" t="s">
        <v>523</v>
      </c>
      <c r="F102" s="75">
        <v>0.13</v>
      </c>
      <c r="G102" s="76">
        <v>1396.68</v>
      </c>
      <c r="H102" s="77">
        <v>136</v>
      </c>
      <c r="I102" s="78">
        <f t="shared" si="7"/>
        <v>7.9359999999999999</v>
      </c>
      <c r="J102" s="77">
        <f t="shared" si="5"/>
        <v>140.31</v>
      </c>
      <c r="K102" s="77">
        <f t="shared" si="8"/>
        <v>33.1</v>
      </c>
      <c r="L102" s="77">
        <f t="shared" si="6"/>
        <v>173.41</v>
      </c>
    </row>
    <row r="103" spans="1:12" ht="51">
      <c r="A103" s="72">
        <v>96</v>
      </c>
      <c r="B103" s="73" t="s">
        <v>10</v>
      </c>
      <c r="C103" s="73" t="s">
        <v>430</v>
      </c>
      <c r="D103" s="73" t="s">
        <v>36</v>
      </c>
      <c r="E103" s="74" t="s">
        <v>524</v>
      </c>
      <c r="F103" s="75">
        <v>0.2</v>
      </c>
      <c r="G103" s="76">
        <v>1180</v>
      </c>
      <c r="H103" s="77">
        <v>176</v>
      </c>
      <c r="I103" s="78">
        <f t="shared" si="7"/>
        <v>6.7050000000000001</v>
      </c>
      <c r="J103" s="77">
        <f t="shared" si="5"/>
        <v>236.02</v>
      </c>
      <c r="K103" s="77">
        <f t="shared" si="8"/>
        <v>55.68</v>
      </c>
      <c r="L103" s="77">
        <f t="shared" si="6"/>
        <v>291.7</v>
      </c>
    </row>
    <row r="104" spans="1:12" ht="51">
      <c r="A104" s="72">
        <v>97</v>
      </c>
      <c r="B104" s="73" t="s">
        <v>10</v>
      </c>
      <c r="C104" s="73" t="s">
        <v>430</v>
      </c>
      <c r="D104" s="73" t="s">
        <v>36</v>
      </c>
      <c r="E104" s="74" t="s">
        <v>525</v>
      </c>
      <c r="F104" s="75">
        <v>0.2</v>
      </c>
      <c r="G104" s="76">
        <v>1180</v>
      </c>
      <c r="H104" s="77">
        <v>176</v>
      </c>
      <c r="I104" s="78">
        <f t="shared" si="7"/>
        <v>6.7050000000000001</v>
      </c>
      <c r="J104" s="77">
        <f t="shared" si="5"/>
        <v>236.02</v>
      </c>
      <c r="K104" s="77">
        <f t="shared" si="8"/>
        <v>55.68</v>
      </c>
      <c r="L104" s="77">
        <f t="shared" si="6"/>
        <v>291.7</v>
      </c>
    </row>
    <row r="105" spans="1:12" ht="38.25">
      <c r="A105" s="72">
        <v>98</v>
      </c>
      <c r="B105" s="73" t="s">
        <v>10</v>
      </c>
      <c r="C105" s="73" t="s">
        <v>480</v>
      </c>
      <c r="D105" s="73" t="s">
        <v>473</v>
      </c>
      <c r="E105" s="74" t="s">
        <v>526</v>
      </c>
      <c r="F105" s="75">
        <v>0.1</v>
      </c>
      <c r="G105" s="76">
        <v>2900</v>
      </c>
      <c r="H105" s="77">
        <v>80</v>
      </c>
      <c r="I105" s="78">
        <f t="shared" si="7"/>
        <v>16.477</v>
      </c>
      <c r="J105" s="77">
        <f t="shared" si="5"/>
        <v>131.82</v>
      </c>
      <c r="K105" s="77">
        <f t="shared" si="8"/>
        <v>31.1</v>
      </c>
      <c r="L105" s="77">
        <f t="shared" si="6"/>
        <v>162.91999999999999</v>
      </c>
    </row>
    <row r="106" spans="1:12" ht="38.25">
      <c r="A106" s="72">
        <v>99</v>
      </c>
      <c r="B106" s="73" t="s">
        <v>10</v>
      </c>
      <c r="C106" s="73" t="s">
        <v>480</v>
      </c>
      <c r="D106" s="73" t="s">
        <v>473</v>
      </c>
      <c r="E106" s="74" t="s">
        <v>526</v>
      </c>
      <c r="F106" s="75">
        <v>0.03</v>
      </c>
      <c r="G106" s="76">
        <v>2900</v>
      </c>
      <c r="H106" s="77">
        <v>96</v>
      </c>
      <c r="I106" s="78">
        <f t="shared" si="7"/>
        <v>16.477</v>
      </c>
      <c r="J106" s="77">
        <f t="shared" si="5"/>
        <v>47.45</v>
      </c>
      <c r="K106" s="77">
        <f t="shared" si="8"/>
        <v>11.19</v>
      </c>
      <c r="L106" s="77">
        <f t="shared" si="6"/>
        <v>58.64</v>
      </c>
    </row>
    <row r="107" spans="1:12" ht="51">
      <c r="A107" s="72">
        <v>100</v>
      </c>
      <c r="B107" s="73" t="s">
        <v>10</v>
      </c>
      <c r="C107" s="73" t="s">
        <v>430</v>
      </c>
      <c r="D107" s="73" t="s">
        <v>40</v>
      </c>
      <c r="E107" s="74" t="s">
        <v>527</v>
      </c>
      <c r="F107" s="75">
        <v>0.15</v>
      </c>
      <c r="G107" s="76">
        <v>1255</v>
      </c>
      <c r="H107" s="77">
        <v>176</v>
      </c>
      <c r="I107" s="78">
        <f t="shared" si="7"/>
        <v>7.1310000000000002</v>
      </c>
      <c r="J107" s="77">
        <f t="shared" si="5"/>
        <v>188.26</v>
      </c>
      <c r="K107" s="77">
        <f t="shared" si="8"/>
        <v>44.41</v>
      </c>
      <c r="L107" s="77">
        <f t="shared" si="6"/>
        <v>232.67</v>
      </c>
    </row>
    <row r="108" spans="1:12" ht="38.25">
      <c r="A108" s="72">
        <v>101</v>
      </c>
      <c r="B108" s="73" t="s">
        <v>434</v>
      </c>
      <c r="C108" s="73" t="s">
        <v>453</v>
      </c>
      <c r="D108" s="73" t="s">
        <v>528</v>
      </c>
      <c r="E108" s="74" t="s">
        <v>529</v>
      </c>
      <c r="F108" s="75">
        <v>0.2</v>
      </c>
      <c r="G108" s="76">
        <v>1080</v>
      </c>
      <c r="H108" s="77">
        <v>40</v>
      </c>
      <c r="I108" s="78">
        <f t="shared" si="7"/>
        <v>6.1360000000000001</v>
      </c>
      <c r="J108" s="77">
        <f t="shared" si="5"/>
        <v>49.09</v>
      </c>
      <c r="K108" s="77">
        <f t="shared" si="8"/>
        <v>11.58</v>
      </c>
      <c r="L108" s="77">
        <f t="shared" si="6"/>
        <v>60.67</v>
      </c>
    </row>
    <row r="109" spans="1:12" ht="38.25">
      <c r="A109" s="72">
        <v>102</v>
      </c>
      <c r="B109" s="73" t="s">
        <v>10</v>
      </c>
      <c r="C109" s="73" t="s">
        <v>74</v>
      </c>
      <c r="D109" s="73" t="s">
        <v>530</v>
      </c>
      <c r="E109" s="74" t="s">
        <v>531</v>
      </c>
      <c r="F109" s="75">
        <v>0.3</v>
      </c>
      <c r="G109" s="76">
        <v>2015</v>
      </c>
      <c r="H109" s="77">
        <v>176</v>
      </c>
      <c r="I109" s="78">
        <f t="shared" si="7"/>
        <v>11.449</v>
      </c>
      <c r="J109" s="77">
        <f t="shared" si="5"/>
        <v>604.51</v>
      </c>
      <c r="K109" s="77">
        <f t="shared" si="8"/>
        <v>142.6</v>
      </c>
      <c r="L109" s="77">
        <f t="shared" si="6"/>
        <v>747.11</v>
      </c>
    </row>
    <row r="110" spans="1:12" ht="38.25">
      <c r="A110" s="72">
        <v>103</v>
      </c>
      <c r="B110" s="73" t="s">
        <v>10</v>
      </c>
      <c r="C110" s="73" t="s">
        <v>74</v>
      </c>
      <c r="D110" s="73" t="s">
        <v>5</v>
      </c>
      <c r="E110" s="74" t="s">
        <v>210</v>
      </c>
      <c r="F110" s="75">
        <v>0.27</v>
      </c>
      <c r="G110" s="76">
        <v>1325</v>
      </c>
      <c r="H110" s="77">
        <v>176</v>
      </c>
      <c r="I110" s="78">
        <f t="shared" si="7"/>
        <v>7.5279999999999996</v>
      </c>
      <c r="J110" s="77">
        <f t="shared" si="5"/>
        <v>357.73</v>
      </c>
      <c r="K110" s="77">
        <f t="shared" si="8"/>
        <v>84.39</v>
      </c>
      <c r="L110" s="77">
        <f t="shared" si="6"/>
        <v>442.12</v>
      </c>
    </row>
    <row r="111" spans="1:12" ht="38.25">
      <c r="A111" s="72">
        <v>104</v>
      </c>
      <c r="B111" s="73" t="s">
        <v>10</v>
      </c>
      <c r="C111" s="73" t="s">
        <v>74</v>
      </c>
      <c r="D111" s="73" t="s">
        <v>5</v>
      </c>
      <c r="E111" s="74" t="s">
        <v>167</v>
      </c>
      <c r="F111" s="75">
        <v>0.16</v>
      </c>
      <c r="G111" s="76">
        <v>1365</v>
      </c>
      <c r="H111" s="77">
        <v>176</v>
      </c>
      <c r="I111" s="78">
        <f t="shared" si="7"/>
        <v>7.7560000000000002</v>
      </c>
      <c r="J111" s="77">
        <f t="shared" si="5"/>
        <v>218.41</v>
      </c>
      <c r="K111" s="77">
        <f t="shared" si="8"/>
        <v>51.52</v>
      </c>
      <c r="L111" s="77">
        <f t="shared" si="6"/>
        <v>269.93</v>
      </c>
    </row>
    <row r="112" spans="1:12" ht="51">
      <c r="A112" s="72">
        <v>105</v>
      </c>
      <c r="B112" s="73" t="s">
        <v>10</v>
      </c>
      <c r="C112" s="73" t="s">
        <v>430</v>
      </c>
      <c r="D112" s="73" t="s">
        <v>40</v>
      </c>
      <c r="E112" s="74" t="s">
        <v>532</v>
      </c>
      <c r="F112" s="75">
        <v>0.25</v>
      </c>
      <c r="G112" s="76">
        <v>1275</v>
      </c>
      <c r="H112" s="77">
        <v>176</v>
      </c>
      <c r="I112" s="78">
        <f t="shared" si="7"/>
        <v>7.2439999999999998</v>
      </c>
      <c r="J112" s="77">
        <f t="shared" si="5"/>
        <v>318.74</v>
      </c>
      <c r="K112" s="77">
        <f t="shared" si="8"/>
        <v>75.19</v>
      </c>
      <c r="L112" s="77">
        <f t="shared" si="6"/>
        <v>393.93</v>
      </c>
    </row>
    <row r="113" spans="1:12" ht="38.25">
      <c r="A113" s="72">
        <v>106</v>
      </c>
      <c r="B113" s="73" t="s">
        <v>230</v>
      </c>
      <c r="C113" s="73" t="s">
        <v>432</v>
      </c>
      <c r="D113" s="73" t="s">
        <v>5</v>
      </c>
      <c r="E113" s="74" t="s">
        <v>533</v>
      </c>
      <c r="F113" s="75">
        <v>0.1</v>
      </c>
      <c r="G113" s="76">
        <v>1365</v>
      </c>
      <c r="H113" s="77">
        <v>120</v>
      </c>
      <c r="I113" s="78">
        <f t="shared" si="7"/>
        <v>7.7560000000000002</v>
      </c>
      <c r="J113" s="77">
        <f t="shared" si="5"/>
        <v>93.07</v>
      </c>
      <c r="K113" s="77">
        <f t="shared" si="8"/>
        <v>21.96</v>
      </c>
      <c r="L113" s="77">
        <f t="shared" si="6"/>
        <v>115.03</v>
      </c>
    </row>
    <row r="114" spans="1:12" ht="38.25">
      <c r="A114" s="72">
        <v>107</v>
      </c>
      <c r="B114" s="73" t="s">
        <v>230</v>
      </c>
      <c r="C114" s="73" t="s">
        <v>432</v>
      </c>
      <c r="D114" s="73" t="s">
        <v>5</v>
      </c>
      <c r="E114" s="74" t="s">
        <v>533</v>
      </c>
      <c r="F114" s="75">
        <v>7.0000000000000007E-2</v>
      </c>
      <c r="G114" s="76">
        <v>1365</v>
      </c>
      <c r="H114" s="77">
        <v>32</v>
      </c>
      <c r="I114" s="78">
        <f t="shared" si="7"/>
        <v>7.7560000000000002</v>
      </c>
      <c r="J114" s="77">
        <f t="shared" si="5"/>
        <v>17.37</v>
      </c>
      <c r="K114" s="77">
        <f t="shared" si="8"/>
        <v>4.0999999999999996</v>
      </c>
      <c r="L114" s="77">
        <f t="shared" si="6"/>
        <v>21.47</v>
      </c>
    </row>
    <row r="115" spans="1:12" ht="38.25">
      <c r="A115" s="72">
        <v>108</v>
      </c>
      <c r="B115" s="73" t="s">
        <v>434</v>
      </c>
      <c r="C115" s="73" t="s">
        <v>451</v>
      </c>
      <c r="D115" s="73" t="s">
        <v>36</v>
      </c>
      <c r="E115" s="74" t="s">
        <v>534</v>
      </c>
      <c r="F115" s="75">
        <v>0.2</v>
      </c>
      <c r="G115" s="76">
        <v>1120</v>
      </c>
      <c r="H115" s="77">
        <v>40</v>
      </c>
      <c r="I115" s="78">
        <f t="shared" si="7"/>
        <v>6.3639999999999999</v>
      </c>
      <c r="J115" s="77">
        <f t="shared" si="5"/>
        <v>50.91</v>
      </c>
      <c r="K115" s="77">
        <f t="shared" si="8"/>
        <v>12.01</v>
      </c>
      <c r="L115" s="77">
        <f t="shared" si="6"/>
        <v>62.919999999999995</v>
      </c>
    </row>
    <row r="116" spans="1:12" ht="38.25">
      <c r="A116" s="72">
        <v>109</v>
      </c>
      <c r="B116" s="73" t="s">
        <v>230</v>
      </c>
      <c r="C116" s="73" t="s">
        <v>432</v>
      </c>
      <c r="D116" s="73" t="s">
        <v>5</v>
      </c>
      <c r="E116" s="74" t="s">
        <v>535</v>
      </c>
      <c r="F116" s="75">
        <v>0.18</v>
      </c>
      <c r="G116" s="76">
        <v>1365</v>
      </c>
      <c r="H116" s="77">
        <v>160</v>
      </c>
      <c r="I116" s="78">
        <f t="shared" si="7"/>
        <v>7.7560000000000002</v>
      </c>
      <c r="J116" s="77">
        <f t="shared" si="5"/>
        <v>223.37</v>
      </c>
      <c r="K116" s="77">
        <f t="shared" si="8"/>
        <v>52.69</v>
      </c>
      <c r="L116" s="77">
        <f t="shared" si="6"/>
        <v>276.06</v>
      </c>
    </row>
    <row r="117" spans="1:12" ht="51">
      <c r="A117" s="72">
        <v>110</v>
      </c>
      <c r="B117" s="73" t="s">
        <v>10</v>
      </c>
      <c r="C117" s="73" t="s">
        <v>430</v>
      </c>
      <c r="D117" s="73" t="s">
        <v>36</v>
      </c>
      <c r="E117" s="74" t="s">
        <v>536</v>
      </c>
      <c r="F117" s="75">
        <v>0.2</v>
      </c>
      <c r="G117" s="76">
        <v>1200</v>
      </c>
      <c r="H117" s="77">
        <v>176</v>
      </c>
      <c r="I117" s="78">
        <f t="shared" si="7"/>
        <v>6.8179999999999996</v>
      </c>
      <c r="J117" s="77">
        <f t="shared" si="5"/>
        <v>239.99</v>
      </c>
      <c r="K117" s="77">
        <f t="shared" si="8"/>
        <v>56.61</v>
      </c>
      <c r="L117" s="77">
        <f t="shared" si="6"/>
        <v>296.60000000000002</v>
      </c>
    </row>
    <row r="118" spans="1:12" ht="51">
      <c r="A118" s="72">
        <v>111</v>
      </c>
      <c r="B118" s="73" t="s">
        <v>10</v>
      </c>
      <c r="C118" s="73" t="s">
        <v>430</v>
      </c>
      <c r="D118" s="73" t="s">
        <v>36</v>
      </c>
      <c r="E118" s="74" t="s">
        <v>537</v>
      </c>
      <c r="F118" s="75">
        <v>0.25</v>
      </c>
      <c r="G118" s="76">
        <v>1140</v>
      </c>
      <c r="H118" s="77">
        <v>176</v>
      </c>
      <c r="I118" s="78">
        <f t="shared" si="7"/>
        <v>6.4770000000000003</v>
      </c>
      <c r="J118" s="77">
        <f t="shared" si="5"/>
        <v>284.99</v>
      </c>
      <c r="K118" s="77">
        <f t="shared" si="8"/>
        <v>67.23</v>
      </c>
      <c r="L118" s="77">
        <f t="shared" si="6"/>
        <v>352.22</v>
      </c>
    </row>
    <row r="119" spans="1:12" ht="38.25">
      <c r="A119" s="72">
        <v>112</v>
      </c>
      <c r="B119" s="73" t="s">
        <v>10</v>
      </c>
      <c r="C119" s="73" t="s">
        <v>74</v>
      </c>
      <c r="D119" s="73" t="s">
        <v>40</v>
      </c>
      <c r="E119" s="74" t="s">
        <v>174</v>
      </c>
      <c r="F119" s="75">
        <v>0.18</v>
      </c>
      <c r="G119" s="76">
        <v>1250</v>
      </c>
      <c r="H119" s="77">
        <v>176</v>
      </c>
      <c r="I119" s="78">
        <f t="shared" si="7"/>
        <v>7.1020000000000003</v>
      </c>
      <c r="J119" s="77">
        <f t="shared" si="5"/>
        <v>224.99</v>
      </c>
      <c r="K119" s="77">
        <f t="shared" si="8"/>
        <v>53.08</v>
      </c>
      <c r="L119" s="77">
        <f t="shared" si="6"/>
        <v>278.07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C768C-1464-4C82-ACE9-053ECAA45963}">
  <sheetPr>
    <tabColor theme="4" tint="0.79998168889431442"/>
    <pageSetUpPr fitToPage="1"/>
  </sheetPr>
  <dimension ref="A1:L10"/>
  <sheetViews>
    <sheetView zoomScaleNormal="100" workbookViewId="0">
      <selection activeCell="N10" sqref="N10"/>
    </sheetView>
  </sheetViews>
  <sheetFormatPr defaultColWidth="9.140625" defaultRowHeight="12.75"/>
  <cols>
    <col min="1" max="1" width="5.5703125" style="32" customWidth="1"/>
    <col min="2" max="2" width="11.85546875" style="33" customWidth="1"/>
    <col min="3" max="3" width="30.28515625" style="33" customWidth="1"/>
    <col min="4" max="4" width="11.85546875" style="33" customWidth="1"/>
    <col min="5" max="5" width="9.140625" style="28"/>
    <col min="6" max="6" width="10.7109375" style="32" customWidth="1"/>
    <col min="7" max="7" width="9.140625" style="34" customWidth="1"/>
    <col min="8" max="8" width="10.140625" style="32" bestFit="1" customWidth="1"/>
    <col min="9" max="9" width="8" style="32" customWidth="1"/>
    <col min="10" max="10" width="11.28515625" style="34" customWidth="1"/>
    <col min="11" max="11" width="10.42578125" style="34" customWidth="1"/>
    <col min="12" max="12" width="11.7109375" style="34" customWidth="1"/>
    <col min="13" max="16384" width="9.140625" style="28"/>
  </cols>
  <sheetData>
    <row r="1" spans="1:12" ht="15">
      <c r="A1" s="24"/>
      <c r="B1" s="25"/>
      <c r="C1" s="25"/>
      <c r="D1" s="25"/>
      <c r="F1" s="79"/>
      <c r="G1" s="79"/>
      <c r="H1" s="79"/>
      <c r="I1" s="79"/>
      <c r="J1" s="79"/>
      <c r="K1" s="80"/>
      <c r="L1" s="1" t="s">
        <v>550</v>
      </c>
    </row>
    <row r="2" spans="1:12" ht="18.75">
      <c r="A2" s="24"/>
      <c r="B2" s="29" t="s">
        <v>1</v>
      </c>
      <c r="C2" s="25"/>
      <c r="D2" s="25"/>
      <c r="F2" s="2"/>
      <c r="G2" s="79"/>
      <c r="H2" s="79"/>
      <c r="I2" s="79"/>
      <c r="J2" s="79"/>
      <c r="K2" s="79"/>
      <c r="L2" s="80"/>
    </row>
    <row r="3" spans="1:12">
      <c r="A3" s="24"/>
      <c r="B3" s="25"/>
      <c r="C3" s="25"/>
      <c r="D3" s="25"/>
      <c r="F3" s="81"/>
      <c r="G3" s="82"/>
      <c r="H3" s="82"/>
      <c r="I3" s="82"/>
      <c r="J3" s="80"/>
      <c r="K3" s="80"/>
      <c r="L3" s="80"/>
    </row>
    <row r="4" spans="1:12" ht="39.75" customHeight="1">
      <c r="A4" s="125" t="s">
        <v>548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2">
      <c r="A5" s="64"/>
      <c r="B5" s="65"/>
      <c r="C5" s="30"/>
      <c r="D5" s="30"/>
      <c r="E5" s="66"/>
      <c r="F5" s="67"/>
      <c r="G5" s="30"/>
      <c r="H5" s="68"/>
      <c r="I5" s="30"/>
      <c r="J5" s="69"/>
      <c r="K5" s="69"/>
      <c r="L5" s="69"/>
    </row>
    <row r="6" spans="1:12" ht="38.25">
      <c r="A6" s="49" t="s">
        <v>427</v>
      </c>
      <c r="B6" s="49" t="s">
        <v>6</v>
      </c>
      <c r="C6" s="49" t="s">
        <v>0</v>
      </c>
      <c r="D6" s="49" t="s">
        <v>4</v>
      </c>
      <c r="E6" s="70" t="s">
        <v>7</v>
      </c>
      <c r="F6" s="50" t="s">
        <v>8</v>
      </c>
      <c r="G6" s="51" t="s">
        <v>2</v>
      </c>
      <c r="H6" s="52" t="s">
        <v>11</v>
      </c>
      <c r="I6" s="51" t="s">
        <v>3</v>
      </c>
      <c r="J6" s="51" t="s">
        <v>428</v>
      </c>
      <c r="K6" s="51" t="s">
        <v>429</v>
      </c>
      <c r="L6" s="51" t="s">
        <v>9</v>
      </c>
    </row>
    <row r="7" spans="1:12" ht="14.25">
      <c r="A7" s="5"/>
      <c r="B7" s="5"/>
      <c r="C7" s="5"/>
      <c r="D7" s="5"/>
      <c r="E7" s="5"/>
      <c r="F7" s="5"/>
      <c r="G7" s="7"/>
      <c r="H7" s="71">
        <f t="shared" ref="H7:K7" si="0">SUM(H8:H119)</f>
        <v>312</v>
      </c>
      <c r="I7" s="71"/>
      <c r="J7" s="71">
        <f t="shared" si="0"/>
        <v>612.29</v>
      </c>
      <c r="K7" s="71">
        <f t="shared" si="0"/>
        <v>144.44</v>
      </c>
      <c r="L7" s="71">
        <f>SUM(L8:L119)</f>
        <v>756.73</v>
      </c>
    </row>
    <row r="8" spans="1:12" ht="51">
      <c r="A8" s="83">
        <v>1</v>
      </c>
      <c r="B8" s="84" t="s">
        <v>10</v>
      </c>
      <c r="C8" s="84" t="s">
        <v>430</v>
      </c>
      <c r="D8" s="84" t="s">
        <v>36</v>
      </c>
      <c r="E8" s="84" t="s">
        <v>503</v>
      </c>
      <c r="F8" s="85">
        <v>0.25</v>
      </c>
      <c r="G8" s="86">
        <v>1140</v>
      </c>
      <c r="H8" s="87">
        <v>168</v>
      </c>
      <c r="I8" s="88">
        <f>ROUND(G8/168,3)</f>
        <v>6.7859999999999996</v>
      </c>
      <c r="J8" s="87">
        <f>ROUND(I8*H8*F8,2)</f>
        <v>285.01</v>
      </c>
      <c r="K8" s="87">
        <f>ROUND(J8*0.2359,2)</f>
        <v>67.23</v>
      </c>
      <c r="L8" s="87">
        <f>J8+K8</f>
        <v>352.24</v>
      </c>
    </row>
    <row r="9" spans="1:12" ht="13.9" customHeight="1">
      <c r="A9" s="83">
        <v>2</v>
      </c>
      <c r="B9" s="84" t="s">
        <v>10</v>
      </c>
      <c r="C9" s="84" t="s">
        <v>430</v>
      </c>
      <c r="D9" s="84" t="s">
        <v>40</v>
      </c>
      <c r="E9" s="84" t="s">
        <v>492</v>
      </c>
      <c r="F9" s="89">
        <v>0.3</v>
      </c>
      <c r="G9" s="84">
        <v>1255</v>
      </c>
      <c r="H9" s="83">
        <v>16</v>
      </c>
      <c r="I9" s="88">
        <f t="shared" ref="I9:I10" si="1">ROUND(G9/168,3)</f>
        <v>7.47</v>
      </c>
      <c r="J9" s="87">
        <f>ROUND(I9*H9*F9,2)</f>
        <v>35.86</v>
      </c>
      <c r="K9" s="87">
        <f t="shared" ref="K9:K10" si="2">ROUND(J9*0.2359,2)</f>
        <v>8.4600000000000009</v>
      </c>
      <c r="L9" s="87">
        <f t="shared" ref="L9:L10" si="3">J9+K9</f>
        <v>44.32</v>
      </c>
    </row>
    <row r="10" spans="1:12" ht="51">
      <c r="A10" s="83">
        <v>3</v>
      </c>
      <c r="B10" s="84" t="s">
        <v>10</v>
      </c>
      <c r="C10" s="84" t="s">
        <v>430</v>
      </c>
      <c r="D10" s="84" t="s">
        <v>40</v>
      </c>
      <c r="E10" s="84" t="s">
        <v>532</v>
      </c>
      <c r="F10" s="89">
        <v>0.3</v>
      </c>
      <c r="G10" s="84">
        <v>1275</v>
      </c>
      <c r="H10" s="83">
        <v>128</v>
      </c>
      <c r="I10" s="88">
        <f t="shared" si="1"/>
        <v>7.5890000000000004</v>
      </c>
      <c r="J10" s="87">
        <f>ROUND(I10*H10*F10,2)</f>
        <v>291.42</v>
      </c>
      <c r="K10" s="87">
        <f t="shared" si="2"/>
        <v>68.75</v>
      </c>
      <c r="L10" s="87">
        <f t="shared" si="3"/>
        <v>360.17</v>
      </c>
    </row>
  </sheetData>
  <mergeCells count="1">
    <mergeCell ref="A4:L4"/>
  </mergeCells>
  <conditionalFormatting sqref="E8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VRS_okt</vt:lpstr>
      <vt:lpstr>1.tabula</vt:lpstr>
      <vt:lpstr>2.tabula </vt:lpstr>
      <vt:lpstr>3.tabula</vt:lpstr>
      <vt:lpstr>4.tabula </vt:lpstr>
      <vt:lpstr>'1.tabula'!Print_Titles</vt:lpstr>
      <vt:lpstr>'2.tabula '!Print_Titles</vt:lpstr>
      <vt:lpstr>'3.tabula'!Print_Titles</vt:lpstr>
      <vt:lpstr>'4.tabula 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2023-10-20T07:32:22Z</cp:lastPrinted>
  <dcterms:created xsi:type="dcterms:W3CDTF">2021-01-19T10:53:51Z</dcterms:created>
  <dcterms:modified xsi:type="dcterms:W3CDTF">2023-11-29T12:40:34Z</dcterms:modified>
</cp:coreProperties>
</file>