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liene_abola_vm_gov_lv/Documents/Documents/LNG/2025_LNG_Paliativa/"/>
    </mc:Choice>
  </mc:AlternateContent>
  <xr:revisionPtr revIDLastSave="72" documentId="8_{535F1C3D-9EC6-4B55-A714-1FCB36BAFCD4}" xr6:coauthVersionLast="47" xr6:coauthVersionMax="47" xr10:uidLastSave="{BCD72203-C726-4537-AC02-940C28A9168E}"/>
  <bookViews>
    <workbookView xWindow="-120" yWindow="-120" windowWidth="29040" windowHeight="15720" xr2:uid="{80A70BCE-379F-4168-9090-76FC8CFB462E}"/>
  </bookViews>
  <sheets>
    <sheet name="Papild_fin_paliativa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9" i="13" l="1"/>
  <c r="K19" i="13" s="1"/>
  <c r="C18" i="13"/>
  <c r="D18" i="13"/>
  <c r="E18" i="13"/>
  <c r="F18" i="13"/>
  <c r="G18" i="13"/>
  <c r="B18" i="13"/>
  <c r="Q8" i="13"/>
  <c r="K8" i="13"/>
  <c r="I8" i="13"/>
  <c r="H8" i="13"/>
  <c r="J8" i="13" l="1"/>
  <c r="L8" i="13" s="1"/>
  <c r="N8" i="13" s="1"/>
  <c r="P8" i="13" s="1"/>
</calcChain>
</file>

<file path=xl/sharedStrings.xml><?xml version="1.0" encoding="utf-8"?>
<sst xmlns="http://schemas.openxmlformats.org/spreadsheetml/2006/main" count="33" uniqueCount="27">
  <si>
    <t>Janvāris</t>
  </si>
  <si>
    <t>Februāris</t>
  </si>
  <si>
    <t>Marts</t>
  </si>
  <si>
    <t>Aprīlis</t>
  </si>
  <si>
    <t>Maijs</t>
  </si>
  <si>
    <t>Jūnijs</t>
  </si>
  <si>
    <t>Papildus nepieciešamais finansējums  paliatīvās aprūpes mobilās komandas pakalpojuma nodrošināšanai 2025. gadā</t>
  </si>
  <si>
    <t>2024.gada saistību apjoms, kuru apmaksa veicama 2025.gadā no 2025.gada gada līdzekļiem, EUR</t>
  </si>
  <si>
    <t>Faktiskā finansējuma izpilde 2025. gadā pa mēnešiem, EUR</t>
  </si>
  <si>
    <t>2025. gada 1. pusgada faktiskā izpilde KOPĀ, EUR</t>
  </si>
  <si>
    <t>Indikatīvi prognozētā izpilde 2025. gada jūlijs - novembris, EUR *</t>
  </si>
  <si>
    <t>Indikatīvi prognozētā 2025.gada 11 mēnešu izpilde, EUR</t>
  </si>
  <si>
    <t>Indikatīvi prognozējamā kopsumma apmaksai 2025. gadā, EUR</t>
  </si>
  <si>
    <t>2025. gadā pieejamais finansējums valsts budžetā pakalpojuma nodrošināšanai, EUR</t>
  </si>
  <si>
    <t>Finanšu līdzekļu iztrūkums -/pārpalikums + 2025. gadā, EUR</t>
  </si>
  <si>
    <t>Uzraudzības rezultātā atgūtie līdzekļi 2025. gadā, EUR</t>
  </si>
  <si>
    <t>Finanšu līdzekļu iztrūkums -/pārpalikums + 2025. gadā, ņemot vērā uzraudzības rezultātā atgūto finansējumu, EUR</t>
  </si>
  <si>
    <t>Indikatīvi prognozētais 2025.gada uzkrāto  saistību apjoms, kuru apmaksa veicama 2026. gadā, EUR</t>
  </si>
  <si>
    <t xml:space="preserve"> Pielikums MK rīkojumu projekta "Par finanšu līdzekļu piešķiršanu no valsts budžeta programmas "Līdzekļi neparedzētiem gadījumiem"" anotācijai</t>
  </si>
  <si>
    <t>* Indikatīvā prognoze 2025. gada 2.pusgada finansējuma izpildei tiek balstīta uz vidējo mēneša faktisko finansējuma izpildi laika periodā 2025. gada aprīlis - maijs, pieņemot, ka jaunieviestā pakalpojuma sniegšanas apjomi ir sasnieguši max kapacitāti un stabilizējušies, prognozējot, ka tādā apjomā tiks sniegti arī 2025. gada atlikušajos mēnešos</t>
  </si>
  <si>
    <t xml:space="preserve">Indikatīvi prognozētā izpilde 2025. gada decembris, kas apmaksājama 2025. gadā (50% no prognozējamās mēneša summas), EUR </t>
  </si>
  <si>
    <t>Indikatīvi prognozējamais vidējais pacientu skaits mēnesī 2025. g. II pusgadā</t>
  </si>
  <si>
    <t>Vidējās 1 pacienta izmaksas 2025.g. aprīlis - jūnijs, EUR *</t>
  </si>
  <si>
    <t>Vidējās izmaksas uz 1 pacientu mēnesī, EUR</t>
  </si>
  <si>
    <t>* Indikatīvi tiek prognozēts, ka 1 pacienta vidējās mēneša izmaksas 2025. gada 2. pusgadā būs līdzīgas kā laika periodā 2025. gada aprīlis -jūnijs</t>
  </si>
  <si>
    <t>2025. gads</t>
  </si>
  <si>
    <t>Pacientu skaits mēnesī, kam tiek nodrošināts pakalpojums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</si>
</sst>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\ _€_-;\-* #,##0\ _€_-;_-* &quot;-&quot;\ _€_-;_-@_-"/>
  </numFmts>
  <fonts count="12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indexed="8"/>
      <name val="Arial"/>
      <family val="2"/>
    </font>
    <font>
      <sz val="10"/>
      <name val="Arial"/>
      <family val="2"/>
      <charset val="186"/>
    </font>
    <font>
      <sz val="10"/>
      <name val="Aptos Narrow"/>
      <family val="2"/>
      <charset val="186"/>
      <scheme val="minor"/>
    </font>
    <font>
      <b/>
      <sz val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  <charset val="186"/>
    </font>
    <font>
      <i/>
      <sz val="11"/>
      <color theme="1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sz val="10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4" applyBorder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6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164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horizontal="righ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9" fillId="0" borderId="0" xfId="0" applyFont="1" applyAlignment="1">
      <alignment horizontal="left" wrapText="1"/>
    </xf>
    <xf numFmtId="0" fontId="11" fillId="0" borderId="1" xfId="0" applyFont="1" applyBorder="1" applyAlignment="1">
      <alignment horizontal="center"/>
    </xf>
  </cellXfs>
  <cellStyles count="8">
    <cellStyle name="Comma" xfId="1" builtinId="3"/>
    <cellStyle name="Comma 10" xfId="4" xr:uid="{D246AE60-D43A-4AFB-A155-126CFCD5716C}"/>
    <cellStyle name="Comma 2" xfId="7" xr:uid="{663375C2-AF6F-4FE2-A37F-F4D47C086C1A}"/>
    <cellStyle name="Normal" xfId="0" builtinId="0"/>
    <cellStyle name="Normal 2" xfId="5" xr:uid="{931D1EA4-69A6-49C8-9CC6-E2783B58D7DD}"/>
    <cellStyle name="Normal 2 2" xfId="2" xr:uid="{9FD8A422-8084-40BA-B4B6-3D8719BC7294}"/>
    <cellStyle name="Normal 2 2 5" xfId="6" xr:uid="{6D30D8CA-004F-4CDC-ACB9-C7BE5CC8C076}"/>
    <cellStyle name="Normal 3" xfId="3" xr:uid="{C1682D52-D3F3-416E-A053-B671FBF7C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C26F-4AEF-4AC2-BBF2-15CD5A7692B8}">
  <dimension ref="A1:Q21"/>
  <sheetViews>
    <sheetView tabSelected="1" workbookViewId="0">
      <selection activeCell="B18" sqref="B18"/>
    </sheetView>
  </sheetViews>
  <sheetFormatPr defaultRowHeight="14.4" x14ac:dyDescent="0.3"/>
  <cols>
    <col min="1" max="1" width="14" customWidth="1"/>
    <col min="8" max="8" width="14.21875" customWidth="1"/>
    <col min="9" max="9" width="15.44140625" customWidth="1"/>
    <col min="10" max="10" width="12.44140625" customWidth="1"/>
    <col min="11" max="17" width="14.21875" customWidth="1"/>
  </cols>
  <sheetData>
    <row r="1" spans="1:17" x14ac:dyDescent="0.3">
      <c r="L1" s="13" t="s">
        <v>18</v>
      </c>
      <c r="M1" s="13"/>
      <c r="N1" s="13"/>
      <c r="O1" s="13"/>
      <c r="P1" s="13"/>
      <c r="Q1" s="13"/>
    </row>
    <row r="2" spans="1:17" x14ac:dyDescent="0.3">
      <c r="L2" s="13"/>
      <c r="M2" s="13"/>
      <c r="N2" s="13"/>
      <c r="O2" s="13"/>
      <c r="P2" s="13"/>
      <c r="Q2" s="13"/>
    </row>
    <row r="3" spans="1:17" ht="15.6" customHeight="1" x14ac:dyDescent="0.3">
      <c r="C3" s="29" t="s">
        <v>6</v>
      </c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4.4" customHeight="1" x14ac:dyDescent="0.3"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</row>
    <row r="6" spans="1:17" ht="55.2" customHeight="1" x14ac:dyDescent="0.3">
      <c r="A6" s="14" t="s">
        <v>7</v>
      </c>
      <c r="B6" s="16" t="s">
        <v>8</v>
      </c>
      <c r="C6" s="16"/>
      <c r="D6" s="16"/>
      <c r="E6" s="16"/>
      <c r="F6" s="16"/>
      <c r="G6" s="16"/>
      <c r="H6" s="17" t="s">
        <v>9</v>
      </c>
      <c r="I6" s="17" t="s">
        <v>10</v>
      </c>
      <c r="J6" s="19" t="s">
        <v>11</v>
      </c>
      <c r="K6" s="17" t="s">
        <v>20</v>
      </c>
      <c r="L6" s="21" t="s">
        <v>12</v>
      </c>
      <c r="M6" s="23" t="s">
        <v>13</v>
      </c>
      <c r="N6" s="19" t="s">
        <v>14</v>
      </c>
      <c r="O6" s="19" t="s">
        <v>15</v>
      </c>
      <c r="P6" s="25" t="s">
        <v>16</v>
      </c>
      <c r="Q6" s="19" t="s">
        <v>17</v>
      </c>
    </row>
    <row r="7" spans="1:17" ht="67.8" customHeight="1" x14ac:dyDescent="0.3">
      <c r="A7" s="15"/>
      <c r="B7" s="4" t="s">
        <v>0</v>
      </c>
      <c r="C7" s="4" t="s">
        <v>1</v>
      </c>
      <c r="D7" s="4" t="s">
        <v>2</v>
      </c>
      <c r="E7" s="4" t="s">
        <v>3</v>
      </c>
      <c r="F7" s="4" t="s">
        <v>4</v>
      </c>
      <c r="G7" s="4" t="s">
        <v>5</v>
      </c>
      <c r="H7" s="18"/>
      <c r="I7" s="18"/>
      <c r="J7" s="20"/>
      <c r="K7" s="18"/>
      <c r="L7" s="22"/>
      <c r="M7" s="24"/>
      <c r="N7" s="20"/>
      <c r="O7" s="20"/>
      <c r="P7" s="26"/>
      <c r="Q7" s="20"/>
    </row>
    <row r="8" spans="1:17" x14ac:dyDescent="0.3">
      <c r="A8" s="2">
        <v>580792</v>
      </c>
      <c r="B8" s="2">
        <v>847740</v>
      </c>
      <c r="C8" s="2">
        <v>606457</v>
      </c>
      <c r="D8" s="2">
        <v>1103984</v>
      </c>
      <c r="E8" s="2">
        <v>1204090</v>
      </c>
      <c r="F8" s="2">
        <v>1151058</v>
      </c>
      <c r="G8" s="2">
        <v>1107164</v>
      </c>
      <c r="H8" s="2">
        <f>SUM(B8:G8)</f>
        <v>6020493</v>
      </c>
      <c r="I8" s="2">
        <f>ROUND(AVERAGE(E8:G8)*5,0)</f>
        <v>5770520</v>
      </c>
      <c r="J8" s="2">
        <f>H8+I8</f>
        <v>11791013</v>
      </c>
      <c r="K8" s="2">
        <f>ROUND(AVERAGE(E8:G8)/2,0)</f>
        <v>577052</v>
      </c>
      <c r="L8" s="5">
        <f>A8+J8+K8</f>
        <v>12948857</v>
      </c>
      <c r="M8" s="6">
        <v>6762991</v>
      </c>
      <c r="N8" s="3">
        <f>M8-L8</f>
        <v>-6185866</v>
      </c>
      <c r="O8" s="3">
        <v>174098</v>
      </c>
      <c r="P8" s="7">
        <f>N8+O8</f>
        <v>-6011768</v>
      </c>
      <c r="Q8" s="1">
        <f>ROUND(AVERAGE(E8:G8)/2,0)</f>
        <v>577052</v>
      </c>
    </row>
    <row r="10" spans="1:17" x14ac:dyDescent="0.3">
      <c r="A10" s="30" t="s">
        <v>19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</row>
    <row r="11" spans="1:17" x14ac:dyDescent="0.3">
      <c r="A11" s="30"/>
      <c r="B11" s="30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</row>
    <row r="13" spans="1:17" x14ac:dyDescent="0.3">
      <c r="B13" s="31" t="s">
        <v>25</v>
      </c>
      <c r="C13" s="31"/>
      <c r="D13" s="31"/>
      <c r="E13" s="31"/>
      <c r="F13" s="31"/>
      <c r="G13" s="31"/>
    </row>
    <row r="14" spans="1:17" ht="14.4" customHeight="1" x14ac:dyDescent="0.3">
      <c r="B14" s="4" t="s">
        <v>0</v>
      </c>
      <c r="C14" s="4" t="s">
        <v>1</v>
      </c>
      <c r="D14" s="4" t="s">
        <v>2</v>
      </c>
      <c r="E14" s="4" t="s">
        <v>3</v>
      </c>
      <c r="F14" s="4" t="s">
        <v>4</v>
      </c>
      <c r="G14" s="4" t="s">
        <v>5</v>
      </c>
      <c r="I14" s="27" t="s">
        <v>22</v>
      </c>
      <c r="K14" s="28" t="s">
        <v>21</v>
      </c>
    </row>
    <row r="15" spans="1:17" x14ac:dyDescent="0.3">
      <c r="B15" s="16" t="s">
        <v>26</v>
      </c>
      <c r="C15" s="16"/>
      <c r="D15" s="16"/>
      <c r="E15" s="16"/>
      <c r="F15" s="16"/>
      <c r="G15" s="16"/>
      <c r="I15" s="27"/>
      <c r="K15" s="28"/>
    </row>
    <row r="16" spans="1:17" x14ac:dyDescent="0.3">
      <c r="B16" s="2">
        <v>795</v>
      </c>
      <c r="C16" s="2">
        <v>848</v>
      </c>
      <c r="D16" s="2">
        <v>911</v>
      </c>
      <c r="E16" s="2">
        <v>964</v>
      </c>
      <c r="F16" s="2">
        <v>1010</v>
      </c>
      <c r="G16" s="2">
        <v>1035</v>
      </c>
      <c r="I16" s="27"/>
      <c r="K16" s="28"/>
    </row>
    <row r="17" spans="1:11" x14ac:dyDescent="0.3">
      <c r="B17" s="16" t="s">
        <v>23</v>
      </c>
      <c r="C17" s="16"/>
      <c r="D17" s="16"/>
      <c r="E17" s="16"/>
      <c r="F17" s="16"/>
      <c r="G17" s="16"/>
      <c r="I17" s="27"/>
      <c r="K17" s="28"/>
    </row>
    <row r="18" spans="1:11" x14ac:dyDescent="0.3">
      <c r="B18" s="11">
        <f>ROUND(B8/B16,2)</f>
        <v>1066.3399999999999</v>
      </c>
      <c r="C18" s="11">
        <f t="shared" ref="C18:G18" si="0">ROUND(C8/C16,2)</f>
        <v>715.16</v>
      </c>
      <c r="D18" s="11">
        <f t="shared" si="0"/>
        <v>1211.8399999999999</v>
      </c>
      <c r="E18" s="11">
        <f t="shared" si="0"/>
        <v>1249.06</v>
      </c>
      <c r="F18" s="11">
        <f t="shared" si="0"/>
        <v>1139.6600000000001</v>
      </c>
      <c r="G18" s="11">
        <f t="shared" si="0"/>
        <v>1069.72</v>
      </c>
      <c r="I18" s="27"/>
      <c r="K18" s="28"/>
    </row>
    <row r="19" spans="1:11" x14ac:dyDescent="0.3">
      <c r="I19" s="12">
        <f>ROUND(AVERAGE(E18:G18),2)</f>
        <v>1152.81</v>
      </c>
      <c r="J19" s="9"/>
      <c r="K19" s="10">
        <f>ROUND(I8/5/I19,0)</f>
        <v>1001</v>
      </c>
    </row>
    <row r="21" spans="1:11" x14ac:dyDescent="0.3">
      <c r="A21" s="8" t="s">
        <v>24</v>
      </c>
    </row>
  </sheetData>
  <mergeCells count="20">
    <mergeCell ref="B15:G15"/>
    <mergeCell ref="B17:G17"/>
    <mergeCell ref="I14:I18"/>
    <mergeCell ref="K14:K18"/>
    <mergeCell ref="C3:N4"/>
    <mergeCell ref="A10:Q11"/>
    <mergeCell ref="B13:G13"/>
    <mergeCell ref="L1:Q2"/>
    <mergeCell ref="A6:A7"/>
    <mergeCell ref="B6:G6"/>
    <mergeCell ref="H6:H7"/>
    <mergeCell ref="I6:I7"/>
    <mergeCell ref="J6:J7"/>
    <mergeCell ref="K6:K7"/>
    <mergeCell ref="L6:L7"/>
    <mergeCell ref="M6:M7"/>
    <mergeCell ref="O6:O7"/>
    <mergeCell ref="N6:N7"/>
    <mergeCell ref="P6:P7"/>
    <mergeCell ref="Q6:Q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dbc9012d-628b-43d4-b190-8a730f7e1e96}" enabled="0" method="" siteId="{dbc9012d-628b-43d4-b190-8a730f7e1e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Papild_fin_paliativa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Vineta Šteinberga</dc:creator>
  <cp:lastModifiedBy>Liene Ābola</cp:lastModifiedBy>
  <cp:lastPrinted>2025-08-06T11:25:08Z</cp:lastPrinted>
  <dcterms:created xsi:type="dcterms:W3CDTF">2025-05-15T04:37:07Z</dcterms:created>
  <dcterms:modified xsi:type="dcterms:W3CDTF">2025-08-20T06:55:37Z</dcterms:modified>
</cp:coreProperties>
</file>