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ltura-my.sharepoint.com/personal/sarmite_pavulena_kultura_lv/Documents/2023/noteikumi/cenradis/21032023_Cenr/04042023/"/>
    </mc:Choice>
  </mc:AlternateContent>
  <xr:revisionPtr revIDLastSave="0" documentId="8_{0DAA93D4-927B-4D34-8367-EEB04FE695E2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/>
  <c r="B36" i="1"/>
  <c r="C35" i="1"/>
  <c r="B35" i="1"/>
  <c r="W33" i="1" l="1"/>
  <c r="W34" i="1"/>
  <c r="W35" i="1"/>
  <c r="V34" i="1"/>
  <c r="W12" i="1"/>
  <c r="W5" i="1"/>
  <c r="W6" i="1"/>
  <c r="W7" i="1"/>
  <c r="W8" i="1"/>
  <c r="W9" i="1"/>
  <c r="W10" i="1"/>
  <c r="W11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4" i="1"/>
  <c r="E35" i="1"/>
  <c r="E36" i="1" s="1"/>
  <c r="F35" i="1"/>
  <c r="F36" i="1" s="1"/>
  <c r="G35" i="1"/>
  <c r="G36" i="1" s="1"/>
  <c r="H35" i="1"/>
  <c r="H36" i="1" s="1"/>
  <c r="I35" i="1"/>
  <c r="I36" i="1" s="1"/>
  <c r="J35" i="1"/>
  <c r="J36" i="1" s="1"/>
  <c r="K35" i="1"/>
  <c r="K36" i="1" s="1"/>
  <c r="L35" i="1"/>
  <c r="L36" i="1" s="1"/>
  <c r="W36" i="1" s="1"/>
  <c r="M35" i="1"/>
  <c r="M36" i="1" s="1"/>
  <c r="N35" i="1"/>
  <c r="N36" i="1" s="1"/>
  <c r="O35" i="1"/>
  <c r="O36" i="1" s="1"/>
  <c r="P35" i="1"/>
  <c r="P36" i="1" s="1"/>
  <c r="Q35" i="1"/>
  <c r="Q36" i="1" s="1"/>
  <c r="R35" i="1"/>
  <c r="R36" i="1" s="1"/>
  <c r="S35" i="1"/>
  <c r="S36" i="1" s="1"/>
  <c r="T35" i="1"/>
  <c r="T36" i="1" s="1"/>
  <c r="U35" i="1"/>
  <c r="U36" i="1" s="1"/>
  <c r="D35" i="1"/>
  <c r="D36" i="1" s="1"/>
  <c r="V35" i="1" l="1"/>
</calcChain>
</file>

<file path=xl/sharedStrings.xml><?xml version="1.0" encoding="utf-8"?>
<sst xmlns="http://schemas.openxmlformats.org/spreadsheetml/2006/main" count="67" uniqueCount="44">
  <si>
    <t>BIĻEŠU SKAITS</t>
  </si>
  <si>
    <t>SUMMA KOPĀ</t>
  </si>
  <si>
    <t xml:space="preserve">KOPĀ </t>
  </si>
  <si>
    <t>Plānotais aizpildījums, %</t>
  </si>
  <si>
    <t>XXVII Vispārējo latviešu dziesmu un XVII deju svētku pasākumu maksas pakalpojumu detalizēta ieņēmumu prognoze</t>
  </si>
  <si>
    <t>2.pielikums 
tiesību akta projekta "XXVII Vispārējo latviešu dziesmu un XVII deju svētku maksas pakalpojumu cenrādis" sākotnējās ietekmes novērtējuma ziņojumam (anotācijai)</t>
  </si>
  <si>
    <t>30-06-23 19:00 /Garīgās mūzikas koncerts/Rīgas Doms</t>
  </si>
  <si>
    <t>01-07-23 10:00 / Svētku dalībnieku gājiens/ NOVADU DIŽOŠANĀS</t>
  </si>
  <si>
    <t>02-07-23 21:00 /Atklāšanas koncerts Svētku dalībniekiem /Arēna Rīga stāvlaukums</t>
  </si>
  <si>
    <t>03-07-23 16:00 /Latviešu skatuviskās dejas lielkoncerts BALTS /Arēna Rīga</t>
  </si>
  <si>
    <t>03-07-23 20:00 /Latviešu skatuviskās dejas lielkoncerts BALTS /Arēna Rīga</t>
  </si>
  <si>
    <t xml:space="preserve">03-07-23 21:00 /Kokļu mūzikas nakts koncerts NAKTS DZIESMA /Rīgas Lutera Evaņģēliskā baznīca </t>
  </si>
  <si>
    <t>03-07-23 21:00 /Kokļu mūzikas nakts koncerts GAISMAS DĀRZS /Rīgas Domā</t>
  </si>
  <si>
    <t>04-07-2023 19:00 / Mazākumtautību kolektīvu koncerts SAULES DZIESMAS AUDEKLĀ/ Mihaila Čehova Rīgas Krievu teātris</t>
  </si>
  <si>
    <t>04-07-23 21:00 /Vokālo ansambļu garīgās mūzikas koncerts  DIEVS, DABA CILVĒKS /Rīgas Svētā Jāņa baznīca</t>
  </si>
  <si>
    <t>04-07-23 18:00 / Vokālo ansambļu mūsdienu mūzikas koncerts SKAŅU PORTRETI / Hanzas perons</t>
  </si>
  <si>
    <t>04-07-23 21:00 / Vokālo ansambļu mūsdienu mūzikas koncerts SKAŅU PORTRETI / Hanzas perons</t>
  </si>
  <si>
    <t>05-07-23 20:00 / Koru liekoncerta TĪRUMS. DZIESMAS CEĻŠ ģenerālmēģinājums / Mežaparka Lielā estrāde</t>
  </si>
  <si>
    <t xml:space="preserve">05-07-23 21:00 / Pūtēju orķestru lielkoncerts LAIKS IET PĀRI un zaļumballe / Wondersala Andrejosta </t>
  </si>
  <si>
    <t>06-07-23 19:00 / Kokļu mūzikas lielkoncerts LAIKA UPE / Starptautiskais izstāžu centrs Ķīpsalā</t>
  </si>
  <si>
    <t>06-07-23 20:00 / Koru lielkoncerts TĪRUMS. DZIESMAS CEĻŠ / Mežaparka Lielā estrāde</t>
  </si>
  <si>
    <r>
      <t xml:space="preserve">07-07-23 19:00 </t>
    </r>
    <r>
      <rPr>
        <i/>
        <sz val="11"/>
        <rFont val="Calibri"/>
        <family val="2"/>
        <charset val="186"/>
        <scheme val="minor"/>
      </rPr>
      <t xml:space="preserve"> /</t>
    </r>
    <r>
      <rPr>
        <sz val="11"/>
        <rFont val="Calibri"/>
        <family val="2"/>
        <charset val="186"/>
        <scheme val="minor"/>
      </rPr>
      <t xml:space="preserve"> Pūtēju orķestru latviešu mūzikas koncerts PARTITŪRA SVĒTKIEM/ Lielā Ģilde</t>
    </r>
  </si>
  <si>
    <r>
      <t>07-07-23 12:00 / Deju lieluzvedums MŪŽĪGAIS DZINĒJS</t>
    </r>
    <r>
      <rPr>
        <sz val="11"/>
        <color rgb="FF0070C0"/>
        <rFont val="Calibri"/>
        <family val="2"/>
        <charset val="186"/>
        <scheme val="minor"/>
      </rPr>
      <t xml:space="preserve"> </t>
    </r>
    <r>
      <rPr>
        <sz val="11"/>
        <rFont val="Calibri"/>
        <family val="2"/>
        <charset val="186"/>
        <scheme val="minor"/>
      </rPr>
      <t>dienas koncerts / Daugavas stadions</t>
    </r>
  </si>
  <si>
    <t>07-07-23 19:00 / Bērnu un jauniešu vokālo ansambļu koncerts ES VĒLOS SEV KO PASTĀSTĪT / Hanzas perons</t>
  </si>
  <si>
    <t>07-07-23 22:00 / Deju lieluzvedums MŪŽĪGAIS DZINĒJS vakara koncerts / Daugavas stadions</t>
  </si>
  <si>
    <t>08-07-23 12:00 / Bērnu un jauniešu vokālo ansambļu koncerts ES VĒLOS SEV KO PASTĀSTĪT / Hanzas perons</t>
  </si>
  <si>
    <t>08-07-23 15:00 / Bērnu un jauniešu vokālo ansambļu koncerts  ES VĒLOS SEV KO PASTĀSTĪT / Hanzas perons</t>
  </si>
  <si>
    <t>08-07-23 19:00 / Noslēguma koncerta KOPĀ AUGŠUP ģenerālmēģinājums / Mežaparka Lielā estrāde</t>
  </si>
  <si>
    <t>08-07-23 22:00 / Deju lieluzvedums MŪŽĪGAIS DZINĒJS  vakara koncerts / Daugavas stadions</t>
  </si>
  <si>
    <t>09-07-23 19:00 / Noslēguma koncerts KOPĀ AUGŠUP / Mežaparka Lielā estrāde</t>
  </si>
  <si>
    <t>09-07-23 23:00 / SADZIEDĀŠANĀS NAKTS / Mežaparka Lielā estrāde</t>
  </si>
  <si>
    <t>04-07-23 21:00 /Diriģentu kora koncerts, veltīts Dziesmu svētku tradīcijas 150-gadei DIRIĢENTS /Mežaparka estrāde, Kokaru zāle</t>
  </si>
  <si>
    <t>04-07-23 19:00 /Vokāli simfoniskās mūzikas koncerts ŠŪPULIS / Latvijas Nacionālās operas un baleta teātris</t>
  </si>
  <si>
    <t>05-07-23 19:00 / Latviešu tautas tērpu skate MĒNESNĪCĀ / Hanzas perons</t>
  </si>
  <si>
    <t>06-07-23 18:00 / Tautas mūzikas koncerts TREJDEVIŅI SPĒLMANĪŠI un Latvijas mūzikas instrumentu meistaru izstāde/ Hanzas perons</t>
  </si>
  <si>
    <t>85,00</t>
  </si>
  <si>
    <t>100,00</t>
  </si>
  <si>
    <t>80,00</t>
  </si>
  <si>
    <t>95,00</t>
  </si>
  <si>
    <t>90,00</t>
  </si>
  <si>
    <t>75,00</t>
  </si>
  <si>
    <t>82,00</t>
  </si>
  <si>
    <t>Tautas lietišķās mākslas izstāde MĒS/Sporta 2 kvartāls</t>
  </si>
  <si>
    <t>06.07.2023 22:00 / Deju lieluzvedums MŪŽĪGAIS DZINĒJS ģenerālmēģinājums Svētku dalībniekiem /Daugavas stadions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</si>
</sst>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color rgb="FF0070C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0" fontId="3" fillId="0" borderId="1" xfId="0" applyFont="1" applyBorder="1"/>
    <xf numFmtId="0" fontId="5" fillId="0" borderId="1" xfId="0" applyFont="1" applyBorder="1" applyAlignment="1">
      <alignment horizontal="center" wrapText="1"/>
    </xf>
    <xf numFmtId="2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right" wrapText="1"/>
    </xf>
    <xf numFmtId="0" fontId="7" fillId="0" borderId="0" xfId="0" applyFont="1"/>
    <xf numFmtId="9" fontId="1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3" fillId="2" borderId="1" xfId="0" applyFont="1" applyFill="1" applyBorder="1"/>
    <xf numFmtId="0" fontId="5" fillId="2" borderId="1" xfId="0" applyFont="1" applyFill="1" applyBorder="1" applyAlignment="1">
      <alignment horizontal="center" wrapText="1"/>
    </xf>
    <xf numFmtId="2" fontId="3" fillId="2" borderId="1" xfId="0" applyNumberFormat="1" applyFont="1" applyFill="1" applyBorder="1"/>
    <xf numFmtId="2" fontId="3" fillId="0" borderId="2" xfId="0" applyNumberFormat="1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2" borderId="0" xfId="0" applyFont="1" applyFill="1"/>
    <xf numFmtId="0" fontId="3" fillId="0" borderId="1" xfId="0" applyFont="1" applyFill="1" applyBorder="1"/>
    <xf numFmtId="0" fontId="3" fillId="0" borderId="0" xfId="0" applyFont="1" applyAlignment="1">
      <alignment horizontal="right" wrapText="1"/>
    </xf>
    <xf numFmtId="0" fontId="2" fillId="0" borderId="3" xfId="0" applyFont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topLeftCell="A2" zoomScale="85" zoomScaleNormal="85" workbookViewId="0">
      <pane ySplit="2" topLeftCell="A9" activePane="bottomLeft" state="frozen"/>
      <selection activeCell="A2" sqref="A2"/>
      <selection pane="bottomLeft" activeCell="A23" sqref="A23"/>
    </sheetView>
  </sheetViews>
  <sheetFormatPr defaultRowHeight="14.5" x14ac:dyDescent="0.35"/>
  <cols>
    <col min="1" max="1" width="36.54296875" style="1" customWidth="1"/>
    <col min="2" max="2" width="6.7265625" style="24" customWidth="1"/>
    <col min="3" max="3" width="5.453125" style="24" customWidth="1"/>
    <col min="4" max="4" width="8.54296875" style="16" customWidth="1"/>
    <col min="5" max="5" width="8.7265625" style="16"/>
    <col min="6" max="6" width="6.453125" style="16" customWidth="1"/>
    <col min="7" max="7" width="6.54296875" style="16" customWidth="1"/>
    <col min="8" max="8" width="9.81640625" style="16" customWidth="1"/>
    <col min="9" max="10" width="7.453125" style="16" customWidth="1"/>
    <col min="11" max="13" width="8.7265625" style="16"/>
    <col min="14" max="15" width="9.26953125" style="16" customWidth="1"/>
    <col min="16" max="17" width="8" style="16" customWidth="1"/>
    <col min="18" max="18" width="7.81640625" style="16" customWidth="1"/>
    <col min="19" max="19" width="8" style="16" customWidth="1"/>
    <col min="20" max="20" width="6" style="16" customWidth="1"/>
    <col min="21" max="21" width="7.453125" style="16" customWidth="1"/>
    <col min="22" max="22" width="8.7265625" style="26"/>
    <col min="23" max="23" width="8.7265625" style="25"/>
    <col min="24" max="24" width="12.26953125" style="16" customWidth="1"/>
  </cols>
  <sheetData>
    <row r="1" spans="1:25" ht="61.5" customHeight="1" x14ac:dyDescent="0.35">
      <c r="A1" s="13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30" t="s">
        <v>5</v>
      </c>
      <c r="T1" s="30"/>
      <c r="U1" s="30"/>
      <c r="V1" s="30"/>
      <c r="W1" s="30"/>
      <c r="X1" s="30"/>
    </row>
    <row r="2" spans="1:25" x14ac:dyDescent="0.35">
      <c r="A2" s="31" t="s">
        <v>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</row>
    <row r="3" spans="1:25" s="3" customFormat="1" ht="44.5" customHeight="1" x14ac:dyDescent="0.35">
      <c r="A3" s="4"/>
      <c r="B3" s="18">
        <v>3</v>
      </c>
      <c r="C3" s="18">
        <v>5</v>
      </c>
      <c r="D3" s="19">
        <v>7</v>
      </c>
      <c r="E3" s="19">
        <v>10</v>
      </c>
      <c r="F3" s="19">
        <v>12</v>
      </c>
      <c r="G3" s="19">
        <v>15</v>
      </c>
      <c r="H3" s="19">
        <v>20</v>
      </c>
      <c r="I3" s="19">
        <v>25</v>
      </c>
      <c r="J3" s="19">
        <v>30</v>
      </c>
      <c r="K3" s="19">
        <v>35</v>
      </c>
      <c r="L3" s="19">
        <v>40</v>
      </c>
      <c r="M3" s="19">
        <v>45</v>
      </c>
      <c r="N3" s="19">
        <v>50</v>
      </c>
      <c r="O3" s="19">
        <v>60</v>
      </c>
      <c r="P3" s="19">
        <v>65</v>
      </c>
      <c r="Q3" s="19">
        <v>70</v>
      </c>
      <c r="R3" s="19">
        <v>75</v>
      </c>
      <c r="S3" s="19">
        <v>80</v>
      </c>
      <c r="T3" s="19">
        <v>90</v>
      </c>
      <c r="U3" s="19">
        <v>100</v>
      </c>
      <c r="V3" s="10" t="s">
        <v>0</v>
      </c>
      <c r="W3" s="10" t="s">
        <v>1</v>
      </c>
      <c r="X3" s="18" t="s">
        <v>3</v>
      </c>
    </row>
    <row r="4" spans="1:25" s="2" customFormat="1" ht="29" x14ac:dyDescent="0.35">
      <c r="A4" s="6" t="s">
        <v>6</v>
      </c>
      <c r="B4" s="7"/>
      <c r="C4" s="7"/>
      <c r="D4" s="20"/>
      <c r="E4" s="20"/>
      <c r="F4" s="20"/>
      <c r="G4" s="20">
        <v>470</v>
      </c>
      <c r="H4" s="20"/>
      <c r="I4" s="20">
        <v>48</v>
      </c>
      <c r="J4" s="20"/>
      <c r="K4" s="20">
        <v>405</v>
      </c>
      <c r="L4" s="20"/>
      <c r="M4" s="20"/>
      <c r="N4" s="20"/>
      <c r="O4" s="20"/>
      <c r="P4" s="20"/>
      <c r="Q4" s="20"/>
      <c r="R4" s="20"/>
      <c r="S4" s="20"/>
      <c r="T4" s="20"/>
      <c r="U4" s="20"/>
      <c r="V4" s="21">
        <f>D4+E4+F4+G4+H4+I4+J4+K4+L4+M4+N4+O4+P4+Q4+R4+S4+T4+U4</f>
        <v>923</v>
      </c>
      <c r="W4" s="27">
        <f>$D$3*D4+$E$3*E4+$F$3*F4+$G$3*G4+$H$3*H4+$I$3*I4+$J$3*J4+$K$3*K4+$L$3*L4+$M$3*M4+$N$3*N4+$O$3*O4+$P$3*P4+$Q$3*Q4+$R$3*R4+$S$3*S4+$T$3*T4+$U$3*U4</f>
        <v>22425</v>
      </c>
      <c r="X4" s="22" t="s">
        <v>35</v>
      </c>
      <c r="Y4" s="28"/>
    </row>
    <row r="5" spans="1:25" s="2" customFormat="1" ht="29" x14ac:dyDescent="0.35">
      <c r="A5" s="6" t="s">
        <v>7</v>
      </c>
      <c r="B5" s="7"/>
      <c r="C5" s="7"/>
      <c r="D5" s="20"/>
      <c r="E5" s="20"/>
      <c r="F5" s="20"/>
      <c r="G5" s="20"/>
      <c r="H5" s="20"/>
      <c r="I5" s="20">
        <v>600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>
        <f t="shared" ref="V5:V35" si="0">D5+E5+F5+G5+H5+I5+J5+K5+L5+M5+N5+O5+P5+Q5+R5+S5+T5+U5</f>
        <v>600</v>
      </c>
      <c r="W5" s="27">
        <f t="shared" ref="W5:W32" si="1">$D$3*D5+$E$3*E5+$F$3*F5+$G$3*G5+$H$3*H5+$I$3*I5+$J$3*J5+$K$3*K5+$L$3*L5+$M$3*M5+$N$3*N5+$O$3*O5+$P$3*P5+$Q$3*Q5+$R$3*R5+$S$3*S5+$T$3*T5+$U$3*U5</f>
        <v>15000</v>
      </c>
      <c r="X5" s="22" t="s">
        <v>35</v>
      </c>
    </row>
    <row r="6" spans="1:25" s="2" customFormat="1" ht="43.5" x14ac:dyDescent="0.35">
      <c r="A6" s="6" t="s">
        <v>8</v>
      </c>
      <c r="B6" s="7"/>
      <c r="C6" s="7"/>
      <c r="D6" s="20"/>
      <c r="E6" s="20"/>
      <c r="F6" s="20"/>
      <c r="G6" s="20"/>
      <c r="H6" s="20"/>
      <c r="I6" s="20"/>
      <c r="J6" s="20"/>
      <c r="K6" s="20"/>
      <c r="L6" s="20">
        <v>5000</v>
      </c>
      <c r="M6" s="20"/>
      <c r="N6" s="20"/>
      <c r="O6" s="20"/>
      <c r="P6" s="20"/>
      <c r="Q6" s="20"/>
      <c r="R6" s="20"/>
      <c r="S6" s="20"/>
      <c r="T6" s="20"/>
      <c r="U6" s="20"/>
      <c r="V6" s="21">
        <f t="shared" si="0"/>
        <v>5000</v>
      </c>
      <c r="W6" s="27">
        <f t="shared" si="1"/>
        <v>200000</v>
      </c>
      <c r="X6" s="22" t="s">
        <v>38</v>
      </c>
    </row>
    <row r="7" spans="1:25" s="2" customFormat="1" ht="29" x14ac:dyDescent="0.35">
      <c r="A7" s="6" t="s">
        <v>9</v>
      </c>
      <c r="B7" s="7"/>
      <c r="C7" s="7"/>
      <c r="D7" s="20"/>
      <c r="E7" s="20"/>
      <c r="F7" s="20"/>
      <c r="G7" s="20"/>
      <c r="H7" s="20">
        <v>883</v>
      </c>
      <c r="I7" s="20"/>
      <c r="J7" s="20">
        <v>1345</v>
      </c>
      <c r="K7" s="20"/>
      <c r="L7" s="20">
        <v>547</v>
      </c>
      <c r="M7" s="20"/>
      <c r="N7" s="20">
        <v>941</v>
      </c>
      <c r="O7" s="20">
        <v>1269</v>
      </c>
      <c r="P7" s="20"/>
      <c r="Q7" s="20">
        <v>987</v>
      </c>
      <c r="R7" s="20"/>
      <c r="S7" s="20"/>
      <c r="T7" s="20"/>
      <c r="U7" s="20"/>
      <c r="V7" s="21">
        <f t="shared" si="0"/>
        <v>5972</v>
      </c>
      <c r="W7" s="27">
        <f t="shared" si="1"/>
        <v>272170</v>
      </c>
      <c r="X7" s="22" t="s">
        <v>39</v>
      </c>
    </row>
    <row r="8" spans="1:25" s="2" customFormat="1" ht="29" x14ac:dyDescent="0.35">
      <c r="A8" s="6" t="s">
        <v>10</v>
      </c>
      <c r="B8" s="7"/>
      <c r="C8" s="7"/>
      <c r="D8" s="20"/>
      <c r="E8" s="20"/>
      <c r="F8" s="20"/>
      <c r="G8" s="20"/>
      <c r="H8" s="20">
        <v>883</v>
      </c>
      <c r="I8" s="20"/>
      <c r="J8" s="20">
        <v>1345</v>
      </c>
      <c r="K8" s="20"/>
      <c r="L8" s="20">
        <v>547</v>
      </c>
      <c r="M8" s="20"/>
      <c r="N8" s="20">
        <v>923</v>
      </c>
      <c r="O8" s="20">
        <v>1058</v>
      </c>
      <c r="P8" s="20"/>
      <c r="Q8" s="20">
        <v>909</v>
      </c>
      <c r="R8" s="20"/>
      <c r="S8" s="20"/>
      <c r="T8" s="20"/>
      <c r="U8" s="20"/>
      <c r="V8" s="21">
        <f t="shared" si="0"/>
        <v>5665</v>
      </c>
      <c r="W8" s="27">
        <f t="shared" si="1"/>
        <v>253150</v>
      </c>
      <c r="X8" s="22" t="s">
        <v>39</v>
      </c>
    </row>
    <row r="9" spans="1:25" s="2" customFormat="1" ht="43.5" x14ac:dyDescent="0.35">
      <c r="A9" s="7" t="s">
        <v>11</v>
      </c>
      <c r="B9" s="6"/>
      <c r="C9" s="6"/>
      <c r="D9" s="9"/>
      <c r="E9" s="9"/>
      <c r="F9" s="9">
        <v>166</v>
      </c>
      <c r="G9" s="9">
        <v>209</v>
      </c>
      <c r="H9" s="9">
        <v>130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10">
        <f t="shared" si="0"/>
        <v>505</v>
      </c>
      <c r="W9" s="12">
        <f t="shared" si="1"/>
        <v>7727</v>
      </c>
      <c r="X9" s="22" t="s">
        <v>39</v>
      </c>
      <c r="Y9" s="14"/>
    </row>
    <row r="10" spans="1:25" s="2" customFormat="1" ht="29" x14ac:dyDescent="0.35">
      <c r="A10" s="7" t="s">
        <v>12</v>
      </c>
      <c r="B10" s="6"/>
      <c r="C10" s="6"/>
      <c r="D10" s="9"/>
      <c r="E10" s="9"/>
      <c r="F10" s="9">
        <v>608</v>
      </c>
      <c r="G10" s="9">
        <v>62</v>
      </c>
      <c r="H10" s="9">
        <v>538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10">
        <f t="shared" si="0"/>
        <v>1208</v>
      </c>
      <c r="W10" s="12">
        <f t="shared" si="1"/>
        <v>18986</v>
      </c>
      <c r="X10" s="22" t="s">
        <v>39</v>
      </c>
    </row>
    <row r="11" spans="1:25" s="2" customFormat="1" ht="58" x14ac:dyDescent="0.35">
      <c r="A11" s="6" t="s">
        <v>31</v>
      </c>
      <c r="B11" s="6"/>
      <c r="C11" s="6"/>
      <c r="D11" s="9"/>
      <c r="E11" s="9"/>
      <c r="F11" s="9"/>
      <c r="G11" s="9">
        <v>171</v>
      </c>
      <c r="H11" s="9"/>
      <c r="I11" s="9"/>
      <c r="J11" s="9">
        <v>162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10">
        <f t="shared" si="0"/>
        <v>333</v>
      </c>
      <c r="W11" s="12">
        <f t="shared" si="1"/>
        <v>7425</v>
      </c>
      <c r="X11" s="22" t="s">
        <v>39</v>
      </c>
    </row>
    <row r="12" spans="1:25" s="2" customFormat="1" ht="58" x14ac:dyDescent="0.35">
      <c r="A12" s="8" t="s">
        <v>13</v>
      </c>
      <c r="B12" s="8"/>
      <c r="C12" s="8"/>
      <c r="D12" s="9"/>
      <c r="E12" s="9"/>
      <c r="F12" s="9">
        <v>51</v>
      </c>
      <c r="G12" s="9">
        <v>50</v>
      </c>
      <c r="H12" s="9">
        <v>122</v>
      </c>
      <c r="I12" s="9">
        <v>95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10">
        <f t="shared" si="0"/>
        <v>318</v>
      </c>
      <c r="W12" s="12">
        <f t="shared" si="1"/>
        <v>6177</v>
      </c>
      <c r="X12" s="11" t="s">
        <v>35</v>
      </c>
    </row>
    <row r="13" spans="1:25" s="2" customFormat="1" ht="43.5" x14ac:dyDescent="0.35">
      <c r="A13" s="6" t="s">
        <v>32</v>
      </c>
      <c r="B13" s="6"/>
      <c r="C13" s="6"/>
      <c r="D13" s="9"/>
      <c r="E13" s="9"/>
      <c r="F13" s="9"/>
      <c r="G13" s="9"/>
      <c r="H13" s="9">
        <v>23</v>
      </c>
      <c r="I13" s="9"/>
      <c r="J13" s="9">
        <v>108</v>
      </c>
      <c r="K13" s="9"/>
      <c r="L13" s="9"/>
      <c r="M13" s="9">
        <v>160</v>
      </c>
      <c r="N13" s="9"/>
      <c r="O13" s="9">
        <v>158</v>
      </c>
      <c r="P13" s="9"/>
      <c r="Q13" s="9"/>
      <c r="R13" s="9">
        <v>137</v>
      </c>
      <c r="S13" s="9"/>
      <c r="T13" s="9">
        <v>44</v>
      </c>
      <c r="U13" s="9"/>
      <c r="V13" s="10">
        <f t="shared" si="0"/>
        <v>630</v>
      </c>
      <c r="W13" s="12">
        <f t="shared" si="1"/>
        <v>34615</v>
      </c>
      <c r="X13" s="11" t="s">
        <v>40</v>
      </c>
    </row>
    <row r="14" spans="1:25" s="2" customFormat="1" ht="43.5" x14ac:dyDescent="0.35">
      <c r="A14" s="6" t="s">
        <v>14</v>
      </c>
      <c r="B14" s="6"/>
      <c r="C14" s="6"/>
      <c r="D14" s="9"/>
      <c r="E14" s="9"/>
      <c r="F14" s="9"/>
      <c r="G14" s="9">
        <v>145</v>
      </c>
      <c r="H14" s="9">
        <v>138</v>
      </c>
      <c r="I14" s="9">
        <v>105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10">
        <f t="shared" si="0"/>
        <v>388</v>
      </c>
      <c r="W14" s="12">
        <f t="shared" si="1"/>
        <v>7560</v>
      </c>
      <c r="X14" s="11" t="s">
        <v>35</v>
      </c>
    </row>
    <row r="15" spans="1:25" s="2" customFormat="1" ht="43.5" x14ac:dyDescent="0.35">
      <c r="A15" s="6" t="s">
        <v>15</v>
      </c>
      <c r="B15" s="6"/>
      <c r="C15" s="6"/>
      <c r="D15" s="9"/>
      <c r="E15" s="9"/>
      <c r="F15" s="9"/>
      <c r="G15" s="9">
        <v>198</v>
      </c>
      <c r="H15" s="9">
        <v>179</v>
      </c>
      <c r="I15" s="9">
        <v>173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10">
        <f t="shared" si="0"/>
        <v>550</v>
      </c>
      <c r="W15" s="12">
        <f t="shared" si="1"/>
        <v>10875</v>
      </c>
      <c r="X15" s="11" t="s">
        <v>35</v>
      </c>
      <c r="Y15" s="15"/>
    </row>
    <row r="16" spans="1:25" s="2" customFormat="1" ht="43.5" x14ac:dyDescent="0.35">
      <c r="A16" s="6" t="s">
        <v>16</v>
      </c>
      <c r="B16" s="6"/>
      <c r="C16" s="6"/>
      <c r="D16" s="9"/>
      <c r="E16" s="9"/>
      <c r="F16" s="9"/>
      <c r="G16" s="9">
        <v>175</v>
      </c>
      <c r="H16" s="9">
        <v>158</v>
      </c>
      <c r="I16" s="9">
        <v>153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10">
        <f t="shared" si="0"/>
        <v>486</v>
      </c>
      <c r="W16" s="12">
        <f t="shared" si="1"/>
        <v>9610</v>
      </c>
      <c r="X16" s="11" t="s">
        <v>41</v>
      </c>
      <c r="Y16" s="15"/>
    </row>
    <row r="17" spans="1:25" s="2" customFormat="1" ht="29" x14ac:dyDescent="0.35">
      <c r="A17" s="6" t="s">
        <v>33</v>
      </c>
      <c r="B17" s="6"/>
      <c r="C17" s="6"/>
      <c r="D17" s="9"/>
      <c r="E17" s="9"/>
      <c r="F17" s="9"/>
      <c r="G17" s="9">
        <v>136</v>
      </c>
      <c r="H17" s="9">
        <v>229</v>
      </c>
      <c r="I17" s="9">
        <v>167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10">
        <f t="shared" si="0"/>
        <v>532</v>
      </c>
      <c r="W17" s="12">
        <f t="shared" si="1"/>
        <v>10795</v>
      </c>
      <c r="X17" s="11" t="s">
        <v>35</v>
      </c>
      <c r="Y17" s="15"/>
    </row>
    <row r="18" spans="1:25" s="2" customFormat="1" ht="43.5" x14ac:dyDescent="0.35">
      <c r="A18" s="6" t="s">
        <v>17</v>
      </c>
      <c r="B18" s="6"/>
      <c r="C18" s="6"/>
      <c r="D18" s="9"/>
      <c r="E18" s="9"/>
      <c r="F18" s="9"/>
      <c r="G18" s="9">
        <v>1346</v>
      </c>
      <c r="H18" s="9">
        <v>4790</v>
      </c>
      <c r="I18" s="9">
        <v>7601</v>
      </c>
      <c r="J18" s="9">
        <v>6194</v>
      </c>
      <c r="K18" s="9"/>
      <c r="L18" s="9">
        <v>3062</v>
      </c>
      <c r="M18" s="9"/>
      <c r="N18" s="9"/>
      <c r="O18" s="9"/>
      <c r="P18" s="9"/>
      <c r="Q18" s="9"/>
      <c r="R18" s="9"/>
      <c r="S18" s="9"/>
      <c r="T18" s="9"/>
      <c r="U18" s="9"/>
      <c r="V18" s="10">
        <f t="shared" si="0"/>
        <v>22993</v>
      </c>
      <c r="W18" s="12">
        <f t="shared" si="1"/>
        <v>614315</v>
      </c>
      <c r="X18" s="11" t="s">
        <v>37</v>
      </c>
      <c r="Y18" s="15"/>
    </row>
    <row r="19" spans="1:25" s="2" customFormat="1" ht="43.5" x14ac:dyDescent="0.35">
      <c r="A19" s="6" t="s">
        <v>18</v>
      </c>
      <c r="B19" s="6"/>
      <c r="C19" s="6"/>
      <c r="D19" s="9"/>
      <c r="E19" s="9">
        <v>2000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10">
        <f t="shared" si="0"/>
        <v>2000</v>
      </c>
      <c r="W19" s="12">
        <f t="shared" si="1"/>
        <v>20000</v>
      </c>
      <c r="X19" s="11" t="s">
        <v>37</v>
      </c>
      <c r="Y19" s="15"/>
    </row>
    <row r="20" spans="1:25" s="2" customFormat="1" ht="43.5" x14ac:dyDescent="0.35">
      <c r="A20" s="6" t="s">
        <v>19</v>
      </c>
      <c r="B20" s="6"/>
      <c r="C20" s="6"/>
      <c r="D20" s="9"/>
      <c r="E20" s="9"/>
      <c r="F20" s="9"/>
      <c r="G20" s="9">
        <v>357</v>
      </c>
      <c r="H20" s="9">
        <v>315</v>
      </c>
      <c r="I20" s="9">
        <v>280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10">
        <f t="shared" si="0"/>
        <v>952</v>
      </c>
      <c r="W20" s="12">
        <f t="shared" si="1"/>
        <v>18655</v>
      </c>
      <c r="X20" s="11" t="s">
        <v>35</v>
      </c>
      <c r="Y20" s="15"/>
    </row>
    <row r="21" spans="1:25" s="2" customFormat="1" ht="58" x14ac:dyDescent="0.35">
      <c r="A21" s="8" t="s">
        <v>34</v>
      </c>
      <c r="B21" s="8"/>
      <c r="C21" s="8"/>
      <c r="D21" s="9"/>
      <c r="E21" s="9">
        <v>46</v>
      </c>
      <c r="F21" s="9"/>
      <c r="G21" s="9">
        <v>72</v>
      </c>
      <c r="H21" s="9">
        <v>127</v>
      </c>
      <c r="I21" s="9">
        <v>147</v>
      </c>
      <c r="J21" s="9">
        <v>34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10">
        <f t="shared" si="0"/>
        <v>426</v>
      </c>
      <c r="W21" s="12">
        <f t="shared" si="1"/>
        <v>8775</v>
      </c>
      <c r="X21" s="11" t="s">
        <v>37</v>
      </c>
    </row>
    <row r="22" spans="1:25" s="2" customFormat="1" ht="43.5" x14ac:dyDescent="0.35">
      <c r="A22" s="8" t="s">
        <v>20</v>
      </c>
      <c r="B22" s="8"/>
      <c r="C22" s="8"/>
      <c r="D22" s="9"/>
      <c r="E22" s="9"/>
      <c r="F22" s="9"/>
      <c r="G22" s="9">
        <v>573</v>
      </c>
      <c r="H22" s="9">
        <v>856</v>
      </c>
      <c r="I22" s="9"/>
      <c r="J22" s="9"/>
      <c r="K22" s="9">
        <v>5024</v>
      </c>
      <c r="L22" s="9">
        <v>1547</v>
      </c>
      <c r="M22" s="9"/>
      <c r="N22" s="9">
        <v>6534</v>
      </c>
      <c r="O22" s="9">
        <v>6598</v>
      </c>
      <c r="P22" s="9"/>
      <c r="Q22" s="9">
        <v>2995</v>
      </c>
      <c r="R22" s="9"/>
      <c r="S22" s="9"/>
      <c r="T22" s="9"/>
      <c r="U22" s="9"/>
      <c r="V22" s="10">
        <f t="shared" si="0"/>
        <v>24127</v>
      </c>
      <c r="W22" s="12">
        <f t="shared" si="1"/>
        <v>1195665</v>
      </c>
      <c r="X22" s="11" t="s">
        <v>35</v>
      </c>
    </row>
    <row r="23" spans="1:25" s="2" customFormat="1" ht="43.5" x14ac:dyDescent="0.35">
      <c r="A23" s="8" t="s">
        <v>43</v>
      </c>
      <c r="B23" s="8"/>
      <c r="C23" s="8"/>
      <c r="D23" s="9"/>
      <c r="E23" s="9"/>
      <c r="F23" s="9"/>
      <c r="G23" s="9"/>
      <c r="H23" s="9">
        <v>7000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10">
        <f t="shared" si="0"/>
        <v>7000</v>
      </c>
      <c r="W23" s="12">
        <f t="shared" si="1"/>
        <v>140000</v>
      </c>
      <c r="X23" s="23" t="s">
        <v>36</v>
      </c>
    </row>
    <row r="24" spans="1:25" s="2" customFormat="1" ht="43.5" x14ac:dyDescent="0.35">
      <c r="A24" s="7" t="s">
        <v>21</v>
      </c>
      <c r="B24" s="7"/>
      <c r="C24" s="7"/>
      <c r="D24" s="20"/>
      <c r="E24" s="20">
        <v>127</v>
      </c>
      <c r="F24" s="20"/>
      <c r="G24" s="20">
        <v>196</v>
      </c>
      <c r="H24" s="20">
        <v>106</v>
      </c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1">
        <f t="shared" si="0"/>
        <v>429</v>
      </c>
      <c r="W24" s="12">
        <f t="shared" si="1"/>
        <v>6330</v>
      </c>
      <c r="X24" s="22" t="s">
        <v>37</v>
      </c>
    </row>
    <row r="25" spans="1:25" s="2" customFormat="1" ht="43.5" x14ac:dyDescent="0.35">
      <c r="A25" s="6" t="s">
        <v>22</v>
      </c>
      <c r="B25" s="6"/>
      <c r="C25" s="6"/>
      <c r="D25" s="9"/>
      <c r="E25" s="9"/>
      <c r="F25" s="9"/>
      <c r="G25" s="9"/>
      <c r="H25" s="9">
        <v>2297</v>
      </c>
      <c r="I25" s="9"/>
      <c r="J25" s="9">
        <v>2910</v>
      </c>
      <c r="K25" s="9"/>
      <c r="L25" s="9">
        <v>2556</v>
      </c>
      <c r="M25" s="9"/>
      <c r="N25" s="9">
        <v>1405</v>
      </c>
      <c r="O25" s="9"/>
      <c r="P25" s="9">
        <v>1070</v>
      </c>
      <c r="Q25" s="9"/>
      <c r="R25" s="9"/>
      <c r="S25" s="9"/>
      <c r="T25" s="9"/>
      <c r="U25" s="9"/>
      <c r="V25" s="21">
        <f t="shared" si="0"/>
        <v>10238</v>
      </c>
      <c r="W25" s="12">
        <f t="shared" si="1"/>
        <v>375280</v>
      </c>
      <c r="X25" s="11" t="s">
        <v>36</v>
      </c>
    </row>
    <row r="26" spans="1:25" s="2" customFormat="1" ht="43.5" x14ac:dyDescent="0.35">
      <c r="A26" s="6" t="s">
        <v>23</v>
      </c>
      <c r="B26" s="6"/>
      <c r="C26" s="6"/>
      <c r="D26" s="9">
        <v>170</v>
      </c>
      <c r="E26" s="9">
        <v>159</v>
      </c>
      <c r="F26" s="9">
        <v>153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21">
        <f t="shared" si="0"/>
        <v>482</v>
      </c>
      <c r="W26" s="12">
        <f t="shared" si="1"/>
        <v>4616</v>
      </c>
      <c r="X26" s="23" t="s">
        <v>35</v>
      </c>
    </row>
    <row r="27" spans="1:25" ht="43.5" x14ac:dyDescent="0.35">
      <c r="A27" s="6" t="s">
        <v>24</v>
      </c>
      <c r="B27" s="6"/>
      <c r="C27" s="6"/>
      <c r="D27" s="9"/>
      <c r="E27" s="9"/>
      <c r="F27" s="9"/>
      <c r="G27" s="9"/>
      <c r="H27" s="9"/>
      <c r="I27" s="9">
        <v>2313</v>
      </c>
      <c r="J27" s="9"/>
      <c r="K27" s="9"/>
      <c r="L27" s="9">
        <v>2938</v>
      </c>
      <c r="M27" s="9"/>
      <c r="N27" s="9"/>
      <c r="O27" s="9">
        <v>2579</v>
      </c>
      <c r="P27" s="9"/>
      <c r="Q27" s="9"/>
      <c r="R27" s="9"/>
      <c r="S27" s="9">
        <v>1158</v>
      </c>
      <c r="T27" s="9"/>
      <c r="U27" s="9">
        <v>1022</v>
      </c>
      <c r="V27" s="21">
        <f t="shared" si="0"/>
        <v>10010</v>
      </c>
      <c r="W27" s="12">
        <f t="shared" si="1"/>
        <v>524925</v>
      </c>
      <c r="X27" s="11" t="s">
        <v>36</v>
      </c>
    </row>
    <row r="28" spans="1:25" s="2" customFormat="1" ht="43.5" x14ac:dyDescent="0.35">
      <c r="A28" s="6" t="s">
        <v>25</v>
      </c>
      <c r="B28" s="6"/>
      <c r="C28" s="6"/>
      <c r="D28" s="9">
        <v>170</v>
      </c>
      <c r="E28" s="9">
        <v>162</v>
      </c>
      <c r="F28" s="9">
        <v>150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21">
        <f t="shared" si="0"/>
        <v>482</v>
      </c>
      <c r="W28" s="12">
        <f t="shared" si="1"/>
        <v>4610</v>
      </c>
      <c r="X28" s="11" t="s">
        <v>35</v>
      </c>
    </row>
    <row r="29" spans="1:25" s="2" customFormat="1" ht="43.5" x14ac:dyDescent="0.35">
      <c r="A29" s="6" t="s">
        <v>26</v>
      </c>
      <c r="B29" s="6"/>
      <c r="C29" s="6"/>
      <c r="D29" s="9">
        <v>170</v>
      </c>
      <c r="E29" s="9">
        <v>164</v>
      </c>
      <c r="F29" s="9">
        <v>148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21">
        <f t="shared" si="0"/>
        <v>482</v>
      </c>
      <c r="W29" s="12">
        <f t="shared" si="1"/>
        <v>4606</v>
      </c>
      <c r="X29" s="11" t="s">
        <v>35</v>
      </c>
    </row>
    <row r="30" spans="1:25" s="2" customFormat="1" ht="43.5" x14ac:dyDescent="0.35">
      <c r="A30" s="6" t="s">
        <v>27</v>
      </c>
      <c r="B30" s="6"/>
      <c r="C30" s="6"/>
      <c r="D30" s="9"/>
      <c r="E30" s="9"/>
      <c r="F30" s="9"/>
      <c r="G30" s="9">
        <v>1690</v>
      </c>
      <c r="H30" s="9"/>
      <c r="I30" s="9">
        <v>5986</v>
      </c>
      <c r="J30" s="9">
        <v>9479</v>
      </c>
      <c r="K30" s="9">
        <v>7843</v>
      </c>
      <c r="L30" s="29"/>
      <c r="M30" s="29">
        <v>3831</v>
      </c>
      <c r="N30" s="9"/>
      <c r="O30" s="9"/>
      <c r="P30" s="9"/>
      <c r="Q30" s="9"/>
      <c r="R30" s="9"/>
      <c r="S30" s="9"/>
      <c r="T30" s="9"/>
      <c r="U30" s="9"/>
      <c r="V30" s="21">
        <f t="shared" si="0"/>
        <v>28829</v>
      </c>
      <c r="W30" s="12">
        <f t="shared" si="1"/>
        <v>906270</v>
      </c>
      <c r="X30" s="11" t="s">
        <v>36</v>
      </c>
      <c r="Y30" s="14"/>
    </row>
    <row r="31" spans="1:25" ht="43.5" x14ac:dyDescent="0.35">
      <c r="A31" s="6" t="s">
        <v>28</v>
      </c>
      <c r="B31" s="6"/>
      <c r="C31" s="6"/>
      <c r="D31" s="9"/>
      <c r="E31" s="9"/>
      <c r="F31" s="9"/>
      <c r="G31" s="9"/>
      <c r="H31" s="9"/>
      <c r="I31" s="9">
        <v>2313</v>
      </c>
      <c r="J31" s="9"/>
      <c r="K31" s="9"/>
      <c r="L31" s="9">
        <v>2932</v>
      </c>
      <c r="M31" s="9"/>
      <c r="N31" s="9"/>
      <c r="O31" s="9">
        <v>2431</v>
      </c>
      <c r="P31" s="9"/>
      <c r="Q31" s="9"/>
      <c r="R31" s="9"/>
      <c r="S31" s="9">
        <v>1138</v>
      </c>
      <c r="T31" s="9"/>
      <c r="U31" s="9">
        <v>1040</v>
      </c>
      <c r="V31" s="21">
        <f t="shared" si="0"/>
        <v>9854</v>
      </c>
      <c r="W31" s="12">
        <f t="shared" si="1"/>
        <v>516005</v>
      </c>
      <c r="X31" s="11" t="s">
        <v>36</v>
      </c>
    </row>
    <row r="32" spans="1:25" s="16" customFormat="1" ht="29" x14ac:dyDescent="0.35">
      <c r="A32" s="6" t="s">
        <v>29</v>
      </c>
      <c r="B32" s="6"/>
      <c r="C32" s="6"/>
      <c r="D32" s="9"/>
      <c r="E32" s="9"/>
      <c r="F32" s="9"/>
      <c r="G32" s="9"/>
      <c r="H32" s="9">
        <v>1671</v>
      </c>
      <c r="I32" s="9"/>
      <c r="J32" s="9"/>
      <c r="K32" s="9"/>
      <c r="L32" s="9">
        <v>5912</v>
      </c>
      <c r="M32" s="9"/>
      <c r="N32" s="9"/>
      <c r="O32" s="9">
        <v>9451</v>
      </c>
      <c r="P32" s="9"/>
      <c r="Q32" s="9"/>
      <c r="R32" s="9"/>
      <c r="S32" s="9">
        <v>7440</v>
      </c>
      <c r="T32" s="9"/>
      <c r="U32" s="9">
        <v>3523</v>
      </c>
      <c r="V32" s="21">
        <f t="shared" si="0"/>
        <v>27997</v>
      </c>
      <c r="W32" s="12">
        <f t="shared" si="1"/>
        <v>1784460</v>
      </c>
      <c r="X32" s="11" t="s">
        <v>36</v>
      </c>
    </row>
    <row r="33" spans="1:25" s="16" customFormat="1" ht="29" x14ac:dyDescent="0.35">
      <c r="A33" s="6" t="s">
        <v>30</v>
      </c>
      <c r="B33" s="6"/>
      <c r="C33" s="6"/>
      <c r="D33" s="9"/>
      <c r="E33" s="9">
        <v>5000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21">
        <f t="shared" si="0"/>
        <v>5000</v>
      </c>
      <c r="W33" s="12">
        <f>$D$3*D33+$E$3*E33+$F$3*F33+$G$3*G33+$H$3*H33+$I$3*I33+$J$3*J33+$K$3*K33+$L$3*L33+$M$3*M33+$N$3*N33+$O$3*O33+$P$3*P33+$Q$3*Q33+$R$3*R33+$S$3*S33+$T$3*T33+$U$3*U33</f>
        <v>50000</v>
      </c>
      <c r="X33" s="11" t="s">
        <v>37</v>
      </c>
    </row>
    <row r="34" spans="1:25" ht="29" x14ac:dyDescent="0.35">
      <c r="A34" s="5" t="s">
        <v>42</v>
      </c>
      <c r="B34" s="7">
        <v>100</v>
      </c>
      <c r="C34" s="6">
        <v>740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21">
        <f>B34+C34</f>
        <v>840</v>
      </c>
      <c r="W34" s="12">
        <f>B3*B34+C3*C34</f>
        <v>4000</v>
      </c>
      <c r="X34" s="11"/>
      <c r="Y34" s="2"/>
    </row>
    <row r="35" spans="1:25" s="3" customFormat="1" x14ac:dyDescent="0.35">
      <c r="A35" s="4" t="s">
        <v>2</v>
      </c>
      <c r="B35" s="18">
        <f>B34</f>
        <v>100</v>
      </c>
      <c r="C35" s="18">
        <f>C34</f>
        <v>740</v>
      </c>
      <c r="D35" s="19">
        <f t="shared" ref="D35:U35" si="2">D4+D5+D6+D7+D8+D9+D10+D11+D12+D13+D14+D15+D16+D17+D18+D19+D20+D21+D22+D23+D24+D25+D26+D27+D28+D29+D30+D31+D32+D33</f>
        <v>510</v>
      </c>
      <c r="E35" s="19">
        <f t="shared" si="2"/>
        <v>7658</v>
      </c>
      <c r="F35" s="19">
        <f t="shared" si="2"/>
        <v>1276</v>
      </c>
      <c r="G35" s="19">
        <f t="shared" si="2"/>
        <v>5850</v>
      </c>
      <c r="H35" s="19">
        <f t="shared" si="2"/>
        <v>20445</v>
      </c>
      <c r="I35" s="19">
        <f t="shared" si="2"/>
        <v>19981</v>
      </c>
      <c r="J35" s="19">
        <f t="shared" si="2"/>
        <v>21577</v>
      </c>
      <c r="K35" s="19">
        <f t="shared" si="2"/>
        <v>13272</v>
      </c>
      <c r="L35" s="19">
        <f t="shared" si="2"/>
        <v>25041</v>
      </c>
      <c r="M35" s="19">
        <f t="shared" si="2"/>
        <v>3991</v>
      </c>
      <c r="N35" s="19">
        <f t="shared" si="2"/>
        <v>9803</v>
      </c>
      <c r="O35" s="19">
        <f t="shared" si="2"/>
        <v>23544</v>
      </c>
      <c r="P35" s="19">
        <f t="shared" si="2"/>
        <v>1070</v>
      </c>
      <c r="Q35" s="19">
        <f t="shared" si="2"/>
        <v>4891</v>
      </c>
      <c r="R35" s="19">
        <f t="shared" si="2"/>
        <v>137</v>
      </c>
      <c r="S35" s="19">
        <f t="shared" si="2"/>
        <v>9736</v>
      </c>
      <c r="T35" s="19">
        <f t="shared" si="2"/>
        <v>44</v>
      </c>
      <c r="U35" s="19">
        <f t="shared" si="2"/>
        <v>5585</v>
      </c>
      <c r="V35" s="10">
        <f t="shared" si="0"/>
        <v>174411</v>
      </c>
      <c r="W35" s="12">
        <f>SUM(W4:W34)</f>
        <v>7055027</v>
      </c>
      <c r="X35" s="19"/>
    </row>
    <row r="36" spans="1:25" x14ac:dyDescent="0.35">
      <c r="B36" s="24">
        <f>B35*B3</f>
        <v>300</v>
      </c>
      <c r="C36" s="24">
        <f>C35*C3</f>
        <v>3700</v>
      </c>
      <c r="D36" s="16">
        <f t="shared" ref="D36:U36" si="3">D3*D35</f>
        <v>3570</v>
      </c>
      <c r="E36" s="16">
        <f t="shared" si="3"/>
        <v>76580</v>
      </c>
      <c r="F36" s="16">
        <f t="shared" si="3"/>
        <v>15312</v>
      </c>
      <c r="G36" s="16">
        <f t="shared" si="3"/>
        <v>87750</v>
      </c>
      <c r="H36" s="16">
        <f t="shared" si="3"/>
        <v>408900</v>
      </c>
      <c r="I36" s="16">
        <f t="shared" si="3"/>
        <v>499525</v>
      </c>
      <c r="J36" s="16">
        <f t="shared" si="3"/>
        <v>647310</v>
      </c>
      <c r="K36" s="16">
        <f t="shared" si="3"/>
        <v>464520</v>
      </c>
      <c r="L36" s="16">
        <f t="shared" si="3"/>
        <v>1001640</v>
      </c>
      <c r="M36" s="16">
        <f t="shared" si="3"/>
        <v>179595</v>
      </c>
      <c r="N36" s="16">
        <f t="shared" si="3"/>
        <v>490150</v>
      </c>
      <c r="O36" s="16">
        <f t="shared" si="3"/>
        <v>1412640</v>
      </c>
      <c r="P36" s="16">
        <f t="shared" si="3"/>
        <v>69550</v>
      </c>
      <c r="Q36" s="16">
        <f t="shared" si="3"/>
        <v>342370</v>
      </c>
      <c r="R36" s="16">
        <f t="shared" si="3"/>
        <v>10275</v>
      </c>
      <c r="S36" s="16">
        <f t="shared" si="3"/>
        <v>778880</v>
      </c>
      <c r="T36" s="16">
        <f t="shared" si="3"/>
        <v>3960</v>
      </c>
      <c r="U36" s="16">
        <f t="shared" si="3"/>
        <v>558500</v>
      </c>
      <c r="V36" s="16"/>
      <c r="W36" s="25">
        <f>SUM(B36:U36)</f>
        <v>7055027</v>
      </c>
    </row>
  </sheetData>
  <mergeCells count="2">
    <mergeCell ref="S1:X1"/>
    <mergeCell ref="A2:X2"/>
  </mergeCells>
  <phoneticPr fontId="6" type="noConversion"/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0861e1c-5ab4-4292-b74b-ea38aa16d89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BC90117D977448A5DCED2CB93FE556" ma:contentTypeVersion="14" ma:contentTypeDescription="Izveidot jaunu dokumentu." ma:contentTypeScope="" ma:versionID="d43832b3f41eeeed7adbcfe2502a6cca">
  <xsd:schema xmlns:xsd="http://www.w3.org/2001/XMLSchema" xmlns:xs="http://www.w3.org/2001/XMLSchema" xmlns:p="http://schemas.microsoft.com/office/2006/metadata/properties" xmlns:ns3="30861e1c-5ab4-4292-b74b-ea38aa16d89a" xmlns:ns4="d51268a9-928f-4e57-893d-01eca9bbf03a" targetNamespace="http://schemas.microsoft.com/office/2006/metadata/properties" ma:root="true" ma:fieldsID="05c19003a9a8c1ff0edc52a83dd186bd" ns3:_="" ns4:_="">
    <xsd:import namespace="30861e1c-5ab4-4292-b74b-ea38aa16d89a"/>
    <xsd:import namespace="d51268a9-928f-4e57-893d-01eca9bbf03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61e1c-5ab4-4292-b74b-ea38aa16d8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1268a9-928f-4e57-893d-01eca9bbf0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6145CE-ACEA-4434-8625-03F5F22F52CB}">
  <ds:schemaRefs>
    <ds:schemaRef ds:uri="http://schemas.microsoft.com/office/2006/documentManagement/types"/>
    <ds:schemaRef ds:uri="30861e1c-5ab4-4292-b74b-ea38aa16d89a"/>
    <ds:schemaRef ds:uri="http://purl.org/dc/terms/"/>
    <ds:schemaRef ds:uri="http://schemas.openxmlformats.org/package/2006/metadata/core-properties"/>
    <ds:schemaRef ds:uri="http://purl.org/dc/dcmitype/"/>
    <ds:schemaRef ds:uri="d51268a9-928f-4e57-893d-01eca9bbf03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59C8D70-A900-4AC1-A91E-EA56BD153E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199C2-8EFF-4DDF-8A69-87F2212DEE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861e1c-5ab4-4292-b74b-ea38aa16d89a"/>
    <ds:schemaRef ds:uri="d51268a9-928f-4e57-893d-01eca9bbf0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Daina Markova</dc:creator>
  <cp:keywords/>
  <dc:description/>
  <cp:lastModifiedBy>Sarmīte Pāvulēna</cp:lastModifiedBy>
  <cp:revision/>
  <cp:lastPrinted>2023-03-16T11:21:11Z</cp:lastPrinted>
  <dcterms:created xsi:type="dcterms:W3CDTF">2023-02-16T14:52:53Z</dcterms:created>
  <dcterms:modified xsi:type="dcterms:W3CDTF">2023-04-06T13:47:57Z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0x01010040BC90117D977448A5DCED2CB93FE556</vt:lpwstr>
  </property>
  <property fmtid="{D5CDD505-2E9C-101B-9397-08002B2CF9AE}" pid="3" name="MediaServiceImageTags">
    <vt:lpwstr/>
  </property>
</Properties>
</file>