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liene_abola_vm_gov_lv/Documents/Documents/LNG/2025_LNG_kompens_med_11.2025/"/>
    </mc:Choice>
  </mc:AlternateContent>
  <xr:revisionPtr revIDLastSave="0" documentId="8_{0A48E216-1872-45AC-8F58-2260CCD20FBC}" xr6:coauthVersionLast="47" xr6:coauthVersionMax="47" xr10:uidLastSave="{00000000-0000-0000-0000-000000000000}"/>
  <bookViews>
    <workbookView xWindow="0" yWindow="2145" windowWidth="15210" windowHeight="13335" xr2:uid="{B37656E2-2F87-4490-8558-AC35986A9A0A}"/>
  </bookViews>
  <sheets>
    <sheet name="Neapmaksātie_rēķini_15.10.2025" sheetId="1" r:id="rId1"/>
  </sheets>
  <definedNames>
    <definedName name="_xlnm._FilterDatabase" localSheetId="0" hidden="1">'Neapmaksātie_rēķini_15.10.2025'!$A$5:$H$258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9" i="1" l="1"/>
  <c r="I259" i="1"/>
  <c r="M247" i="1"/>
  <c r="M259" i="1" s="1"/>
  <c r="L149" i="1"/>
  <c r="L113" i="1"/>
  <c r="L259" i="1" s="1"/>
  <c r="J26" i="1"/>
  <c r="J13" i="1"/>
  <c r="J259" i="1" s="1"/>
  <c r="J260" i="1" s="1"/>
  <c r="E149" i="1"/>
  <c r="E113" i="1"/>
  <c r="E26" i="1"/>
  <c r="E13" i="1"/>
  <c r="G247" i="1"/>
  <c r="G237" i="1" s="1"/>
  <c r="G149" i="1"/>
  <c r="G113" i="1"/>
  <c r="G73" i="1" s="1"/>
  <c r="G26" i="1"/>
  <c r="G13" i="1"/>
  <c r="E247" i="1"/>
  <c r="I261" i="1" l="1"/>
  <c r="G6" i="1"/>
  <c r="G259" i="1" s="1"/>
</calcChain>
</file>

<file path=xl/sharedStrings.xml><?xml version="1.0" encoding="utf-8"?>
<sst xmlns="http://schemas.openxmlformats.org/spreadsheetml/2006/main" count="1276" uniqueCount="320">
  <si>
    <t>Vācija</t>
  </si>
  <si>
    <t>EUR</t>
  </si>
  <si>
    <t>Šveice</t>
  </si>
  <si>
    <t>CHF</t>
  </si>
  <si>
    <t>Beļģija</t>
  </si>
  <si>
    <t>Bulgārija</t>
  </si>
  <si>
    <t>BGN</t>
  </si>
  <si>
    <t>Čehija</t>
  </si>
  <si>
    <t>CZK</t>
  </si>
  <si>
    <t>Dānija</t>
  </si>
  <si>
    <t>DKK</t>
  </si>
  <si>
    <t>Francija</t>
  </si>
  <si>
    <t>Horvātija</t>
  </si>
  <si>
    <t>Igaunija</t>
  </si>
  <si>
    <t>Īrija</t>
  </si>
  <si>
    <t>Kipra</t>
  </si>
  <si>
    <t>Lielbritānija</t>
  </si>
  <si>
    <t>GBP</t>
  </si>
  <si>
    <t>Lietuva</t>
  </si>
  <si>
    <t>Norvēģija</t>
  </si>
  <si>
    <t>NOK</t>
  </si>
  <si>
    <t>Slovākija</t>
  </si>
  <si>
    <t>Slovēnija</t>
  </si>
  <si>
    <t>Somija</t>
  </si>
  <si>
    <t>Spānija</t>
  </si>
  <si>
    <t>Ungārija</t>
  </si>
  <si>
    <t>HUF</t>
  </si>
  <si>
    <t>Zviedrija</t>
  </si>
  <si>
    <t>SEK</t>
  </si>
  <si>
    <t>Valūta</t>
  </si>
  <si>
    <t>Austrija</t>
  </si>
  <si>
    <t>Itālija</t>
  </si>
  <si>
    <t>Luksemburga</t>
  </si>
  <si>
    <t>Malta</t>
  </si>
  <si>
    <t>Polija</t>
  </si>
  <si>
    <t>PLN</t>
  </si>
  <si>
    <t>Portugāle</t>
  </si>
  <si>
    <t>230641155018 (15.10.2023)</t>
  </si>
  <si>
    <t>Kopā</t>
  </si>
  <si>
    <t>AT-LV/24-202 (19.04.2024)</t>
  </si>
  <si>
    <t>5620/A135/22.1/20/CLA2024-04/JA (31.05.2024)</t>
  </si>
  <si>
    <t>5620/A135/22.2/20/CLA2023-03/JA (24.04.2024)</t>
  </si>
  <si>
    <t>62_2_LV202311 (10.05.2024)</t>
  </si>
  <si>
    <t>1002276096-258/24-Ho (07.03.2024)</t>
  </si>
  <si>
    <t>DK:22166_zeb1KpZ1 (16.05.2024)</t>
  </si>
  <si>
    <t>402-06/24-02/64 (24.04.2024)</t>
  </si>
  <si>
    <t>VSO2024-1388 (05.03.2024)</t>
  </si>
  <si>
    <t>LV/23-1/SHS (01.11.2023)</t>
  </si>
  <si>
    <t>Islande</t>
  </si>
  <si>
    <t>ISK</t>
  </si>
  <si>
    <t>M1826-S080 (17.01.2024)</t>
  </si>
  <si>
    <t>LV0018-24-01-13 (05.06.2024)</t>
  </si>
  <si>
    <t>1E-2024-10176 (18.04.2024)</t>
  </si>
  <si>
    <t>Int-Dep-231203 (10.05.2024)</t>
  </si>
  <si>
    <t>Int-Mal-231415 (19.04.2024)</t>
  </si>
  <si>
    <t>W12024LV1 (28.05.2024)</t>
  </si>
  <si>
    <t>Nīderlande</t>
  </si>
  <si>
    <t>W12024LV2 (29.05.2024)</t>
  </si>
  <si>
    <t>24-U-10 (27.02.2024)</t>
  </si>
  <si>
    <t>23112401_080 (06.05.2024)</t>
  </si>
  <si>
    <t>23312401_080 (30.05.2024)</t>
  </si>
  <si>
    <t>2/2023 (26.04.2024)</t>
  </si>
  <si>
    <t>5e2693bf-e2f0-4c59-99d3-bb0a1c187efe (28.03.2024)</t>
  </si>
  <si>
    <t>e6d6a058-4a21-4267-914d-bc5d6b9d60f6 (28.03.2024)</t>
  </si>
  <si>
    <t>6.6.1.MCO-20/2023 (22.04.2024)</t>
  </si>
  <si>
    <t>LV24031 (27.03.2024)</t>
  </si>
  <si>
    <t>LV/03/2024/00001 (02.04.2024)</t>
  </si>
  <si>
    <t>LV1S08000000324 (25.02.2024)</t>
  </si>
  <si>
    <t>LV1S08000000424 (25.02.2024)</t>
  </si>
  <si>
    <t>LV1S08000000524 (25.02.2024)</t>
  </si>
  <si>
    <t>LV1S08000000624 (27.03.2024)</t>
  </si>
  <si>
    <t>LV1S08000000724 (27.03.2024)</t>
  </si>
  <si>
    <t>LV1S08000000924 (27.04.2024)</t>
  </si>
  <si>
    <t>LV1S08000001024 (27.04.2024)</t>
  </si>
  <si>
    <t>LV1S08000001224 (27.05.2024)</t>
  </si>
  <si>
    <t>5620/A135/23.1/20/CLA2024-01/JA (07.03.2024)</t>
  </si>
  <si>
    <t>1002348417 (13.06.2024)</t>
  </si>
  <si>
    <t>11071232MM2401E (27.06.2024)</t>
  </si>
  <si>
    <t>VSO2024-1374 (02.05.2024)</t>
  </si>
  <si>
    <t>2024/1 (13.06.2024)</t>
  </si>
  <si>
    <t>Lihtenšteina</t>
  </si>
  <si>
    <t>LV23121 (21.06.2024)</t>
  </si>
  <si>
    <t>W12024LV3 (11.06.2024)</t>
  </si>
  <si>
    <t>W12024LV4 (11.06.2024)</t>
  </si>
  <si>
    <t>V22024LV5 (11.07.2024)</t>
  </si>
  <si>
    <t>LV22023PT1AD_S080 (25.07.2024)</t>
  </si>
  <si>
    <t>353daba7-1d4a-41ae-bd9b-b0f1e28864c8 (24.06.2024)</t>
  </si>
  <si>
    <t>LV24061 (26.06.2024)</t>
  </si>
  <si>
    <t>LV1S08000000824 (26.04.2024)</t>
  </si>
  <si>
    <t>LV1S08000001324 (26.06.2024)</t>
  </si>
  <si>
    <t>LV1S08000001424 (26.06.2024)</t>
  </si>
  <si>
    <t>LV1S08000001524 (26.06.2024)</t>
  </si>
  <si>
    <t>240669951842 (15.05.2024)</t>
  </si>
  <si>
    <t>AT-LV/24-203 (19.07.2024)</t>
  </si>
  <si>
    <t>AT-LV/24-204 (15.10.2024)</t>
  </si>
  <si>
    <t>5620/A135/23.2/20/CLA2024-02/JA (16.07.2024)</t>
  </si>
  <si>
    <t>62_2_LV202321 (15.08.2024)</t>
  </si>
  <si>
    <t>1002376000 (06.09.2024)</t>
  </si>
  <si>
    <t>DK:22166_veND4yRl (02.10.2024)</t>
  </si>
  <si>
    <t>VSO2024-1406 (16.09.2024)</t>
  </si>
  <si>
    <t>M4057-S080 (17.10.2024)</t>
  </si>
  <si>
    <t>M7833-S080 (17.10.2024)</t>
  </si>
  <si>
    <t>M8229-S080 (17.10.2024)</t>
  </si>
  <si>
    <t>333373 (01.08.2024)</t>
  </si>
  <si>
    <t>1E-2024-10369 (22.08.2024)</t>
  </si>
  <si>
    <t>1E-2024-10468 (27.09.2024)</t>
  </si>
  <si>
    <t>Int-Mal-232452 (25.10.2024)</t>
  </si>
  <si>
    <t>batch/2024/s1/00000154 (12.07.2024)</t>
  </si>
  <si>
    <t>W22024LV6 (14.08.2024)</t>
  </si>
  <si>
    <t>W22024LV7 (16.08.2024)</t>
  </si>
  <si>
    <t>24-U-26 (11.09.2024)</t>
  </si>
  <si>
    <t>0062/18/2024 (05.09.2024)</t>
  </si>
  <si>
    <t>FM/0061/18/2024 (05.09.2024)</t>
  </si>
  <si>
    <t>LV22023PT2AD_S080 (22.08.2024)</t>
  </si>
  <si>
    <t>LV22023PT3AD_S080 (26.08.2024)</t>
  </si>
  <si>
    <t>23322401_080 (27.08.2024)</t>
  </si>
  <si>
    <t>335f480e-1025-4594-a5db-9ef7bea37c13 (10.10.2024)</t>
  </si>
  <si>
    <t>f406ff27-c0f2-4224-b3f0-74e5f1c57706 (10.10.2024)</t>
  </si>
  <si>
    <t>LV24091 (26.09.2024)</t>
  </si>
  <si>
    <t>HU-LV/2024/1 (25.03.2024)</t>
  </si>
  <si>
    <t>HU-LV/2024/2 (28.06.2024)</t>
  </si>
  <si>
    <t>HU-LV/2024/4 (25.09.2024)</t>
  </si>
  <si>
    <t>LV/03/2024/00002 (09.07.2024)</t>
  </si>
  <si>
    <t>LV/03/2024/00003 (02.10.2024)</t>
  </si>
  <si>
    <t>LV1S08000001124 (27.05.2024)</t>
  </si>
  <si>
    <t>LV1S08000001624 (27.07.2024)</t>
  </si>
  <si>
    <t>LV1S08000001724 (27.07.2024)</t>
  </si>
  <si>
    <t>LV1S08000001824 (27.08.2024)</t>
  </si>
  <si>
    <t>LV1S08000001924 (27.08.2024)</t>
  </si>
  <si>
    <t>LV1S08000002024 (26.09.2024)</t>
  </si>
  <si>
    <t>LV1S08000002124 (26.09.2024)</t>
  </si>
  <si>
    <t>LV1S08000002224 (16.10.2024)</t>
  </si>
  <si>
    <t>VSO2024-1446 (14.11.2024)</t>
  </si>
  <si>
    <t>M8955-S080 (17.10.2024)</t>
  </si>
  <si>
    <t>M5270-S080 (11.11.2024)</t>
  </si>
  <si>
    <t>LV0019-24-02-19 (26.11.2024)</t>
  </si>
  <si>
    <t>1E-2024-10591 (26.11.2024)</t>
  </si>
  <si>
    <t>Int-Dep-232223 (08.11.2024)</t>
  </si>
  <si>
    <t>23132401_080 (29.11.2024)</t>
  </si>
  <si>
    <t>23332401_080 (29.11.2024)</t>
  </si>
  <si>
    <t>1/2024 (13.12.2024)</t>
  </si>
  <si>
    <t>LV1S08000002324 (16.10.2024)</t>
  </si>
  <si>
    <t>LV1S08000002424 (29.10.2024)</t>
  </si>
  <si>
    <t>LV1S08000002524 (29.10.2024)</t>
  </si>
  <si>
    <t>LV1S08000002624 (29.10.2024)</t>
  </si>
  <si>
    <t>240686136387 (22.10.2024)</t>
  </si>
  <si>
    <t>E125</t>
  </si>
  <si>
    <t>E127</t>
  </si>
  <si>
    <t>2994 (01.04.2021)</t>
  </si>
  <si>
    <t>2994 (30.11.2021)</t>
  </si>
  <si>
    <t>LV/E127/2021PEN (02.12.2022)</t>
  </si>
  <si>
    <t>3351 (07.12.2022)</t>
  </si>
  <si>
    <t>3504 (07.12.2022)</t>
  </si>
  <si>
    <t>220603118029 (17.11.2022)</t>
  </si>
  <si>
    <t>220603120532 (17.11.2022)</t>
  </si>
  <si>
    <t>6.6.1 MCO/PA5-F/2022</t>
  </si>
  <si>
    <t>6.6.1 MCO/PA5-P/2022</t>
  </si>
  <si>
    <t>230644391109</t>
  </si>
  <si>
    <t>4062A65 (21.05.2024)</t>
  </si>
  <si>
    <t>4063A65 (21.05.2024)</t>
  </si>
  <si>
    <t>4064A65 (21.05.2024)</t>
  </si>
  <si>
    <t>4065A65 (21.05.2024)</t>
  </si>
  <si>
    <t>4066A2064 (21.05.2024)</t>
  </si>
  <si>
    <t>4066A65 (21.05.2024)</t>
  </si>
  <si>
    <t>4067A2064 (21.05.2024)</t>
  </si>
  <si>
    <t>4067A65 (21.05.2024)</t>
  </si>
  <si>
    <t>4068A65 (21.05.2024)</t>
  </si>
  <si>
    <t>2021 LV 65+ APP</t>
  </si>
  <si>
    <t>6.6.1 MCO-P/2022</t>
  </si>
  <si>
    <t>1002443571 (05.12.2024)</t>
  </si>
  <si>
    <t>11071241MM2456E (20.12.2024)</t>
  </si>
  <si>
    <t>Grieķija</t>
  </si>
  <si>
    <t>2024000292 (09.12.2024)</t>
  </si>
  <si>
    <t>M13021-S080 (23.12.2024)</t>
  </si>
  <si>
    <t>1E-2024-10630 (02.12.2024)</t>
  </si>
  <si>
    <t>batch/2024/s2/00000179 (23.12.2024)</t>
  </si>
  <si>
    <t>e7aaff86-fe0a-428c-80c7-e0eaeefdc3a2 (20.12.2024)</t>
  </si>
  <si>
    <t>ed2c69bf-d09b-468b-b0eb-6f835706f2fe (20.12.2024)</t>
  </si>
  <si>
    <t>HU-LV/2024/5 (13.12.2024)</t>
  </si>
  <si>
    <t>LV/03/2024/00004 (18.12.2024)</t>
  </si>
  <si>
    <t>LV1S08000002724 (26.11.2024)</t>
  </si>
  <si>
    <t>LV1S08000002824 (27.12.2024)</t>
  </si>
  <si>
    <t>LV1S08000002924 (27.12.2024)</t>
  </si>
  <si>
    <t>LV1S08000003024 (27.12.2024)</t>
  </si>
  <si>
    <t>6.6.1.MCO/PNV-10/2024 (28.11.2024)</t>
  </si>
  <si>
    <t>AT-LV/25-201 (20.01.2025)</t>
  </si>
  <si>
    <t>1002480259 (07.03.2025)</t>
  </si>
  <si>
    <t>402-06/24-02/245 (09.01.2025)</t>
  </si>
  <si>
    <t>VSO2025-1481 (24.03.2025)</t>
  </si>
  <si>
    <t>2024/2 (12.12.2024)</t>
  </si>
  <si>
    <t>31-01-2025 LV (21.02.2025)</t>
  </si>
  <si>
    <t>333425 (04.02.2025)</t>
  </si>
  <si>
    <t>Int-Dep-241246 (25.04.2025)</t>
  </si>
  <si>
    <t>W12025LV8 (29.01.2025)</t>
  </si>
  <si>
    <t>W12025LV9 (30.01.2025)</t>
  </si>
  <si>
    <t>W12025LV10 (13.03.2025)</t>
  </si>
  <si>
    <t>W12025LV11 (13.03.2025)</t>
  </si>
  <si>
    <t>25-U-12 (06.03.2025)</t>
  </si>
  <si>
    <t>0102/18/2024 (06.03.2025)</t>
  </si>
  <si>
    <t>FM/0103/18/2024 (06.03.2025)</t>
  </si>
  <si>
    <t>23142401_080 (18.02.2025)</t>
  </si>
  <si>
    <t>23342401_080 (20.02.2025)</t>
  </si>
  <si>
    <t>3c3a0246-ec39-4623-ae63-5de0ed212c53 (20.03.2025)</t>
  </si>
  <si>
    <t>LV24121 (20.12.2024)</t>
  </si>
  <si>
    <t>LV1S08000000125 (27.01.2025)</t>
  </si>
  <si>
    <t>LV1S08000000225 (27.01.2025)</t>
  </si>
  <si>
    <t>LV1S08000000325 (27.01.2025)</t>
  </si>
  <si>
    <t>LV1S08000000425 (24.02.2025)</t>
  </si>
  <si>
    <t>LV1S08000000525 (24.02.2025)</t>
  </si>
  <si>
    <t>LV2021CAT3PT0AD</t>
  </si>
  <si>
    <t>230644181163</t>
  </si>
  <si>
    <t>230644183689</t>
  </si>
  <si>
    <t>4223A65</t>
  </si>
  <si>
    <t>4249A65</t>
  </si>
  <si>
    <t>4250A65</t>
  </si>
  <si>
    <t>240690408024</t>
  </si>
  <si>
    <t>240690471567</t>
  </si>
  <si>
    <t>240690524761</t>
  </si>
  <si>
    <t>240690634466</t>
  </si>
  <si>
    <t>240690666350</t>
  </si>
  <si>
    <t>240691203853</t>
  </si>
  <si>
    <t>240691217609</t>
  </si>
  <si>
    <t>240691224613</t>
  </si>
  <si>
    <t>240691225791</t>
  </si>
  <si>
    <t>240691237702</t>
  </si>
  <si>
    <t>Apmaksas termiņš 2025.gads</t>
  </si>
  <si>
    <t>Apmaksas termiņš 2026.gads</t>
  </si>
  <si>
    <t>Rumānija</t>
  </si>
  <si>
    <t>AC4092/24.04.2025</t>
  </si>
  <si>
    <t>Apmaksas termiņš 2027.gads</t>
  </si>
  <si>
    <t>LEI</t>
  </si>
  <si>
    <t>db96201f-60a6-4a78-9fe4-9921f3bb0bdb (04.11.2024)</t>
  </si>
  <si>
    <t>S026</t>
  </si>
  <si>
    <t>LV1S08000002823 (28.10.2023)</t>
  </si>
  <si>
    <t>1002557611 (30.05.2025)</t>
  </si>
  <si>
    <t>2025/1 (19.06.2025)</t>
  </si>
  <si>
    <t>0590de8b-5ce0-4ba2-af1a-1c497dbdbc8a (10.04.2025)</t>
  </si>
  <si>
    <t>LV0020-25-01-7 (10.06.2025)</t>
  </si>
  <si>
    <t>1E-2025-10244 (09.04.2025)</t>
  </si>
  <si>
    <t>1E-2025-10290 (16.04.2025)</t>
  </si>
  <si>
    <t>Int-Mal-241490 (04.04.2025)</t>
  </si>
  <si>
    <t>V12025LV14 (16.06.2025)</t>
  </si>
  <si>
    <t>V12025LV13 (15.05.2025)</t>
  </si>
  <si>
    <t>V12025LV12 (09.04.2025)</t>
  </si>
  <si>
    <t>25-U-32 (12.08.2025)</t>
  </si>
  <si>
    <t>LV12024PT0AD_S080 (26.03.2025)</t>
  </si>
  <si>
    <t>LV22024PT1AD_S080 (08.08.2025)</t>
  </si>
  <si>
    <t>23122401_080 (22.04.2025)</t>
  </si>
  <si>
    <t>23112501_080 (09.05.2025)</t>
  </si>
  <si>
    <t>23312501_080 (26.05.2025)</t>
  </si>
  <si>
    <t>23322501_080 (26.08.2025)</t>
  </si>
  <si>
    <t>c2fffb90-61ab-4277-9f2a-9b8e0cce3126 (20.03.2025)</t>
  </si>
  <si>
    <t>6.6.1.MCO/PNV-20/2024 (13.05.2025)</t>
  </si>
  <si>
    <t>LV25031 (27.03.2025)</t>
  </si>
  <si>
    <t>LV25061 (26.06.2025)</t>
  </si>
  <si>
    <t>HU-LV/2025/1 (26.03.2025)</t>
  </si>
  <si>
    <t>HU-LV/2025/2 (26.06.2025)</t>
  </si>
  <si>
    <t>LV/03/2025/00003 (04.04.2025)</t>
  </si>
  <si>
    <t>LV1S08000000625 (27.03.2025)</t>
  </si>
  <si>
    <t>LV1S08000000725 (27.03.2025)</t>
  </si>
  <si>
    <t>LV1S08000000925 (26.04.2025)</t>
  </si>
  <si>
    <t>LV1S08000000825 (26.04.2025)</t>
  </si>
  <si>
    <t>LV1S08000001025 (27.05.2025)</t>
  </si>
  <si>
    <t>LV_2022_2_PN_4 (19.12.2023)</t>
  </si>
  <si>
    <t>LV_2022_3_PN_4 (19.12.2023)</t>
  </si>
  <si>
    <t>2022 LV 65+ APP</t>
  </si>
  <si>
    <t>6.6.1 MCO/PCC-F/2023</t>
  </si>
  <si>
    <t>240691227187</t>
  </si>
  <si>
    <t>4413A65</t>
  </si>
  <si>
    <t>4414A65</t>
  </si>
  <si>
    <t>6.6.1 MCO/MJ-P/2023, compl.</t>
  </si>
  <si>
    <t>LV12024PT1AD_S080 (26.03.2025)</t>
  </si>
  <si>
    <t>Neapmaksātie rēķini uz 2025.gada 15. oktobri</t>
  </si>
  <si>
    <t>AT-LV/25-202 (18.04.2025)</t>
  </si>
  <si>
    <t>AT-LV/25-203 (21.07.2025)</t>
  </si>
  <si>
    <t>5620\A135\24.1\020\CLA25.1 (16.06.2025)</t>
  </si>
  <si>
    <t>62_2_LV202411 (25.03.2025)</t>
  </si>
  <si>
    <t>DK:22166_aeMzD7NP (18.06.2025)</t>
  </si>
  <si>
    <t>M16523-S080 (30.06.2025)</t>
  </si>
  <si>
    <t>M17472-S080 (30.06.2025)</t>
  </si>
  <si>
    <t>333473 (01.08.2025)</t>
  </si>
  <si>
    <t>1E-2025-10414 (31.07.2025)</t>
  </si>
  <si>
    <t>batch/2025/s1/00000216 (07.07.2025)</t>
  </si>
  <si>
    <t>LV22024PT0AD_S080 (08.08.2025)</t>
  </si>
  <si>
    <t>LV22024PT2AD_S080 (08.08.2025)</t>
  </si>
  <si>
    <t>LV22024PT3AD_S080 (08.08.2025)</t>
  </si>
  <si>
    <t>23122501_080 (04.08.2025)</t>
  </si>
  <si>
    <t>1802-104/2025-DI/1 (19.06.2025)</t>
  </si>
  <si>
    <t>a5ff8889-8a4f-48aa-878c-d923957834ab (23.06.2025)</t>
  </si>
  <si>
    <t>ZZ-2025-1 (12.09.2025)</t>
  </si>
  <si>
    <t>LV/03/2025/00002 (04.04.2025)</t>
  </si>
  <si>
    <t>LV/03/2025/00004 (25.06.2025)</t>
  </si>
  <si>
    <t>LV1S08000001125 (27.05.2025)</t>
  </si>
  <si>
    <t>LV1S08000001225 (26.06.2025)</t>
  </si>
  <si>
    <t>LV1S08000001325 (26.06.2025)</t>
  </si>
  <si>
    <t>LV1S08000001425 (26.06.2025)</t>
  </si>
  <si>
    <t>LV1S08000001525 (27.07.2025)</t>
  </si>
  <si>
    <t>LV1S08000001625 (27.07.2025)</t>
  </si>
  <si>
    <t>LV1S08000001725 (27.07.2025)</t>
  </si>
  <si>
    <t>LV1S08000001825 (27.08.2025)</t>
  </si>
  <si>
    <t>250706098270 (01.04.2025)</t>
  </si>
  <si>
    <t>Apmaksas termiņš</t>
  </si>
  <si>
    <t>Projekts</t>
  </si>
  <si>
    <t>Rēķina summa valūtā</t>
  </si>
  <si>
    <t>Rēķina summa, euro*</t>
  </si>
  <si>
    <t>Euro</t>
  </si>
  <si>
    <t xml:space="preserve">Valsts </t>
  </si>
  <si>
    <t>Papildus nepieciešamais finansējums, lai nodrošinātu daļēju apmaksu par Latvijas iedzīvotājiem sniegtajiem veselības aprūpes pakalpojumiem ES sociālā nodrošinājuma sistēmas ietvaros atbilstoši no ES un EEZ dalībvalstīm saņemtajiem rēķiniem</t>
  </si>
  <si>
    <t>Rēķina Nr., datums</t>
  </si>
  <si>
    <t>* Rēķinu summa var mainīties atkarībā no ECB noteiktā valūtas kursa maksājuma veikšanas dienā</t>
  </si>
  <si>
    <t>Kopējo rēķinu summa, kuri izrakstīti uz š.g.15.oktobri</t>
  </si>
  <si>
    <t>Kopējā rēķinu summa, kuriem apmaksas termiņš iestāsies līdz 2026.gada 9.janvārim, euro</t>
  </si>
  <si>
    <t>**Finansējums, kas pārsniedz 10 307 058 euro robežu Nacionālajam veselības dienestam paliek kā nākamo periodu saistības</t>
  </si>
  <si>
    <t>***Rēķina summu paredzēts apmaksāt atbilstoši Ministru kabineta rīkojuma projekta “Par apropriācijas pārdali no budžeta resora “74. Gadskārtējā valsts budžeta izpildes procesā pārdalāmais finansējums “20.00.00 programmā “Veselības aprūpes pasākumu īstenošana”” (25-TA-2510) piešķirtajam finansējumam.</t>
  </si>
  <si>
    <t>Rēķinu summa, kuriem apmaksas termiņš līdz 27.12.2025., euro</t>
  </si>
  <si>
    <t>Rēķinu summa, kuriem apmaksas termiņš līdz 09.01.2026., euro</t>
  </si>
  <si>
    <t>Rēķinu summa, kuriem apmaksas termiņš līdz 26.12.2026., euro**</t>
  </si>
  <si>
    <t>Rēķinu summa, kuriem apmaksas termiņš līdz 27.02.2027., euro**</t>
  </si>
  <si>
    <t>Rēķina summa, kuriem apmaksas termiņš iestājas līdz  15.04.2025., euro***</t>
  </si>
  <si>
    <t>1.Pielikums 
Ministru kabineta rīkojuma “Par finanšu līdzekļu piešķiršanu no valsts budžeta programmas “Līdzekļi neparedzētiem gadījumiem”” projekta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</si>
</sst>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11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2" xfId="0" applyFont="1" applyBorder="1"/>
    <xf numFmtId="14" fontId="4" fillId="0" borderId="1" xfId="0" applyNumberFormat="1" applyFont="1" applyBorder="1"/>
    <xf numFmtId="0" fontId="4" fillId="2" borderId="2" xfId="0" applyFont="1" applyFill="1" applyBorder="1"/>
    <xf numFmtId="14" fontId="4" fillId="0" borderId="0" xfId="0" applyNumberFormat="1" applyFont="1"/>
    <xf numFmtId="0" fontId="4" fillId="2" borderId="0" xfId="0" applyFont="1" applyFill="1"/>
    <xf numFmtId="0" fontId="4" fillId="2" borderId="1" xfId="0" applyFont="1" applyFill="1" applyBorder="1"/>
    <xf numFmtId="14" fontId="4" fillId="2" borderId="1" xfId="0" applyNumberFormat="1" applyFont="1" applyFill="1" applyBorder="1"/>
    <xf numFmtId="43" fontId="4" fillId="2" borderId="1" xfId="1" applyFont="1" applyFill="1" applyBorder="1"/>
    <xf numFmtId="0" fontId="4" fillId="0" borderId="1" xfId="0" applyFont="1" applyBorder="1"/>
    <xf numFmtId="43" fontId="4" fillId="0" borderId="1" xfId="1" applyFont="1" applyFill="1" applyBorder="1"/>
    <xf numFmtId="14" fontId="4" fillId="0" borderId="3" xfId="0" applyNumberFormat="1" applyFont="1" applyBorder="1"/>
    <xf numFmtId="0" fontId="4" fillId="0" borderId="3" xfId="0" applyFont="1" applyBorder="1"/>
    <xf numFmtId="43" fontId="4" fillId="0" borderId="3" xfId="1" applyFont="1" applyFill="1" applyBorder="1"/>
    <xf numFmtId="14" fontId="4" fillId="2" borderId="2" xfId="0" applyNumberFormat="1" applyFont="1" applyFill="1" applyBorder="1"/>
    <xf numFmtId="43" fontId="4" fillId="2" borderId="2" xfId="1" applyFont="1" applyFill="1" applyBorder="1"/>
    <xf numFmtId="14" fontId="4" fillId="0" borderId="2" xfId="0" applyNumberFormat="1" applyFont="1" applyBorder="1"/>
    <xf numFmtId="0" fontId="2" fillId="2" borderId="0" xfId="0" applyFont="1" applyFill="1"/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4" fontId="2" fillId="3" borderId="1" xfId="0" applyNumberFormat="1" applyFont="1" applyFill="1" applyBorder="1"/>
    <xf numFmtId="4" fontId="4" fillId="0" borderId="2" xfId="0" applyNumberFormat="1" applyFont="1" applyBorder="1"/>
    <xf numFmtId="4" fontId="4" fillId="0" borderId="2" xfId="1" applyNumberFormat="1" applyFont="1" applyFill="1" applyBorder="1"/>
    <xf numFmtId="4" fontId="4" fillId="2" borderId="1" xfId="1" applyNumberFormat="1" applyFont="1" applyFill="1" applyBorder="1"/>
    <xf numFmtId="4" fontId="4" fillId="0" borderId="1" xfId="1" applyNumberFormat="1" applyFont="1" applyFill="1" applyBorder="1"/>
    <xf numFmtId="4" fontId="4" fillId="0" borderId="1" xfId="0" applyNumberFormat="1" applyFont="1" applyBorder="1"/>
    <xf numFmtId="4" fontId="4" fillId="0" borderId="3" xfId="1" applyNumberFormat="1" applyFont="1" applyFill="1" applyBorder="1"/>
    <xf numFmtId="4" fontId="4" fillId="2" borderId="2" xfId="1" applyNumberFormat="1" applyFont="1" applyFill="1" applyBorder="1"/>
    <xf numFmtId="43" fontId="4" fillId="0" borderId="1" xfId="0" applyNumberFormat="1" applyFont="1" applyBorder="1"/>
    <xf numFmtId="164" fontId="4" fillId="0" borderId="0" xfId="0" applyNumberFormat="1" applyFont="1"/>
    <xf numFmtId="14" fontId="2" fillId="3" borderId="1" xfId="0" applyNumberFormat="1" applyFont="1" applyFill="1" applyBorder="1"/>
    <xf numFmtId="43" fontId="2" fillId="3" borderId="1" xfId="1" applyFont="1" applyFill="1" applyBorder="1"/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11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3" fontId="2" fillId="3" borderId="1" xfId="3" applyNumberFormat="1" applyFont="1" applyFill="1" applyBorder="1" applyAlignment="1">
      <alignment horizontal="center" vertical="center" wrapText="1"/>
    </xf>
    <xf numFmtId="43" fontId="4" fillId="0" borderId="0" xfId="0" applyNumberFormat="1" applyFont="1"/>
    <xf numFmtId="0" fontId="2" fillId="4" borderId="4" xfId="0" applyFont="1" applyFill="1" applyBorder="1" applyAlignment="1">
      <alignment horizontal="center" vertical="center" wrapText="1"/>
    </xf>
    <xf numFmtId="0" fontId="2" fillId="3" borderId="4" xfId="0" applyFont="1" applyFill="1" applyBorder="1"/>
    <xf numFmtId="3" fontId="2" fillId="3" borderId="7" xfId="3" applyNumberFormat="1" applyFont="1" applyFill="1" applyBorder="1" applyAlignment="1">
      <alignment horizontal="center" vertical="center" wrapText="1"/>
    </xf>
    <xf numFmtId="0" fontId="4" fillId="0" borderId="7" xfId="0" applyFont="1" applyBorder="1"/>
    <xf numFmtId="43" fontId="2" fillId="3" borderId="1" xfId="0" applyNumberFormat="1" applyFont="1" applyFill="1" applyBorder="1"/>
    <xf numFmtId="0" fontId="2" fillId="3" borderId="7" xfId="0" applyFont="1" applyFill="1" applyBorder="1"/>
    <xf numFmtId="0" fontId="2" fillId="3" borderId="3" xfId="0" applyFont="1" applyFill="1" applyBorder="1"/>
    <xf numFmtId="43" fontId="2" fillId="3" borderId="3" xfId="1" applyFont="1" applyFill="1" applyBorder="1"/>
    <xf numFmtId="0" fontId="4" fillId="0" borderId="2" xfId="0" applyFont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4" fontId="2" fillId="3" borderId="0" xfId="0" applyNumberFormat="1" applyFont="1" applyFill="1"/>
    <xf numFmtId="43" fontId="2" fillId="3" borderId="7" xfId="0" applyNumberFormat="1" applyFont="1" applyFill="1" applyBorder="1"/>
    <xf numFmtId="4" fontId="2" fillId="5" borderId="9" xfId="0" applyNumberFormat="1" applyFont="1" applyFill="1" applyBorder="1"/>
    <xf numFmtId="4" fontId="2" fillId="5" borderId="10" xfId="0" applyNumberFormat="1" applyFont="1" applyFill="1" applyBorder="1"/>
    <xf numFmtId="0" fontId="2" fillId="2" borderId="0" xfId="0" applyFont="1" applyFill="1" applyAlignment="1">
      <alignment horizontal="left" vertical="center" wrapText="1"/>
    </xf>
    <xf numFmtId="4" fontId="2" fillId="6" borderId="4" xfId="0" applyNumberFormat="1" applyFont="1" applyFill="1" applyBorder="1"/>
    <xf numFmtId="43" fontId="4" fillId="2" borderId="7" xfId="1" applyFont="1" applyFill="1" applyBorder="1"/>
    <xf numFmtId="43" fontId="4" fillId="2" borderId="7" xfId="0" applyNumberFormat="1" applyFont="1" applyFill="1" applyBorder="1"/>
    <xf numFmtId="43" fontId="4" fillId="0" borderId="7" xfId="1" applyFont="1" applyFill="1" applyBorder="1"/>
    <xf numFmtId="43" fontId="4" fillId="0" borderId="7" xfId="0" applyNumberFormat="1" applyFont="1" applyBorder="1"/>
    <xf numFmtId="0" fontId="2" fillId="3" borderId="14" xfId="0" applyFont="1" applyFill="1" applyBorder="1"/>
    <xf numFmtId="0" fontId="2" fillId="3" borderId="15" xfId="0" applyFont="1" applyFill="1" applyBorder="1"/>
    <xf numFmtId="4" fontId="4" fillId="0" borderId="14" xfId="0" applyNumberFormat="1" applyFont="1" applyBorder="1"/>
    <xf numFmtId="4" fontId="4" fillId="0" borderId="15" xfId="0" applyNumberFormat="1" applyFont="1" applyBorder="1"/>
    <xf numFmtId="4" fontId="4" fillId="2" borderId="14" xfId="1" applyNumberFormat="1" applyFont="1" applyFill="1" applyBorder="1"/>
    <xf numFmtId="4" fontId="4" fillId="2" borderId="15" xfId="1" applyNumberFormat="1" applyFont="1" applyFill="1" applyBorder="1"/>
    <xf numFmtId="4" fontId="4" fillId="0" borderId="14" xfId="1" applyNumberFormat="1" applyFont="1" applyFill="1" applyBorder="1"/>
    <xf numFmtId="4" fontId="4" fillId="0" borderId="15" xfId="1" applyNumberFormat="1" applyFont="1" applyFill="1" applyBorder="1"/>
    <xf numFmtId="0" fontId="4" fillId="0" borderId="14" xfId="0" applyFont="1" applyBorder="1"/>
    <xf numFmtId="0" fontId="4" fillId="0" borderId="15" xfId="0" applyFont="1" applyBorder="1"/>
    <xf numFmtId="0" fontId="4" fillId="0" borderId="17" xfId="0" applyFont="1" applyBorder="1"/>
    <xf numFmtId="0" fontId="4" fillId="0" borderId="18" xfId="0" applyFont="1" applyBorder="1"/>
    <xf numFmtId="0" fontId="2" fillId="3" borderId="4" xfId="0" applyFont="1" applyFill="1" applyBorder="1" applyAlignment="1">
      <alignment horizontal="center" vertical="center" wrapText="1"/>
    </xf>
    <xf numFmtId="3" fontId="2" fillId="5" borderId="12" xfId="3" applyNumberFormat="1" applyFont="1" applyFill="1" applyBorder="1" applyAlignment="1">
      <alignment horizontal="center" vertical="center" wrapText="1"/>
    </xf>
    <xf numFmtId="3" fontId="2" fillId="5" borderId="13" xfId="3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/>
    <xf numFmtId="0" fontId="4" fillId="2" borderId="4" xfId="0" applyFont="1" applyFill="1" applyBorder="1"/>
    <xf numFmtId="43" fontId="2" fillId="3" borderId="8" xfId="0" applyNumberFormat="1" applyFont="1" applyFill="1" applyBorder="1"/>
    <xf numFmtId="43" fontId="2" fillId="3" borderId="3" xfId="0" applyNumberFormat="1" applyFont="1" applyFill="1" applyBorder="1"/>
    <xf numFmtId="43" fontId="4" fillId="2" borderId="16" xfId="1" applyFont="1" applyFill="1" applyBorder="1"/>
    <xf numFmtId="43" fontId="4" fillId="2" borderId="16" xfId="0" applyNumberFormat="1" applyFont="1" applyFill="1" applyBorder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/>
    </xf>
    <xf numFmtId="4" fontId="2" fillId="5" borderId="11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right" wrapText="1"/>
    </xf>
    <xf numFmtId="0" fontId="4" fillId="0" borderId="1" xfId="0" applyFont="1" applyBorder="1" applyAlignment="1">
      <alignment horizontal="right"/>
    </xf>
    <xf numFmtId="43" fontId="2" fillId="3" borderId="7" xfId="0" applyNumberFormat="1" applyFont="1" applyFill="1" applyBorder="1" applyAlignment="1">
      <alignment horizontal="center"/>
    </xf>
    <xf numFmtId="43" fontId="2" fillId="3" borderId="2" xfId="0" applyNumberFormat="1" applyFont="1" applyFill="1" applyBorder="1" applyAlignment="1">
      <alignment horizontal="center"/>
    </xf>
    <xf numFmtId="43" fontId="2" fillId="3" borderId="1" xfId="0" applyNumberFormat="1" applyFont="1" applyFill="1" applyBorder="1" applyAlignment="1">
      <alignment horizontal="center"/>
    </xf>
  </cellXfs>
  <cellStyles count="4">
    <cellStyle name="Comma" xfId="1" builtinId="3"/>
    <cellStyle name="Comma 2" xfId="2" xr:uid="{9C02D655-B939-4430-AC73-7B7C2C1A7E21}"/>
    <cellStyle name="Normal" xfId="0" builtinId="0"/>
    <cellStyle name="Normal 2 3 2" xfId="3" xr:uid="{9C332CD2-310E-4BE4-83E8-3F2707A52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B3622-6783-4FF1-9683-B20625425FD8}">
  <dimension ref="A1:CK264"/>
  <sheetViews>
    <sheetView tabSelected="1" zoomScale="90" zoomScaleNormal="90" workbookViewId="0">
      <selection activeCell="O6" sqref="O6"/>
    </sheetView>
  </sheetViews>
  <sheetFormatPr defaultRowHeight="12.75" x14ac:dyDescent="0.2"/>
  <cols>
    <col min="1" max="1" width="47.140625" style="2" customWidth="1"/>
    <col min="2" max="2" width="14.5703125" style="2" customWidth="1"/>
    <col min="3" max="3" width="11.28515625" style="2" customWidth="1"/>
    <col min="4" max="4" width="12.140625" style="2" customWidth="1"/>
    <col min="5" max="5" width="18.140625" style="2" customWidth="1"/>
    <col min="6" max="6" width="9.85546875" style="2" customWidth="1"/>
    <col min="7" max="7" width="27.42578125" style="2" customWidth="1"/>
    <col min="8" max="8" width="11.85546875" style="2" customWidth="1"/>
    <col min="9" max="9" width="24.140625" style="2" customWidth="1"/>
    <col min="10" max="11" width="22.5703125" style="2" customWidth="1"/>
    <col min="12" max="12" width="21.28515625" style="2" customWidth="1"/>
    <col min="13" max="13" width="21.42578125" style="2" customWidth="1"/>
    <col min="14" max="16384" width="9.140625" style="2"/>
  </cols>
  <sheetData>
    <row r="1" spans="1:89" ht="50.25" customHeight="1" x14ac:dyDescent="0.2">
      <c r="E1" s="38"/>
      <c r="F1" s="38"/>
      <c r="G1" s="38"/>
      <c r="H1" s="38"/>
      <c r="J1" s="104" t="s">
        <v>319</v>
      </c>
      <c r="K1" s="104"/>
      <c r="L1" s="105"/>
      <c r="M1" s="105"/>
    </row>
    <row r="2" spans="1:89" ht="50.25" customHeight="1" x14ac:dyDescent="0.2">
      <c r="E2" s="38"/>
      <c r="F2" s="38"/>
      <c r="G2" s="38"/>
      <c r="H2" s="38"/>
      <c r="J2" s="101"/>
      <c r="K2" s="101"/>
      <c r="L2" s="102"/>
      <c r="M2" s="102"/>
    </row>
    <row r="3" spans="1:89" ht="27" customHeight="1" x14ac:dyDescent="0.2">
      <c r="A3" s="106" t="s">
        <v>307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</row>
    <row r="4" spans="1:89" ht="13.5" thickBot="1" x14ac:dyDescent="0.25">
      <c r="A4" s="1" t="s">
        <v>272</v>
      </c>
    </row>
    <row r="5" spans="1:89" ht="51" customHeight="1" x14ac:dyDescent="0.2">
      <c r="A5" s="20" t="s">
        <v>308</v>
      </c>
      <c r="B5" s="20" t="s">
        <v>301</v>
      </c>
      <c r="C5" s="20" t="s">
        <v>302</v>
      </c>
      <c r="D5" s="20" t="s">
        <v>306</v>
      </c>
      <c r="E5" s="20" t="s">
        <v>303</v>
      </c>
      <c r="F5" s="20" t="s">
        <v>29</v>
      </c>
      <c r="G5" s="20" t="s">
        <v>304</v>
      </c>
      <c r="H5" s="49" t="s">
        <v>305</v>
      </c>
      <c r="I5" s="92" t="s">
        <v>318</v>
      </c>
      <c r="J5" s="93" t="s">
        <v>314</v>
      </c>
      <c r="K5" s="94" t="s">
        <v>315</v>
      </c>
      <c r="L5" s="51" t="s">
        <v>316</v>
      </c>
      <c r="M5" s="47" t="s">
        <v>317</v>
      </c>
    </row>
    <row r="6" spans="1:89" s="1" customFormat="1" x14ac:dyDescent="0.2">
      <c r="A6" s="21" t="s">
        <v>225</v>
      </c>
      <c r="B6" s="21"/>
      <c r="C6" s="21"/>
      <c r="D6" s="21"/>
      <c r="E6" s="21"/>
      <c r="F6" s="21"/>
      <c r="G6" s="22">
        <f>SUM(G7:G72)</f>
        <v>10029848.60667247</v>
      </c>
      <c r="H6" s="50"/>
      <c r="I6" s="50"/>
      <c r="J6" s="80"/>
      <c r="K6" s="81"/>
      <c r="L6" s="54"/>
      <c r="M6" s="21"/>
    </row>
    <row r="7" spans="1:89" s="7" customFormat="1" x14ac:dyDescent="0.2">
      <c r="A7" s="39" t="s">
        <v>37</v>
      </c>
      <c r="B7" s="6">
        <v>45762</v>
      </c>
      <c r="C7" s="34" t="s">
        <v>146</v>
      </c>
      <c r="D7" s="3" t="s">
        <v>27</v>
      </c>
      <c r="E7" s="3">
        <v>11361481.66</v>
      </c>
      <c r="F7" s="57" t="s">
        <v>28</v>
      </c>
      <c r="G7" s="24">
        <v>1023903.6479569349</v>
      </c>
      <c r="H7" s="63" t="s">
        <v>1</v>
      </c>
      <c r="I7" s="95">
        <v>278236</v>
      </c>
      <c r="J7" s="82">
        <v>745667.65</v>
      </c>
      <c r="K7" s="83"/>
      <c r="L7" s="52"/>
      <c r="M7" s="1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</row>
    <row r="8" spans="1:89" x14ac:dyDescent="0.2">
      <c r="A8" s="40" t="s">
        <v>148</v>
      </c>
      <c r="B8" s="9">
        <v>45772</v>
      </c>
      <c r="C8" s="35" t="s">
        <v>147</v>
      </c>
      <c r="D8" s="8" t="s">
        <v>16</v>
      </c>
      <c r="E8" s="10">
        <v>1121725.8000000033</v>
      </c>
      <c r="F8" s="58" t="s">
        <v>17</v>
      </c>
      <c r="G8" s="25">
        <v>1290749.4402862589</v>
      </c>
      <c r="H8" s="64" t="s">
        <v>1</v>
      </c>
      <c r="I8" s="96"/>
      <c r="J8" s="84">
        <v>1290749.4402862589</v>
      </c>
      <c r="K8" s="85"/>
      <c r="L8" s="52"/>
      <c r="M8" s="11"/>
    </row>
    <row r="9" spans="1:89" x14ac:dyDescent="0.2">
      <c r="A9" s="40" t="s">
        <v>149</v>
      </c>
      <c r="B9" s="9">
        <v>45772</v>
      </c>
      <c r="C9" s="35" t="s">
        <v>147</v>
      </c>
      <c r="D9" s="8" t="s">
        <v>16</v>
      </c>
      <c r="E9" s="10">
        <v>1786.08</v>
      </c>
      <c r="F9" s="58" t="s">
        <v>17</v>
      </c>
      <c r="G9" s="25">
        <v>2055.2097137344017</v>
      </c>
      <c r="H9" s="64" t="s">
        <v>1</v>
      </c>
      <c r="I9" s="96"/>
      <c r="J9" s="84">
        <v>2055.2097137344017</v>
      </c>
      <c r="K9" s="85"/>
      <c r="L9" s="52"/>
      <c r="M9" s="11"/>
    </row>
    <row r="10" spans="1:89" x14ac:dyDescent="0.2">
      <c r="A10" s="39" t="s">
        <v>233</v>
      </c>
      <c r="B10" s="4">
        <v>45774</v>
      </c>
      <c r="C10" s="34" t="s">
        <v>146</v>
      </c>
      <c r="D10" s="5" t="s">
        <v>0</v>
      </c>
      <c r="E10" s="23">
        <v>107181.07999999999</v>
      </c>
      <c r="F10" s="57" t="s">
        <v>1</v>
      </c>
      <c r="G10" s="23">
        <v>107181.07999999999</v>
      </c>
      <c r="H10" s="63" t="s">
        <v>1</v>
      </c>
      <c r="I10" s="96"/>
      <c r="J10" s="82">
        <v>107181.07999999999</v>
      </c>
      <c r="K10" s="83"/>
      <c r="L10" s="52"/>
      <c r="M10" s="11"/>
    </row>
    <row r="11" spans="1:89" x14ac:dyDescent="0.2">
      <c r="A11" s="41" t="s">
        <v>50</v>
      </c>
      <c r="B11" s="4">
        <v>45856</v>
      </c>
      <c r="C11" s="36" t="s">
        <v>146</v>
      </c>
      <c r="D11" s="11" t="s">
        <v>48</v>
      </c>
      <c r="E11" s="12">
        <v>45249858</v>
      </c>
      <c r="F11" s="59" t="s">
        <v>49</v>
      </c>
      <c r="G11" s="26">
        <v>304303.01000000007</v>
      </c>
      <c r="H11" s="65" t="s">
        <v>1</v>
      </c>
      <c r="I11" s="96"/>
      <c r="J11" s="86">
        <v>304303.01000000007</v>
      </c>
      <c r="K11" s="87"/>
      <c r="L11" s="52"/>
      <c r="M11" s="11"/>
    </row>
    <row r="12" spans="1:89" ht="14.1" customHeight="1" x14ac:dyDescent="0.2">
      <c r="A12" s="41" t="s">
        <v>47</v>
      </c>
      <c r="B12" s="4">
        <v>45862</v>
      </c>
      <c r="C12" s="36" t="s">
        <v>146</v>
      </c>
      <c r="D12" s="11" t="s">
        <v>48</v>
      </c>
      <c r="E12" s="12">
        <v>11448010</v>
      </c>
      <c r="F12" s="59" t="s">
        <v>49</v>
      </c>
      <c r="G12" s="26">
        <v>76987.289999999994</v>
      </c>
      <c r="H12" s="65" t="s">
        <v>1</v>
      </c>
      <c r="I12" s="96"/>
      <c r="J12" s="86">
        <v>76987.289999999994</v>
      </c>
      <c r="K12" s="87"/>
      <c r="L12" s="52"/>
      <c r="M12" s="11"/>
    </row>
    <row r="13" spans="1:89" x14ac:dyDescent="0.2">
      <c r="A13" s="41" t="s">
        <v>67</v>
      </c>
      <c r="B13" s="4">
        <v>45894</v>
      </c>
      <c r="C13" s="36" t="s">
        <v>146</v>
      </c>
      <c r="D13" s="11" t="s">
        <v>0</v>
      </c>
      <c r="E13" s="26">
        <f>165642-145</f>
        <v>165497</v>
      </c>
      <c r="F13" s="59" t="s">
        <v>1</v>
      </c>
      <c r="G13" s="26">
        <f>165642-145</f>
        <v>165497</v>
      </c>
      <c r="H13" s="65" t="s">
        <v>1</v>
      </c>
      <c r="I13" s="96"/>
      <c r="J13" s="86">
        <f>165642-145</f>
        <v>165497</v>
      </c>
      <c r="K13" s="87"/>
      <c r="L13" s="52"/>
      <c r="M13" s="11"/>
    </row>
    <row r="14" spans="1:89" x14ac:dyDescent="0.2">
      <c r="A14" s="41" t="s">
        <v>68</v>
      </c>
      <c r="B14" s="4">
        <v>45894</v>
      </c>
      <c r="C14" s="36" t="s">
        <v>146</v>
      </c>
      <c r="D14" s="11" t="s">
        <v>0</v>
      </c>
      <c r="E14" s="26">
        <v>33673.82</v>
      </c>
      <c r="F14" s="59" t="s">
        <v>1</v>
      </c>
      <c r="G14" s="26">
        <v>33673.82</v>
      </c>
      <c r="H14" s="65" t="s">
        <v>1</v>
      </c>
      <c r="I14" s="96"/>
      <c r="J14" s="86">
        <v>33673.82</v>
      </c>
      <c r="K14" s="87"/>
      <c r="L14" s="52"/>
      <c r="M14" s="11"/>
    </row>
    <row r="15" spans="1:89" x14ac:dyDescent="0.2">
      <c r="A15" s="41" t="s">
        <v>69</v>
      </c>
      <c r="B15" s="4">
        <v>45895</v>
      </c>
      <c r="C15" s="36" t="s">
        <v>146</v>
      </c>
      <c r="D15" s="11" t="s">
        <v>0</v>
      </c>
      <c r="E15" s="26">
        <v>157.44</v>
      </c>
      <c r="F15" s="59" t="s">
        <v>1</v>
      </c>
      <c r="G15" s="26">
        <v>157.44</v>
      </c>
      <c r="H15" s="65" t="s">
        <v>1</v>
      </c>
      <c r="I15" s="96"/>
      <c r="J15" s="86">
        <v>157.44</v>
      </c>
      <c r="K15" s="87"/>
      <c r="L15" s="52"/>
      <c r="M15" s="11"/>
    </row>
    <row r="16" spans="1:89" x14ac:dyDescent="0.2">
      <c r="A16" s="41" t="s">
        <v>58</v>
      </c>
      <c r="B16" s="4">
        <v>45904</v>
      </c>
      <c r="C16" s="36" t="s">
        <v>146</v>
      </c>
      <c r="D16" s="11" t="s">
        <v>19</v>
      </c>
      <c r="E16" s="11">
        <v>661345.09000000008</v>
      </c>
      <c r="F16" s="59" t="s">
        <v>20</v>
      </c>
      <c r="G16" s="26">
        <v>57668.740000000005</v>
      </c>
      <c r="H16" s="65" t="s">
        <v>1</v>
      </c>
      <c r="I16" s="96"/>
      <c r="J16" s="86">
        <v>57668.740000000005</v>
      </c>
      <c r="K16" s="87"/>
      <c r="L16" s="52"/>
      <c r="M16" s="11"/>
    </row>
    <row r="17" spans="1:13" x14ac:dyDescent="0.2">
      <c r="A17" s="41" t="s">
        <v>46</v>
      </c>
      <c r="B17" s="4">
        <v>45906</v>
      </c>
      <c r="C17" s="36" t="s">
        <v>146</v>
      </c>
      <c r="D17" s="11" t="s">
        <v>13</v>
      </c>
      <c r="E17" s="26">
        <v>14435.5</v>
      </c>
      <c r="F17" s="59" t="s">
        <v>1</v>
      </c>
      <c r="G17" s="26">
        <v>14435.5</v>
      </c>
      <c r="H17" s="65" t="s">
        <v>1</v>
      </c>
      <c r="I17" s="96"/>
      <c r="J17" s="86">
        <v>14435.5</v>
      </c>
      <c r="K17" s="87"/>
      <c r="L17" s="52"/>
      <c r="M17" s="11"/>
    </row>
    <row r="18" spans="1:13" x14ac:dyDescent="0.2">
      <c r="A18" s="41" t="s">
        <v>43</v>
      </c>
      <c r="B18" s="4">
        <v>45913</v>
      </c>
      <c r="C18" s="36" t="s">
        <v>146</v>
      </c>
      <c r="D18" s="11" t="s">
        <v>7</v>
      </c>
      <c r="E18" s="12">
        <v>820586.2</v>
      </c>
      <c r="F18" s="59" t="s">
        <v>8</v>
      </c>
      <c r="G18" s="26">
        <v>32463.749999999993</v>
      </c>
      <c r="H18" s="65" t="s">
        <v>1</v>
      </c>
      <c r="I18" s="96"/>
      <c r="J18" s="86">
        <v>32463.749999999993</v>
      </c>
      <c r="K18" s="87"/>
      <c r="L18" s="52"/>
      <c r="M18" s="11"/>
    </row>
    <row r="19" spans="1:13" x14ac:dyDescent="0.2">
      <c r="A19" s="41" t="s">
        <v>75</v>
      </c>
      <c r="B19" s="4">
        <v>45919</v>
      </c>
      <c r="C19" s="36" t="s">
        <v>146</v>
      </c>
      <c r="D19" s="11" t="s">
        <v>4</v>
      </c>
      <c r="E19" s="26">
        <v>132217.40999999997</v>
      </c>
      <c r="F19" s="59" t="s">
        <v>1</v>
      </c>
      <c r="G19" s="26">
        <v>132217.40999999997</v>
      </c>
      <c r="H19" s="65" t="s">
        <v>1</v>
      </c>
      <c r="I19" s="96"/>
      <c r="J19" s="86">
        <v>132217.40999999997</v>
      </c>
      <c r="K19" s="87"/>
      <c r="L19" s="52"/>
      <c r="M19" s="11"/>
    </row>
    <row r="20" spans="1:13" x14ac:dyDescent="0.2">
      <c r="A20" s="41" t="s">
        <v>119</v>
      </c>
      <c r="B20" s="4">
        <v>45926</v>
      </c>
      <c r="C20" s="36" t="s">
        <v>146</v>
      </c>
      <c r="D20" s="11" t="s">
        <v>25</v>
      </c>
      <c r="E20" s="12">
        <v>223131</v>
      </c>
      <c r="F20" s="59" t="s">
        <v>26</v>
      </c>
      <c r="G20" s="27">
        <v>562.07113708499162</v>
      </c>
      <c r="H20" s="65" t="s">
        <v>1</v>
      </c>
      <c r="I20" s="96"/>
      <c r="J20" s="82">
        <v>562.07113708499162</v>
      </c>
      <c r="K20" s="83"/>
      <c r="L20" s="52"/>
      <c r="M20" s="11"/>
    </row>
    <row r="21" spans="1:13" x14ac:dyDescent="0.2">
      <c r="A21" s="41" t="s">
        <v>70</v>
      </c>
      <c r="B21" s="4">
        <v>45927</v>
      </c>
      <c r="C21" s="36" t="s">
        <v>146</v>
      </c>
      <c r="D21" s="11" t="s">
        <v>0</v>
      </c>
      <c r="E21" s="26">
        <v>112398.82</v>
      </c>
      <c r="F21" s="59" t="s">
        <v>1</v>
      </c>
      <c r="G21" s="26">
        <v>112398.82</v>
      </c>
      <c r="H21" s="65" t="s">
        <v>1</v>
      </c>
      <c r="I21" s="96"/>
      <c r="J21" s="86">
        <v>112398.82</v>
      </c>
      <c r="K21" s="87"/>
      <c r="L21" s="52"/>
      <c r="M21" s="11"/>
    </row>
    <row r="22" spans="1:13" x14ac:dyDescent="0.2">
      <c r="A22" s="41" t="s">
        <v>71</v>
      </c>
      <c r="B22" s="4">
        <v>45927</v>
      </c>
      <c r="C22" s="36" t="s">
        <v>146</v>
      </c>
      <c r="D22" s="11" t="s">
        <v>0</v>
      </c>
      <c r="E22" s="26">
        <v>60060.74</v>
      </c>
      <c r="F22" s="59" t="s">
        <v>1</v>
      </c>
      <c r="G22" s="26">
        <v>60060.74</v>
      </c>
      <c r="H22" s="65" t="s">
        <v>1</v>
      </c>
      <c r="I22" s="96"/>
      <c r="J22" s="86">
        <v>60060.74</v>
      </c>
      <c r="K22" s="87"/>
      <c r="L22" s="52"/>
      <c r="M22" s="11"/>
    </row>
    <row r="23" spans="1:13" x14ac:dyDescent="0.2">
      <c r="A23" s="41" t="s">
        <v>62</v>
      </c>
      <c r="B23" s="4">
        <v>45928</v>
      </c>
      <c r="C23" s="36" t="s">
        <v>146</v>
      </c>
      <c r="D23" s="11" t="s">
        <v>23</v>
      </c>
      <c r="E23" s="26">
        <v>26341.23</v>
      </c>
      <c r="F23" s="59" t="s">
        <v>1</v>
      </c>
      <c r="G23" s="26">
        <v>26341.23</v>
      </c>
      <c r="H23" s="65" t="s">
        <v>1</v>
      </c>
      <c r="I23" s="96"/>
      <c r="J23" s="86">
        <v>26341.23</v>
      </c>
      <c r="K23" s="87"/>
      <c r="L23" s="52"/>
      <c r="M23" s="11"/>
    </row>
    <row r="24" spans="1:13" x14ac:dyDescent="0.2">
      <c r="A24" s="41" t="s">
        <v>63</v>
      </c>
      <c r="B24" s="13">
        <v>45928</v>
      </c>
      <c r="C24" s="36" t="s">
        <v>146</v>
      </c>
      <c r="D24" s="14" t="s">
        <v>23</v>
      </c>
      <c r="E24" s="28">
        <v>23633.209999999995</v>
      </c>
      <c r="F24" s="59" t="s">
        <v>1</v>
      </c>
      <c r="G24" s="28">
        <v>23633.209999999995</v>
      </c>
      <c r="H24" s="66" t="s">
        <v>1</v>
      </c>
      <c r="I24" s="96"/>
      <c r="J24" s="86">
        <v>23633.209999999995</v>
      </c>
      <c r="K24" s="87"/>
      <c r="L24" s="52"/>
      <c r="M24" s="11"/>
    </row>
    <row r="25" spans="1:13" x14ac:dyDescent="0.2">
      <c r="A25" s="41" t="s">
        <v>65</v>
      </c>
      <c r="B25" s="13">
        <v>45932</v>
      </c>
      <c r="C25" s="36" t="s">
        <v>146</v>
      </c>
      <c r="D25" s="14" t="s">
        <v>2</v>
      </c>
      <c r="E25" s="15">
        <v>37807.75</v>
      </c>
      <c r="F25" s="60" t="s">
        <v>3</v>
      </c>
      <c r="G25" s="28">
        <v>38525.07</v>
      </c>
      <c r="H25" s="66" t="s">
        <v>1</v>
      </c>
      <c r="I25" s="96"/>
      <c r="J25" s="86">
        <v>38525.07</v>
      </c>
      <c r="K25" s="87"/>
      <c r="L25" s="52"/>
      <c r="M25" s="11"/>
    </row>
    <row r="26" spans="1:13" x14ac:dyDescent="0.2">
      <c r="A26" s="42" t="s">
        <v>66</v>
      </c>
      <c r="B26" s="13">
        <v>45932</v>
      </c>
      <c r="C26" s="36" t="s">
        <v>146</v>
      </c>
      <c r="D26" s="14" t="s">
        <v>0</v>
      </c>
      <c r="E26" s="28">
        <f>4430.99-935.33</f>
        <v>3495.66</v>
      </c>
      <c r="F26" s="60" t="s">
        <v>1</v>
      </c>
      <c r="G26" s="28">
        <f>4430.99-935.33</f>
        <v>3495.66</v>
      </c>
      <c r="H26" s="66" t="s">
        <v>1</v>
      </c>
      <c r="I26" s="96"/>
      <c r="J26" s="86">
        <f>4430.99-935.33</f>
        <v>3495.66</v>
      </c>
      <c r="K26" s="87"/>
      <c r="L26" s="52"/>
      <c r="M26" s="11"/>
    </row>
    <row r="27" spans="1:13" x14ac:dyDescent="0.2">
      <c r="A27" s="40" t="s">
        <v>157</v>
      </c>
      <c r="B27" s="9">
        <v>45934</v>
      </c>
      <c r="C27" s="35" t="s">
        <v>147</v>
      </c>
      <c r="D27" s="8" t="s">
        <v>27</v>
      </c>
      <c r="E27" s="10">
        <v>11024.1</v>
      </c>
      <c r="F27" s="58" t="s">
        <v>28</v>
      </c>
      <c r="G27" s="25">
        <v>956.45485951297837</v>
      </c>
      <c r="H27" s="64" t="s">
        <v>1</v>
      </c>
      <c r="I27" s="96"/>
      <c r="J27" s="84">
        <v>956.45485951297837</v>
      </c>
      <c r="K27" s="85"/>
      <c r="L27" s="52"/>
      <c r="M27" s="11"/>
    </row>
    <row r="28" spans="1:13" x14ac:dyDescent="0.2">
      <c r="A28" s="40" t="s">
        <v>153</v>
      </c>
      <c r="B28" s="9">
        <v>45942</v>
      </c>
      <c r="C28" s="35" t="s">
        <v>147</v>
      </c>
      <c r="D28" s="8" t="s">
        <v>27</v>
      </c>
      <c r="E28" s="10">
        <v>20100</v>
      </c>
      <c r="F28" s="58" t="s">
        <v>28</v>
      </c>
      <c r="G28" s="25">
        <v>1737.2650000000001</v>
      </c>
      <c r="H28" s="64" t="s">
        <v>1</v>
      </c>
      <c r="I28" s="96"/>
      <c r="J28" s="84">
        <v>1737.2650000000001</v>
      </c>
      <c r="K28" s="85"/>
      <c r="L28" s="52"/>
      <c r="M28" s="11"/>
    </row>
    <row r="29" spans="1:13" x14ac:dyDescent="0.2">
      <c r="A29" s="43" t="s">
        <v>154</v>
      </c>
      <c r="B29" s="16">
        <v>45945</v>
      </c>
      <c r="C29" s="35" t="s">
        <v>147</v>
      </c>
      <c r="D29" s="5" t="s">
        <v>27</v>
      </c>
      <c r="E29" s="17">
        <v>302697</v>
      </c>
      <c r="F29" s="61" t="s">
        <v>28</v>
      </c>
      <c r="G29" s="29">
        <v>26510.509999999995</v>
      </c>
      <c r="H29" s="67" t="s">
        <v>1</v>
      </c>
      <c r="I29" s="96"/>
      <c r="J29" s="84">
        <v>26510.509999999995</v>
      </c>
      <c r="K29" s="85"/>
      <c r="L29" s="52"/>
      <c r="M29" s="11"/>
    </row>
    <row r="30" spans="1:13" x14ac:dyDescent="0.2">
      <c r="A30" s="39" t="s">
        <v>52</v>
      </c>
      <c r="B30" s="18">
        <v>45948</v>
      </c>
      <c r="C30" s="36" t="s">
        <v>146</v>
      </c>
      <c r="D30" s="3" t="s">
        <v>18</v>
      </c>
      <c r="E30" s="24">
        <v>1547636.6000000008</v>
      </c>
      <c r="F30" s="57" t="s">
        <v>1</v>
      </c>
      <c r="G30" s="24">
        <v>1547636.6000000008</v>
      </c>
      <c r="H30" s="63" t="s">
        <v>1</v>
      </c>
      <c r="I30" s="96"/>
      <c r="J30" s="86">
        <v>1547636.6000000008</v>
      </c>
      <c r="K30" s="87"/>
      <c r="L30" s="52"/>
      <c r="M30" s="11"/>
    </row>
    <row r="31" spans="1:13" x14ac:dyDescent="0.2">
      <c r="A31" s="39" t="s">
        <v>39</v>
      </c>
      <c r="B31" s="18">
        <v>45949</v>
      </c>
      <c r="C31" s="36" t="s">
        <v>146</v>
      </c>
      <c r="D31" s="3" t="s">
        <v>30</v>
      </c>
      <c r="E31" s="24">
        <v>68483.819999999992</v>
      </c>
      <c r="F31" s="57" t="s">
        <v>1</v>
      </c>
      <c r="G31" s="24">
        <v>68483.819999999992</v>
      </c>
      <c r="H31" s="63" t="s">
        <v>1</v>
      </c>
      <c r="I31" s="96"/>
      <c r="J31" s="86">
        <v>68483.819999999992</v>
      </c>
      <c r="K31" s="87"/>
      <c r="L31" s="52"/>
      <c r="M31" s="11"/>
    </row>
    <row r="32" spans="1:13" x14ac:dyDescent="0.2">
      <c r="A32" s="41" t="s">
        <v>54</v>
      </c>
      <c r="B32" s="4">
        <v>45956</v>
      </c>
      <c r="C32" s="36" t="s">
        <v>146</v>
      </c>
      <c r="D32" s="11" t="s">
        <v>32</v>
      </c>
      <c r="E32" s="26">
        <v>135060.67000000004</v>
      </c>
      <c r="F32" s="57" t="s">
        <v>1</v>
      </c>
      <c r="G32" s="26">
        <v>135060.67000000004</v>
      </c>
      <c r="H32" s="65" t="s">
        <v>1</v>
      </c>
      <c r="I32" s="96"/>
      <c r="J32" s="86">
        <v>135060.67000000004</v>
      </c>
      <c r="K32" s="87"/>
      <c r="L32" s="52"/>
      <c r="M32" s="11"/>
    </row>
    <row r="33" spans="1:13" x14ac:dyDescent="0.2">
      <c r="A33" s="41" t="s">
        <v>61</v>
      </c>
      <c r="B33" s="4">
        <v>45956</v>
      </c>
      <c r="C33" s="36" t="s">
        <v>146</v>
      </c>
      <c r="D33" s="11" t="s">
        <v>22</v>
      </c>
      <c r="E33" s="26">
        <v>4855.4000000000005</v>
      </c>
      <c r="F33" s="57" t="s">
        <v>1</v>
      </c>
      <c r="G33" s="26">
        <v>4855.4000000000005</v>
      </c>
      <c r="H33" s="65" t="s">
        <v>1</v>
      </c>
      <c r="I33" s="96"/>
      <c r="J33" s="86">
        <v>4855.4000000000005</v>
      </c>
      <c r="K33" s="87"/>
      <c r="L33" s="52"/>
      <c r="M33" s="11"/>
    </row>
    <row r="34" spans="1:13" x14ac:dyDescent="0.2">
      <c r="A34" s="41" t="s">
        <v>72</v>
      </c>
      <c r="B34" s="4">
        <v>45956</v>
      </c>
      <c r="C34" s="36" t="s">
        <v>146</v>
      </c>
      <c r="D34" s="11" t="s">
        <v>0</v>
      </c>
      <c r="E34" s="26">
        <v>27416.059999999998</v>
      </c>
      <c r="F34" s="57" t="s">
        <v>1</v>
      </c>
      <c r="G34" s="26">
        <v>27416.059999999998</v>
      </c>
      <c r="H34" s="65" t="s">
        <v>1</v>
      </c>
      <c r="I34" s="96"/>
      <c r="J34" s="86">
        <v>27416.059999999998</v>
      </c>
      <c r="K34" s="87"/>
      <c r="L34" s="52"/>
      <c r="M34" s="11"/>
    </row>
    <row r="35" spans="1:13" x14ac:dyDescent="0.2">
      <c r="A35" s="41" t="s">
        <v>73</v>
      </c>
      <c r="B35" s="4">
        <v>45956</v>
      </c>
      <c r="C35" s="36" t="s">
        <v>146</v>
      </c>
      <c r="D35" s="11" t="s">
        <v>0</v>
      </c>
      <c r="E35" s="26">
        <v>50.79</v>
      </c>
      <c r="F35" s="57" t="s">
        <v>1</v>
      </c>
      <c r="G35" s="26">
        <v>50.79</v>
      </c>
      <c r="H35" s="65" t="s">
        <v>1</v>
      </c>
      <c r="I35" s="96"/>
      <c r="J35" s="86">
        <v>50.79</v>
      </c>
      <c r="K35" s="87"/>
      <c r="L35" s="52"/>
      <c r="M35" s="11"/>
    </row>
    <row r="36" spans="1:13" x14ac:dyDescent="0.2">
      <c r="A36" s="41" t="s">
        <v>88</v>
      </c>
      <c r="B36" s="4">
        <v>45956</v>
      </c>
      <c r="C36" s="36" t="s">
        <v>146</v>
      </c>
      <c r="D36" s="11" t="s">
        <v>0</v>
      </c>
      <c r="E36" s="26">
        <v>1487791.2299999986</v>
      </c>
      <c r="F36" s="57" t="s">
        <v>1</v>
      </c>
      <c r="G36" s="26">
        <v>1487791.2299999986</v>
      </c>
      <c r="H36" s="65" t="s">
        <v>1</v>
      </c>
      <c r="I36" s="96"/>
      <c r="J36" s="86">
        <v>1487791.2299999986</v>
      </c>
      <c r="K36" s="87"/>
      <c r="L36" s="52"/>
      <c r="M36" s="11"/>
    </row>
    <row r="37" spans="1:13" x14ac:dyDescent="0.2">
      <c r="A37" s="41" t="s">
        <v>64</v>
      </c>
      <c r="B37" s="4">
        <v>45959</v>
      </c>
      <c r="C37" s="36" t="s">
        <v>146</v>
      </c>
      <c r="D37" s="11" t="s">
        <v>24</v>
      </c>
      <c r="E37" s="26">
        <v>303615.08999999973</v>
      </c>
      <c r="F37" s="57" t="s">
        <v>1</v>
      </c>
      <c r="G37" s="26">
        <v>303615.08999999973</v>
      </c>
      <c r="H37" s="65" t="s">
        <v>1</v>
      </c>
      <c r="I37" s="96"/>
      <c r="J37" s="86">
        <v>303615.08999999973</v>
      </c>
      <c r="K37" s="87"/>
      <c r="L37" s="52"/>
      <c r="M37" s="11"/>
    </row>
    <row r="38" spans="1:13" x14ac:dyDescent="0.2">
      <c r="A38" s="41" t="s">
        <v>78</v>
      </c>
      <c r="B38" s="4">
        <v>45963</v>
      </c>
      <c r="C38" s="36" t="s">
        <v>146</v>
      </c>
      <c r="D38" s="11" t="s">
        <v>13</v>
      </c>
      <c r="E38" s="26">
        <v>100582.38999999994</v>
      </c>
      <c r="F38" s="57" t="s">
        <v>1</v>
      </c>
      <c r="G38" s="26">
        <v>100582.38999999994</v>
      </c>
      <c r="H38" s="65" t="s">
        <v>1</v>
      </c>
      <c r="I38" s="96"/>
      <c r="J38" s="86">
        <v>100582.38999999994</v>
      </c>
      <c r="K38" s="87"/>
      <c r="L38" s="52"/>
      <c r="M38" s="11"/>
    </row>
    <row r="39" spans="1:13" x14ac:dyDescent="0.2">
      <c r="A39" s="41" t="s">
        <v>231</v>
      </c>
      <c r="B39" s="4">
        <v>45965</v>
      </c>
      <c r="C39" s="36" t="s">
        <v>232</v>
      </c>
      <c r="D39" s="11" t="s">
        <v>23</v>
      </c>
      <c r="E39" s="26">
        <v>763.55</v>
      </c>
      <c r="F39" s="57" t="s">
        <v>1</v>
      </c>
      <c r="G39" s="26">
        <v>763.55</v>
      </c>
      <c r="H39" s="65" t="s">
        <v>1</v>
      </c>
      <c r="I39" s="96"/>
      <c r="J39" s="86">
        <v>763.55</v>
      </c>
      <c r="K39" s="87"/>
      <c r="L39" s="52"/>
      <c r="M39" s="11"/>
    </row>
    <row r="40" spans="1:13" x14ac:dyDescent="0.2">
      <c r="A40" s="41" t="s">
        <v>59</v>
      </c>
      <c r="B40" s="4">
        <v>45967</v>
      </c>
      <c r="C40" s="36" t="s">
        <v>146</v>
      </c>
      <c r="D40" s="11" t="s">
        <v>21</v>
      </c>
      <c r="E40" s="26">
        <v>1223.7300000000002</v>
      </c>
      <c r="F40" s="57" t="s">
        <v>1</v>
      </c>
      <c r="G40" s="26">
        <v>1223.7300000000002</v>
      </c>
      <c r="H40" s="65" t="s">
        <v>1</v>
      </c>
      <c r="I40" s="96"/>
      <c r="J40" s="86">
        <v>1223.7300000000002</v>
      </c>
      <c r="K40" s="87"/>
      <c r="L40" s="52"/>
      <c r="M40" s="11"/>
    </row>
    <row r="41" spans="1:13" x14ac:dyDescent="0.2">
      <c r="A41" s="41" t="s">
        <v>42</v>
      </c>
      <c r="B41" s="4">
        <v>45971</v>
      </c>
      <c r="C41" s="36" t="s">
        <v>146</v>
      </c>
      <c r="D41" s="11" t="s">
        <v>5</v>
      </c>
      <c r="E41" s="12">
        <v>115242.1</v>
      </c>
      <c r="F41" s="59" t="s">
        <v>6</v>
      </c>
      <c r="G41" s="26">
        <v>58923.253911442887</v>
      </c>
      <c r="H41" s="65" t="s">
        <v>1</v>
      </c>
      <c r="I41" s="96"/>
      <c r="J41" s="86">
        <v>58923.253911442887</v>
      </c>
      <c r="K41" s="87"/>
      <c r="L41" s="52"/>
      <c r="M41" s="11"/>
    </row>
    <row r="42" spans="1:13" x14ac:dyDescent="0.2">
      <c r="A42" s="41" t="s">
        <v>45</v>
      </c>
      <c r="B42" s="4">
        <v>45976</v>
      </c>
      <c r="C42" s="36" t="s">
        <v>146</v>
      </c>
      <c r="D42" s="11" t="s">
        <v>12</v>
      </c>
      <c r="E42" s="26">
        <v>5168.8900000000021</v>
      </c>
      <c r="F42" s="59" t="s">
        <v>1</v>
      </c>
      <c r="G42" s="26">
        <v>5168.8900000000021</v>
      </c>
      <c r="H42" s="65" t="s">
        <v>1</v>
      </c>
      <c r="I42" s="96"/>
      <c r="J42" s="86">
        <v>5168.8900000000021</v>
      </c>
      <c r="K42" s="87"/>
      <c r="L42" s="52"/>
      <c r="M42" s="11"/>
    </row>
    <row r="43" spans="1:13" x14ac:dyDescent="0.2">
      <c r="A43" s="40" t="s">
        <v>92</v>
      </c>
      <c r="B43" s="9">
        <v>45976</v>
      </c>
      <c r="C43" s="35" t="s">
        <v>146</v>
      </c>
      <c r="D43" s="8" t="s">
        <v>27</v>
      </c>
      <c r="E43" s="10">
        <v>3633318.7</v>
      </c>
      <c r="F43" s="58" t="s">
        <v>28</v>
      </c>
      <c r="G43" s="25">
        <v>319602.0573942833</v>
      </c>
      <c r="H43" s="64" t="s">
        <v>1</v>
      </c>
      <c r="I43" s="96"/>
      <c r="J43" s="84">
        <v>319602.0573942833</v>
      </c>
      <c r="K43" s="85"/>
      <c r="L43" s="52"/>
      <c r="M43" s="11"/>
    </row>
    <row r="44" spans="1:13" x14ac:dyDescent="0.2">
      <c r="A44" s="41" t="s">
        <v>44</v>
      </c>
      <c r="B44" s="4">
        <v>45977</v>
      </c>
      <c r="C44" s="36" t="s">
        <v>146</v>
      </c>
      <c r="D44" s="11" t="s">
        <v>9</v>
      </c>
      <c r="E44" s="12">
        <v>795722.66</v>
      </c>
      <c r="F44" s="59" t="s">
        <v>10</v>
      </c>
      <c r="G44" s="26">
        <v>106676.68000000002</v>
      </c>
      <c r="H44" s="65" t="s">
        <v>1</v>
      </c>
      <c r="I44" s="96"/>
      <c r="J44" s="86">
        <v>106676.68000000002</v>
      </c>
      <c r="K44" s="87"/>
      <c r="L44" s="52"/>
      <c r="M44" s="11"/>
    </row>
    <row r="45" spans="1:13" x14ac:dyDescent="0.2">
      <c r="A45" s="41" t="s">
        <v>53</v>
      </c>
      <c r="B45" s="4">
        <v>45978</v>
      </c>
      <c r="C45" s="36" t="s">
        <v>146</v>
      </c>
      <c r="D45" s="11" t="s">
        <v>32</v>
      </c>
      <c r="E45" s="26">
        <v>28676.49</v>
      </c>
      <c r="F45" s="59" t="s">
        <v>1</v>
      </c>
      <c r="G45" s="26">
        <v>28676.49</v>
      </c>
      <c r="H45" s="65" t="s">
        <v>1</v>
      </c>
      <c r="I45" s="96"/>
      <c r="J45" s="86">
        <v>28676.49</v>
      </c>
      <c r="K45" s="87"/>
      <c r="L45" s="52"/>
      <c r="M45" s="11"/>
    </row>
    <row r="46" spans="1:13" x14ac:dyDescent="0.2">
      <c r="A46" s="41" t="s">
        <v>41</v>
      </c>
      <c r="B46" s="4">
        <v>45982</v>
      </c>
      <c r="C46" s="36" t="s">
        <v>146</v>
      </c>
      <c r="D46" s="11" t="s">
        <v>4</v>
      </c>
      <c r="E46" s="26">
        <v>852.16</v>
      </c>
      <c r="F46" s="59" t="s">
        <v>1</v>
      </c>
      <c r="G46" s="26">
        <v>852.16</v>
      </c>
      <c r="H46" s="65" t="s">
        <v>1</v>
      </c>
      <c r="I46" s="96"/>
      <c r="J46" s="86">
        <v>852.16</v>
      </c>
      <c r="K46" s="87"/>
      <c r="L46" s="52"/>
      <c r="M46" s="11"/>
    </row>
    <row r="47" spans="1:13" x14ac:dyDescent="0.2">
      <c r="A47" s="41" t="s">
        <v>74</v>
      </c>
      <c r="B47" s="4">
        <v>45988</v>
      </c>
      <c r="C47" s="36" t="s">
        <v>146</v>
      </c>
      <c r="D47" s="11" t="s">
        <v>0</v>
      </c>
      <c r="E47" s="26">
        <v>10194.82</v>
      </c>
      <c r="F47" s="59" t="s">
        <v>1</v>
      </c>
      <c r="G47" s="26">
        <v>10194.82</v>
      </c>
      <c r="H47" s="65" t="s">
        <v>1</v>
      </c>
      <c r="I47" s="96"/>
      <c r="J47" s="86">
        <v>10194.82</v>
      </c>
      <c r="K47" s="87"/>
      <c r="L47" s="52"/>
      <c r="M47" s="11"/>
    </row>
    <row r="48" spans="1:13" x14ac:dyDescent="0.2">
      <c r="A48" s="41" t="s">
        <v>124</v>
      </c>
      <c r="B48" s="4">
        <v>45988</v>
      </c>
      <c r="C48" s="36" t="s">
        <v>146</v>
      </c>
      <c r="D48" s="11" t="s">
        <v>0</v>
      </c>
      <c r="E48" s="26">
        <v>131600.31999999998</v>
      </c>
      <c r="F48" s="59" t="s">
        <v>1</v>
      </c>
      <c r="G48" s="26">
        <v>131600.31999999998</v>
      </c>
      <c r="H48" s="65" t="s">
        <v>1</v>
      </c>
      <c r="I48" s="96"/>
      <c r="J48" s="86">
        <v>131600.31999999998</v>
      </c>
      <c r="K48" s="87"/>
      <c r="L48" s="52"/>
      <c r="M48" s="11"/>
    </row>
    <row r="49" spans="1:13" x14ac:dyDescent="0.2">
      <c r="A49" s="41" t="s">
        <v>55</v>
      </c>
      <c r="B49" s="4">
        <v>45989</v>
      </c>
      <c r="C49" s="36" t="s">
        <v>146</v>
      </c>
      <c r="D49" s="11" t="s">
        <v>56</v>
      </c>
      <c r="E49" s="26">
        <v>2081.5100000000002</v>
      </c>
      <c r="F49" s="59" t="s">
        <v>1</v>
      </c>
      <c r="G49" s="26">
        <v>2081.5100000000002</v>
      </c>
      <c r="H49" s="65" t="s">
        <v>1</v>
      </c>
      <c r="I49" s="96"/>
      <c r="J49" s="86">
        <v>2081.5100000000002</v>
      </c>
      <c r="K49" s="87"/>
      <c r="L49" s="52"/>
      <c r="M49" s="11"/>
    </row>
    <row r="50" spans="1:13" x14ac:dyDescent="0.2">
      <c r="A50" s="40" t="s">
        <v>150</v>
      </c>
      <c r="B50" s="9">
        <v>45989</v>
      </c>
      <c r="C50" s="35" t="s">
        <v>147</v>
      </c>
      <c r="D50" s="8" t="s">
        <v>14</v>
      </c>
      <c r="E50" s="25">
        <v>1134785.2399999967</v>
      </c>
      <c r="F50" s="59" t="s">
        <v>1</v>
      </c>
      <c r="G50" s="25">
        <v>1134785.2399999967</v>
      </c>
      <c r="H50" s="64" t="s">
        <v>1</v>
      </c>
      <c r="I50" s="96"/>
      <c r="J50" s="84">
        <v>1134785.2399999967</v>
      </c>
      <c r="K50" s="85"/>
      <c r="L50" s="52"/>
      <c r="M50" s="11"/>
    </row>
    <row r="51" spans="1:13" x14ac:dyDescent="0.2">
      <c r="A51" s="40" t="s">
        <v>158</v>
      </c>
      <c r="B51" s="9">
        <v>45989</v>
      </c>
      <c r="C51" s="35" t="s">
        <v>147</v>
      </c>
      <c r="D51" s="8" t="s">
        <v>16</v>
      </c>
      <c r="E51" s="10">
        <v>8706</v>
      </c>
      <c r="F51" s="58" t="s">
        <v>17</v>
      </c>
      <c r="G51" s="25">
        <v>10221.31</v>
      </c>
      <c r="H51" s="64" t="s">
        <v>1</v>
      </c>
      <c r="I51" s="96"/>
      <c r="J51" s="84">
        <v>10221.31</v>
      </c>
      <c r="K51" s="85"/>
      <c r="L51" s="52"/>
      <c r="M51" s="11"/>
    </row>
    <row r="52" spans="1:13" x14ac:dyDescent="0.2">
      <c r="A52" s="40" t="s">
        <v>159</v>
      </c>
      <c r="B52" s="9">
        <v>45989</v>
      </c>
      <c r="C52" s="35" t="s">
        <v>147</v>
      </c>
      <c r="D52" s="8" t="s">
        <v>16</v>
      </c>
      <c r="E52" s="8">
        <v>9080.64</v>
      </c>
      <c r="F52" s="58" t="s">
        <v>17</v>
      </c>
      <c r="G52" s="25">
        <v>10661.16</v>
      </c>
      <c r="H52" s="64" t="s">
        <v>1</v>
      </c>
      <c r="I52" s="96"/>
      <c r="J52" s="84">
        <v>10661.16</v>
      </c>
      <c r="K52" s="85"/>
      <c r="L52" s="52"/>
      <c r="M52" s="11"/>
    </row>
    <row r="53" spans="1:13" x14ac:dyDescent="0.2">
      <c r="A53" s="40" t="s">
        <v>160</v>
      </c>
      <c r="B53" s="9">
        <v>45989</v>
      </c>
      <c r="C53" s="35" t="s">
        <v>147</v>
      </c>
      <c r="D53" s="8" t="s">
        <v>16</v>
      </c>
      <c r="E53" s="10">
        <v>9110.8799999999992</v>
      </c>
      <c r="F53" s="58" t="s">
        <v>17</v>
      </c>
      <c r="G53" s="25">
        <v>10696.66</v>
      </c>
      <c r="H53" s="64" t="s">
        <v>1</v>
      </c>
      <c r="I53" s="96"/>
      <c r="J53" s="84">
        <v>10696.66</v>
      </c>
      <c r="K53" s="85"/>
      <c r="L53" s="52"/>
      <c r="M53" s="11"/>
    </row>
    <row r="54" spans="1:13" x14ac:dyDescent="0.2">
      <c r="A54" s="40" t="s">
        <v>161</v>
      </c>
      <c r="B54" s="9">
        <v>45989</v>
      </c>
      <c r="C54" s="35" t="s">
        <v>147</v>
      </c>
      <c r="D54" s="8" t="s">
        <v>16</v>
      </c>
      <c r="E54" s="10">
        <v>9279.36</v>
      </c>
      <c r="F54" s="58" t="s">
        <v>17</v>
      </c>
      <c r="G54" s="25">
        <v>10906.63</v>
      </c>
      <c r="H54" s="64" t="s">
        <v>1</v>
      </c>
      <c r="I54" s="96"/>
      <c r="J54" s="84">
        <v>10906.63</v>
      </c>
      <c r="K54" s="85"/>
      <c r="L54" s="52"/>
      <c r="M54" s="11"/>
    </row>
    <row r="55" spans="1:13" x14ac:dyDescent="0.2">
      <c r="A55" s="40" t="s">
        <v>162</v>
      </c>
      <c r="B55" s="9">
        <v>45989</v>
      </c>
      <c r="C55" s="35" t="s">
        <v>147</v>
      </c>
      <c r="D55" s="8" t="s">
        <v>16</v>
      </c>
      <c r="E55" s="10">
        <v>428.28</v>
      </c>
      <c r="F55" s="58" t="s">
        <v>17</v>
      </c>
      <c r="G55" s="25">
        <v>502.82</v>
      </c>
      <c r="H55" s="64" t="s">
        <v>1</v>
      </c>
      <c r="I55" s="96"/>
      <c r="J55" s="84">
        <v>502.82</v>
      </c>
      <c r="K55" s="85"/>
      <c r="L55" s="52"/>
      <c r="M55" s="11"/>
    </row>
    <row r="56" spans="1:13" x14ac:dyDescent="0.2">
      <c r="A56" s="40" t="s">
        <v>163</v>
      </c>
      <c r="B56" s="9">
        <v>45989</v>
      </c>
      <c r="C56" s="35" t="s">
        <v>147</v>
      </c>
      <c r="D56" s="8" t="s">
        <v>16</v>
      </c>
      <c r="E56" s="10">
        <v>9453.6</v>
      </c>
      <c r="F56" s="58" t="s">
        <v>17</v>
      </c>
      <c r="G56" s="25">
        <v>11099.03</v>
      </c>
      <c r="H56" s="64" t="s">
        <v>1</v>
      </c>
      <c r="I56" s="96"/>
      <c r="J56" s="84">
        <v>11099.03</v>
      </c>
      <c r="K56" s="85"/>
      <c r="L56" s="52"/>
      <c r="M56" s="11"/>
    </row>
    <row r="57" spans="1:13" ht="14.1" customHeight="1" x14ac:dyDescent="0.2">
      <c r="A57" s="40" t="s">
        <v>164</v>
      </c>
      <c r="B57" s="9">
        <v>45989</v>
      </c>
      <c r="C57" s="35" t="s">
        <v>147</v>
      </c>
      <c r="D57" s="8" t="s">
        <v>16</v>
      </c>
      <c r="E57" s="10">
        <v>332.68</v>
      </c>
      <c r="F57" s="58" t="s">
        <v>17</v>
      </c>
      <c r="G57" s="25">
        <v>390.58</v>
      </c>
      <c r="H57" s="64" t="s">
        <v>1</v>
      </c>
      <c r="I57" s="96"/>
      <c r="J57" s="84">
        <v>390.58</v>
      </c>
      <c r="K57" s="85"/>
      <c r="L57" s="52"/>
      <c r="M57" s="11"/>
    </row>
    <row r="58" spans="1:13" x14ac:dyDescent="0.2">
      <c r="A58" s="40" t="s">
        <v>165</v>
      </c>
      <c r="B58" s="9">
        <v>45989</v>
      </c>
      <c r="C58" s="35" t="s">
        <v>147</v>
      </c>
      <c r="D58" s="8" t="s">
        <v>16</v>
      </c>
      <c r="E58" s="10">
        <v>15440.76</v>
      </c>
      <c r="F58" s="58" t="s">
        <v>17</v>
      </c>
      <c r="G58" s="25">
        <v>18087.93</v>
      </c>
      <c r="H58" s="64" t="s">
        <v>1</v>
      </c>
      <c r="I58" s="96"/>
      <c r="J58" s="84">
        <v>18087.93</v>
      </c>
      <c r="K58" s="85"/>
      <c r="L58" s="52"/>
      <c r="M58" s="11"/>
    </row>
    <row r="59" spans="1:13" x14ac:dyDescent="0.2">
      <c r="A59" s="41" t="s">
        <v>57</v>
      </c>
      <c r="B59" s="4">
        <v>45990</v>
      </c>
      <c r="C59" s="36" t="s">
        <v>146</v>
      </c>
      <c r="D59" s="11" t="s">
        <v>56</v>
      </c>
      <c r="E59" s="26">
        <v>60036.81</v>
      </c>
      <c r="F59" s="59" t="s">
        <v>1</v>
      </c>
      <c r="G59" s="26">
        <v>60036.81</v>
      </c>
      <c r="H59" s="65" t="s">
        <v>1</v>
      </c>
      <c r="I59" s="96"/>
      <c r="J59" s="86">
        <v>60036.81</v>
      </c>
      <c r="K59" s="87"/>
      <c r="L59" s="52"/>
      <c r="M59" s="11"/>
    </row>
    <row r="60" spans="1:13" x14ac:dyDescent="0.2">
      <c r="A60" s="41" t="s">
        <v>60</v>
      </c>
      <c r="B60" s="4">
        <v>45991</v>
      </c>
      <c r="C60" s="36" t="s">
        <v>146</v>
      </c>
      <c r="D60" s="11" t="s">
        <v>21</v>
      </c>
      <c r="E60" s="26">
        <v>54.21</v>
      </c>
      <c r="F60" s="59" t="s">
        <v>1</v>
      </c>
      <c r="G60" s="26">
        <v>54.21</v>
      </c>
      <c r="H60" s="65" t="s">
        <v>1</v>
      </c>
      <c r="I60" s="96"/>
      <c r="J60" s="86">
        <v>54.21</v>
      </c>
      <c r="K60" s="87"/>
      <c r="L60" s="52"/>
      <c r="M60" s="11"/>
    </row>
    <row r="61" spans="1:13" x14ac:dyDescent="0.2">
      <c r="A61" s="41" t="s">
        <v>51</v>
      </c>
      <c r="B61" s="4">
        <v>45996</v>
      </c>
      <c r="C61" s="36" t="s">
        <v>146</v>
      </c>
      <c r="D61" s="11" t="s">
        <v>14</v>
      </c>
      <c r="E61" s="26">
        <v>1004.7</v>
      </c>
      <c r="F61" s="59" t="s">
        <v>1</v>
      </c>
      <c r="G61" s="26">
        <v>1004.7</v>
      </c>
      <c r="H61" s="65" t="s">
        <v>1</v>
      </c>
      <c r="I61" s="96"/>
      <c r="J61" s="86">
        <v>1004.7</v>
      </c>
      <c r="K61" s="87"/>
      <c r="L61" s="52"/>
      <c r="M61" s="11"/>
    </row>
    <row r="62" spans="1:13" x14ac:dyDescent="0.2">
      <c r="A62" s="41" t="s">
        <v>40</v>
      </c>
      <c r="B62" s="4">
        <v>46001</v>
      </c>
      <c r="C62" s="36" t="s">
        <v>146</v>
      </c>
      <c r="D62" s="11" t="s">
        <v>4</v>
      </c>
      <c r="E62" s="26">
        <v>94.17</v>
      </c>
      <c r="F62" s="59" t="s">
        <v>1</v>
      </c>
      <c r="G62" s="26">
        <v>94.17</v>
      </c>
      <c r="H62" s="65" t="s">
        <v>1</v>
      </c>
      <c r="I62" s="96"/>
      <c r="J62" s="86">
        <v>94.17</v>
      </c>
      <c r="K62" s="87"/>
      <c r="L62" s="52"/>
      <c r="M62" s="11"/>
    </row>
    <row r="63" spans="1:13" x14ac:dyDescent="0.2">
      <c r="A63" s="41" t="s">
        <v>82</v>
      </c>
      <c r="B63" s="4">
        <v>46002</v>
      </c>
      <c r="C63" s="36" t="s">
        <v>146</v>
      </c>
      <c r="D63" s="11" t="s">
        <v>56</v>
      </c>
      <c r="E63" s="26">
        <v>12035.210000000001</v>
      </c>
      <c r="F63" s="59" t="s">
        <v>1</v>
      </c>
      <c r="G63" s="26">
        <v>12035.210000000001</v>
      </c>
      <c r="H63" s="65" t="s">
        <v>1</v>
      </c>
      <c r="I63" s="96"/>
      <c r="J63" s="86">
        <v>12035.210000000001</v>
      </c>
      <c r="K63" s="87"/>
      <c r="L63" s="52"/>
      <c r="M63" s="11"/>
    </row>
    <row r="64" spans="1:13" x14ac:dyDescent="0.2">
      <c r="A64" s="41" t="s">
        <v>83</v>
      </c>
      <c r="B64" s="4">
        <v>46002</v>
      </c>
      <c r="C64" s="36" t="s">
        <v>146</v>
      </c>
      <c r="D64" s="11" t="s">
        <v>56</v>
      </c>
      <c r="E64" s="26">
        <v>66333.11</v>
      </c>
      <c r="F64" s="59" t="s">
        <v>1</v>
      </c>
      <c r="G64" s="26">
        <v>66333.11</v>
      </c>
      <c r="H64" s="65" t="s">
        <v>1</v>
      </c>
      <c r="I64" s="96"/>
      <c r="J64" s="86">
        <v>66333.11</v>
      </c>
      <c r="K64" s="87"/>
      <c r="L64" s="52"/>
      <c r="M64" s="11"/>
    </row>
    <row r="65" spans="1:13" x14ac:dyDescent="0.2">
      <c r="A65" s="41" t="s">
        <v>76</v>
      </c>
      <c r="B65" s="4">
        <v>46004</v>
      </c>
      <c r="C65" s="36" t="s">
        <v>146</v>
      </c>
      <c r="D65" s="11" t="s">
        <v>7</v>
      </c>
      <c r="E65" s="12">
        <v>294605.07</v>
      </c>
      <c r="F65" s="59" t="s">
        <v>8</v>
      </c>
      <c r="G65" s="26">
        <v>11693.463524467408</v>
      </c>
      <c r="H65" s="65" t="s">
        <v>1</v>
      </c>
      <c r="I65" s="96"/>
      <c r="J65" s="86">
        <v>11693.463524467408</v>
      </c>
      <c r="K65" s="87"/>
      <c r="L65" s="52"/>
      <c r="M65" s="11"/>
    </row>
    <row r="66" spans="1:13" x14ac:dyDescent="0.2">
      <c r="A66" s="40" t="s">
        <v>167</v>
      </c>
      <c r="B66" s="9">
        <v>46011</v>
      </c>
      <c r="C66" s="35" t="s">
        <v>147</v>
      </c>
      <c r="D66" s="8" t="s">
        <v>15</v>
      </c>
      <c r="E66" s="25">
        <v>2956.08</v>
      </c>
      <c r="F66" s="58" t="s">
        <v>1</v>
      </c>
      <c r="G66" s="25">
        <v>2956.08</v>
      </c>
      <c r="H66" s="64" t="s">
        <v>1</v>
      </c>
      <c r="I66" s="96"/>
      <c r="J66" s="84">
        <v>2956.08</v>
      </c>
      <c r="K66" s="85"/>
      <c r="L66" s="52"/>
      <c r="M66" s="11"/>
    </row>
    <row r="67" spans="1:13" x14ac:dyDescent="0.2">
      <c r="A67" s="41" t="s">
        <v>81</v>
      </c>
      <c r="B67" s="4">
        <v>46012</v>
      </c>
      <c r="C67" s="36" t="s">
        <v>146</v>
      </c>
      <c r="D67" s="11" t="s">
        <v>80</v>
      </c>
      <c r="E67" s="11">
        <v>113.35</v>
      </c>
      <c r="F67" s="59" t="s">
        <v>3</v>
      </c>
      <c r="G67" s="26">
        <v>118.85288874908251</v>
      </c>
      <c r="H67" s="65" t="s">
        <v>1</v>
      </c>
      <c r="I67" s="96"/>
      <c r="J67" s="86">
        <v>118.85288874908251</v>
      </c>
      <c r="K67" s="87"/>
      <c r="L67" s="52"/>
      <c r="M67" s="11"/>
    </row>
    <row r="68" spans="1:13" ht="14.1" customHeight="1" x14ac:dyDescent="0.2">
      <c r="A68" s="41" t="s">
        <v>86</v>
      </c>
      <c r="B68" s="4">
        <v>46015</v>
      </c>
      <c r="C68" s="36" t="s">
        <v>146</v>
      </c>
      <c r="D68" s="11" t="s">
        <v>23</v>
      </c>
      <c r="E68" s="26">
        <v>259798.66999999995</v>
      </c>
      <c r="F68" s="59" t="s">
        <v>1</v>
      </c>
      <c r="G68" s="26">
        <v>259798.66999999995</v>
      </c>
      <c r="H68" s="65" t="s">
        <v>1</v>
      </c>
      <c r="I68" s="96"/>
      <c r="J68" s="86">
        <v>259798.66999999995</v>
      </c>
      <c r="K68" s="87"/>
      <c r="L68" s="52"/>
      <c r="M68" s="11"/>
    </row>
    <row r="69" spans="1:13" ht="14.1" customHeight="1" x14ac:dyDescent="0.2">
      <c r="A69" s="41" t="s">
        <v>89</v>
      </c>
      <c r="B69" s="4">
        <v>46017</v>
      </c>
      <c r="C69" s="36" t="s">
        <v>146</v>
      </c>
      <c r="D69" s="11" t="s">
        <v>0</v>
      </c>
      <c r="E69" s="26">
        <v>30227.97</v>
      </c>
      <c r="F69" s="59" t="s">
        <v>1</v>
      </c>
      <c r="G69" s="26">
        <v>30227.97</v>
      </c>
      <c r="H69" s="65" t="s">
        <v>1</v>
      </c>
      <c r="I69" s="96"/>
      <c r="J69" s="86">
        <v>30227.97</v>
      </c>
      <c r="K69" s="87"/>
      <c r="L69" s="52"/>
      <c r="M69" s="11"/>
    </row>
    <row r="70" spans="1:13" ht="14.1" customHeight="1" x14ac:dyDescent="0.2">
      <c r="A70" s="41" t="s">
        <v>90</v>
      </c>
      <c r="B70" s="4">
        <v>46017</v>
      </c>
      <c r="C70" s="36" t="s">
        <v>146</v>
      </c>
      <c r="D70" s="11" t="s">
        <v>0</v>
      </c>
      <c r="E70" s="26">
        <v>5586.87</v>
      </c>
      <c r="F70" s="59" t="s">
        <v>1</v>
      </c>
      <c r="G70" s="26">
        <v>5586.87</v>
      </c>
      <c r="H70" s="65" t="s">
        <v>1</v>
      </c>
      <c r="I70" s="96"/>
      <c r="J70" s="86">
        <v>5586.87</v>
      </c>
      <c r="K70" s="87"/>
      <c r="L70" s="52"/>
      <c r="M70" s="11"/>
    </row>
    <row r="71" spans="1:13" x14ac:dyDescent="0.2">
      <c r="A71" s="41" t="s">
        <v>91</v>
      </c>
      <c r="B71" s="4">
        <v>46017</v>
      </c>
      <c r="C71" s="36" t="s">
        <v>146</v>
      </c>
      <c r="D71" s="11" t="s">
        <v>0</v>
      </c>
      <c r="E71" s="26">
        <v>321249.94999999995</v>
      </c>
      <c r="F71" s="59" t="s">
        <v>1</v>
      </c>
      <c r="G71" s="26">
        <v>321249.94999999995</v>
      </c>
      <c r="H71" s="65" t="s">
        <v>1</v>
      </c>
      <c r="I71" s="96"/>
      <c r="J71" s="86">
        <v>321249.94999999995</v>
      </c>
      <c r="K71" s="87"/>
      <c r="L71" s="52"/>
      <c r="M71" s="11"/>
    </row>
    <row r="72" spans="1:13" x14ac:dyDescent="0.2">
      <c r="A72" s="41" t="s">
        <v>77</v>
      </c>
      <c r="B72" s="4">
        <v>46018</v>
      </c>
      <c r="C72" s="36" t="s">
        <v>146</v>
      </c>
      <c r="D72" s="11" t="s">
        <v>11</v>
      </c>
      <c r="E72" s="26">
        <v>174537.29999999993</v>
      </c>
      <c r="F72" s="59" t="s">
        <v>1</v>
      </c>
      <c r="G72" s="26">
        <v>174537.29999999993</v>
      </c>
      <c r="H72" s="65" t="s">
        <v>1</v>
      </c>
      <c r="I72" s="96"/>
      <c r="J72" s="86">
        <v>174537.29999999993</v>
      </c>
      <c r="K72" s="87"/>
      <c r="L72" s="52"/>
      <c r="M72" s="11"/>
    </row>
    <row r="73" spans="1:13" s="1" customFormat="1" x14ac:dyDescent="0.2">
      <c r="A73" s="44" t="s">
        <v>226</v>
      </c>
      <c r="B73" s="32"/>
      <c r="C73" s="37"/>
      <c r="D73" s="21"/>
      <c r="E73" s="21"/>
      <c r="F73" s="62"/>
      <c r="G73" s="33">
        <f>SUM(G74:G236)</f>
        <v>23614565.297211204</v>
      </c>
      <c r="H73" s="68"/>
      <c r="I73" s="50"/>
      <c r="J73" s="80"/>
      <c r="K73" s="81"/>
      <c r="L73" s="54"/>
      <c r="M73" s="21"/>
    </row>
    <row r="74" spans="1:13" x14ac:dyDescent="0.2">
      <c r="A74" s="41" t="s">
        <v>79</v>
      </c>
      <c r="B74" s="4">
        <v>46023</v>
      </c>
      <c r="C74" s="36" t="s">
        <v>146</v>
      </c>
      <c r="D74" s="11" t="s">
        <v>31</v>
      </c>
      <c r="E74" s="12">
        <v>187458.58999999994</v>
      </c>
      <c r="F74" s="59" t="s">
        <v>1</v>
      </c>
      <c r="G74" s="12">
        <v>187458.58999999994</v>
      </c>
      <c r="H74" s="65" t="s">
        <v>1</v>
      </c>
      <c r="I74" s="96"/>
      <c r="J74" s="88"/>
      <c r="K74" s="99">
        <v>187458.58999999994</v>
      </c>
      <c r="L74" s="76"/>
      <c r="M74" s="11"/>
    </row>
    <row r="75" spans="1:13" x14ac:dyDescent="0.2">
      <c r="A75" s="41" t="s">
        <v>120</v>
      </c>
      <c r="B75" s="4">
        <v>46024</v>
      </c>
      <c r="C75" s="36" t="s">
        <v>146</v>
      </c>
      <c r="D75" s="11" t="s">
        <v>25</v>
      </c>
      <c r="E75" s="12">
        <v>489309</v>
      </c>
      <c r="F75" s="59" t="s">
        <v>26</v>
      </c>
      <c r="G75" s="30">
        <v>1238.2867265595346</v>
      </c>
      <c r="H75" s="65" t="s">
        <v>1</v>
      </c>
      <c r="I75" s="96"/>
      <c r="J75" s="88"/>
      <c r="K75" s="100">
        <v>1238.2867265595346</v>
      </c>
      <c r="L75" s="77"/>
      <c r="M75" s="11"/>
    </row>
    <row r="76" spans="1:13" x14ac:dyDescent="0.2">
      <c r="A76" s="41" t="s">
        <v>87</v>
      </c>
      <c r="B76" s="4">
        <v>46031</v>
      </c>
      <c r="C76" s="36" t="s">
        <v>146</v>
      </c>
      <c r="D76" s="11" t="s">
        <v>2</v>
      </c>
      <c r="E76" s="12">
        <v>41380.85</v>
      </c>
      <c r="F76" s="59" t="s">
        <v>3</v>
      </c>
      <c r="G76" s="30">
        <v>42691.479999999996</v>
      </c>
      <c r="H76" s="65" t="s">
        <v>1</v>
      </c>
      <c r="I76" s="96"/>
      <c r="J76" s="88"/>
      <c r="K76" s="100">
        <v>42691.479999999996</v>
      </c>
      <c r="L76" s="77"/>
      <c r="M76" s="11"/>
    </row>
    <row r="77" spans="1:13" x14ac:dyDescent="0.2">
      <c r="A77" s="41" t="s">
        <v>122</v>
      </c>
      <c r="B77" s="4">
        <v>46031</v>
      </c>
      <c r="C77" s="36" t="s">
        <v>146</v>
      </c>
      <c r="D77" s="11" t="s">
        <v>0</v>
      </c>
      <c r="E77" s="12">
        <v>45820.88</v>
      </c>
      <c r="F77" s="59" t="s">
        <v>1</v>
      </c>
      <c r="G77" s="12">
        <v>45820.88</v>
      </c>
      <c r="H77" s="65" t="s">
        <v>1</v>
      </c>
      <c r="I77" s="96"/>
      <c r="J77" s="88"/>
      <c r="K77" s="99">
        <v>45820.88</v>
      </c>
      <c r="L77" s="76"/>
      <c r="M77" s="11"/>
    </row>
    <row r="78" spans="1:13" x14ac:dyDescent="0.2">
      <c r="A78" s="41" t="s">
        <v>84</v>
      </c>
      <c r="B78" s="4">
        <v>46033</v>
      </c>
      <c r="C78" s="36" t="s">
        <v>146</v>
      </c>
      <c r="D78" s="11" t="s">
        <v>56</v>
      </c>
      <c r="E78" s="12">
        <v>339427.25000000012</v>
      </c>
      <c r="F78" s="59" t="s">
        <v>1</v>
      </c>
      <c r="G78" s="12">
        <v>339427.25000000012</v>
      </c>
      <c r="H78" s="65" t="s">
        <v>1</v>
      </c>
      <c r="I78" s="96"/>
      <c r="J78" s="88"/>
      <c r="K78" s="89"/>
      <c r="L78" s="78">
        <v>339427.25000000012</v>
      </c>
      <c r="M78" s="11"/>
    </row>
    <row r="79" spans="1:13" x14ac:dyDescent="0.2">
      <c r="A79" s="41" t="s">
        <v>107</v>
      </c>
      <c r="B79" s="4">
        <v>46034</v>
      </c>
      <c r="C79" s="36" t="s">
        <v>146</v>
      </c>
      <c r="D79" s="11" t="s">
        <v>33</v>
      </c>
      <c r="E79" s="12">
        <v>80759.559999999983</v>
      </c>
      <c r="F79" s="59" t="s">
        <v>1</v>
      </c>
      <c r="G79" s="12">
        <v>80759.559999999983</v>
      </c>
      <c r="H79" s="65" t="s">
        <v>1</v>
      </c>
      <c r="I79" s="96"/>
      <c r="J79" s="88"/>
      <c r="K79" s="89"/>
      <c r="L79" s="78">
        <v>80759.559999999983</v>
      </c>
      <c r="M79" s="11"/>
    </row>
    <row r="80" spans="1:13" x14ac:dyDescent="0.2">
      <c r="A80" s="41" t="s">
        <v>95</v>
      </c>
      <c r="B80" s="4">
        <v>46038</v>
      </c>
      <c r="C80" s="36" t="s">
        <v>146</v>
      </c>
      <c r="D80" s="11" t="s">
        <v>4</v>
      </c>
      <c r="E80" s="12">
        <v>219556.57</v>
      </c>
      <c r="F80" s="59" t="s">
        <v>1</v>
      </c>
      <c r="G80" s="12">
        <v>219556.57</v>
      </c>
      <c r="H80" s="65" t="s">
        <v>1</v>
      </c>
      <c r="I80" s="96"/>
      <c r="J80" s="88"/>
      <c r="K80" s="89"/>
      <c r="L80" s="78">
        <v>219556.57</v>
      </c>
      <c r="M80" s="11"/>
    </row>
    <row r="81" spans="1:13" x14ac:dyDescent="0.2">
      <c r="A81" s="41" t="s">
        <v>93</v>
      </c>
      <c r="B81" s="4">
        <v>46041</v>
      </c>
      <c r="C81" s="36" t="s">
        <v>146</v>
      </c>
      <c r="D81" s="11" t="s">
        <v>30</v>
      </c>
      <c r="E81" s="12">
        <v>167474.43000000002</v>
      </c>
      <c r="F81" s="59" t="s">
        <v>1</v>
      </c>
      <c r="G81" s="12">
        <v>167474.43000000002</v>
      </c>
      <c r="H81" s="65" t="s">
        <v>1</v>
      </c>
      <c r="I81" s="96"/>
      <c r="J81" s="88"/>
      <c r="K81" s="89"/>
      <c r="L81" s="78">
        <v>167474.43000000002</v>
      </c>
      <c r="M81" s="11"/>
    </row>
    <row r="82" spans="1:13" x14ac:dyDescent="0.2">
      <c r="A82" s="41" t="s">
        <v>155</v>
      </c>
      <c r="B82" s="4">
        <v>46044</v>
      </c>
      <c r="C82" s="36" t="s">
        <v>147</v>
      </c>
      <c r="D82" s="11" t="s">
        <v>24</v>
      </c>
      <c r="E82" s="12">
        <v>1081.92</v>
      </c>
      <c r="F82" s="59" t="s">
        <v>1</v>
      </c>
      <c r="G82" s="12">
        <v>1081.92</v>
      </c>
      <c r="H82" s="65" t="s">
        <v>1</v>
      </c>
      <c r="I82" s="96"/>
      <c r="J82" s="88"/>
      <c r="K82" s="89"/>
      <c r="L82" s="78">
        <v>1081.92</v>
      </c>
      <c r="M82" s="11"/>
    </row>
    <row r="83" spans="1:13" x14ac:dyDescent="0.2">
      <c r="A83" s="41" t="s">
        <v>156</v>
      </c>
      <c r="B83" s="4">
        <v>46044</v>
      </c>
      <c r="C83" s="36" t="s">
        <v>147</v>
      </c>
      <c r="D83" s="11" t="s">
        <v>24</v>
      </c>
      <c r="E83" s="12">
        <v>208487.72000000015</v>
      </c>
      <c r="F83" s="59" t="s">
        <v>1</v>
      </c>
      <c r="G83" s="12">
        <v>208487.72000000015</v>
      </c>
      <c r="H83" s="65" t="s">
        <v>1</v>
      </c>
      <c r="I83" s="96"/>
      <c r="J83" s="88"/>
      <c r="K83" s="89"/>
      <c r="L83" s="78">
        <v>208487.72000000015</v>
      </c>
      <c r="M83" s="11"/>
    </row>
    <row r="84" spans="1:13" x14ac:dyDescent="0.2">
      <c r="A84" s="41" t="s">
        <v>85</v>
      </c>
      <c r="B84" s="4">
        <v>46047</v>
      </c>
      <c r="C84" s="36" t="s">
        <v>146</v>
      </c>
      <c r="D84" s="11" t="s">
        <v>36</v>
      </c>
      <c r="E84" s="12">
        <v>1222.6799999999998</v>
      </c>
      <c r="F84" s="59" t="s">
        <v>1</v>
      </c>
      <c r="G84" s="12">
        <v>1222.6799999999998</v>
      </c>
      <c r="H84" s="65" t="s">
        <v>1</v>
      </c>
      <c r="I84" s="96"/>
      <c r="J84" s="88"/>
      <c r="K84" s="89"/>
      <c r="L84" s="78">
        <v>1222.6799999999998</v>
      </c>
      <c r="M84" s="11"/>
    </row>
    <row r="85" spans="1:13" x14ac:dyDescent="0.2">
      <c r="A85" s="41" t="s">
        <v>125</v>
      </c>
      <c r="B85" s="4">
        <v>46049</v>
      </c>
      <c r="C85" s="36" t="s">
        <v>146</v>
      </c>
      <c r="D85" s="11" t="s">
        <v>0</v>
      </c>
      <c r="E85" s="12">
        <v>1071894.2500000005</v>
      </c>
      <c r="F85" s="59" t="s">
        <v>1</v>
      </c>
      <c r="G85" s="12">
        <v>1071894.2500000005</v>
      </c>
      <c r="H85" s="65" t="s">
        <v>1</v>
      </c>
      <c r="I85" s="96"/>
      <c r="J85" s="88"/>
      <c r="K85" s="89"/>
      <c r="L85" s="78">
        <v>1071894.2500000005</v>
      </c>
      <c r="M85" s="11"/>
    </row>
    <row r="86" spans="1:13" x14ac:dyDescent="0.2">
      <c r="A86" s="41" t="s">
        <v>126</v>
      </c>
      <c r="B86" s="4">
        <v>46049</v>
      </c>
      <c r="C86" s="36" t="s">
        <v>146</v>
      </c>
      <c r="D86" s="11" t="s">
        <v>0</v>
      </c>
      <c r="E86" s="12">
        <v>20502.739999999998</v>
      </c>
      <c r="F86" s="59" t="s">
        <v>1</v>
      </c>
      <c r="G86" s="12">
        <v>20502.739999999998</v>
      </c>
      <c r="H86" s="65" t="s">
        <v>1</v>
      </c>
      <c r="I86" s="96"/>
      <c r="J86" s="88"/>
      <c r="K86" s="89"/>
      <c r="L86" s="78">
        <v>20502.739999999998</v>
      </c>
      <c r="M86" s="11"/>
    </row>
    <row r="87" spans="1:13" x14ac:dyDescent="0.2">
      <c r="A87" s="41" t="s">
        <v>103</v>
      </c>
      <c r="B87" s="4">
        <v>46054</v>
      </c>
      <c r="C87" s="36" t="s">
        <v>146</v>
      </c>
      <c r="D87" s="11" t="s">
        <v>16</v>
      </c>
      <c r="E87" s="11">
        <v>125599.98999999999</v>
      </c>
      <c r="F87" s="59" t="s">
        <v>17</v>
      </c>
      <c r="G87" s="12">
        <v>148942.21373683712</v>
      </c>
      <c r="H87" s="65" t="s">
        <v>1</v>
      </c>
      <c r="I87" s="96"/>
      <c r="J87" s="88"/>
      <c r="K87" s="89"/>
      <c r="L87" s="78">
        <v>148942.21373683712</v>
      </c>
      <c r="M87" s="11"/>
    </row>
    <row r="88" spans="1:13" x14ac:dyDescent="0.2">
      <c r="A88" s="41" t="s">
        <v>151</v>
      </c>
      <c r="B88" s="4">
        <v>46061</v>
      </c>
      <c r="C88" s="36" t="s">
        <v>147</v>
      </c>
      <c r="D88" s="11" t="s">
        <v>16</v>
      </c>
      <c r="E88" s="12">
        <v>1902</v>
      </c>
      <c r="F88" s="59" t="s">
        <v>17</v>
      </c>
      <c r="G88" s="12">
        <v>2217.2199999999998</v>
      </c>
      <c r="H88" s="65" t="s">
        <v>1</v>
      </c>
      <c r="I88" s="96"/>
      <c r="J88" s="88"/>
      <c r="K88" s="89"/>
      <c r="L88" s="78">
        <v>2217.2199999999998</v>
      </c>
      <c r="M88" s="11"/>
    </row>
    <row r="89" spans="1:13" x14ac:dyDescent="0.2">
      <c r="A89" s="41" t="s">
        <v>152</v>
      </c>
      <c r="B89" s="4">
        <v>46061</v>
      </c>
      <c r="C89" s="36" t="s">
        <v>147</v>
      </c>
      <c r="D89" s="11" t="s">
        <v>16</v>
      </c>
      <c r="E89" s="12">
        <v>11543.039999999999</v>
      </c>
      <c r="F89" s="59" t="s">
        <v>17</v>
      </c>
      <c r="G89" s="12">
        <v>13456.089999999998</v>
      </c>
      <c r="H89" s="65" t="s">
        <v>1</v>
      </c>
      <c r="I89" s="96"/>
      <c r="J89" s="88"/>
      <c r="K89" s="89"/>
      <c r="L89" s="78">
        <v>13456.089999999998</v>
      </c>
      <c r="M89" s="11"/>
    </row>
    <row r="90" spans="1:13" x14ac:dyDescent="0.2">
      <c r="A90" s="41" t="s">
        <v>166</v>
      </c>
      <c r="B90" s="4">
        <v>46061</v>
      </c>
      <c r="C90" s="36" t="s">
        <v>147</v>
      </c>
      <c r="D90" s="11" t="s">
        <v>16</v>
      </c>
      <c r="E90" s="12">
        <v>17314.560000000001</v>
      </c>
      <c r="F90" s="59" t="s">
        <v>17</v>
      </c>
      <c r="G90" s="12">
        <v>20184.14</v>
      </c>
      <c r="H90" s="65" t="s">
        <v>1</v>
      </c>
      <c r="I90" s="96"/>
      <c r="J90" s="88"/>
      <c r="K90" s="89"/>
      <c r="L90" s="78">
        <v>20184.14</v>
      </c>
      <c r="M90" s="11"/>
    </row>
    <row r="91" spans="1:13" x14ac:dyDescent="0.2">
      <c r="A91" s="41" t="s">
        <v>108</v>
      </c>
      <c r="B91" s="4">
        <v>46067</v>
      </c>
      <c r="C91" s="36" t="s">
        <v>146</v>
      </c>
      <c r="D91" s="11" t="s">
        <v>56</v>
      </c>
      <c r="E91" s="12">
        <v>6174.16</v>
      </c>
      <c r="F91" s="59" t="s">
        <v>1</v>
      </c>
      <c r="G91" s="12">
        <v>6174.16</v>
      </c>
      <c r="H91" s="65" t="s">
        <v>1</v>
      </c>
      <c r="I91" s="96"/>
      <c r="J91" s="88"/>
      <c r="K91" s="89"/>
      <c r="L91" s="78">
        <v>6174.16</v>
      </c>
      <c r="M91" s="11"/>
    </row>
    <row r="92" spans="1:13" x14ac:dyDescent="0.2">
      <c r="A92" s="41" t="s">
        <v>151</v>
      </c>
      <c r="B92" s="4">
        <v>46067</v>
      </c>
      <c r="C92" s="36" t="s">
        <v>147</v>
      </c>
      <c r="D92" s="11" t="s">
        <v>16</v>
      </c>
      <c r="E92" s="12">
        <v>1093222.0800000022</v>
      </c>
      <c r="F92" s="59" t="s">
        <v>17</v>
      </c>
      <c r="G92" s="12">
        <v>1322063.7109546876</v>
      </c>
      <c r="H92" s="65" t="s">
        <v>1</v>
      </c>
      <c r="I92" s="96"/>
      <c r="J92" s="88"/>
      <c r="K92" s="89"/>
      <c r="L92" s="78">
        <v>1322063.7109546876</v>
      </c>
      <c r="M92" s="11"/>
    </row>
    <row r="93" spans="1:13" x14ac:dyDescent="0.2">
      <c r="A93" s="41" t="s">
        <v>109</v>
      </c>
      <c r="B93" s="4">
        <v>46069</v>
      </c>
      <c r="C93" s="36" t="s">
        <v>146</v>
      </c>
      <c r="D93" s="11" t="s">
        <v>56</v>
      </c>
      <c r="E93" s="12">
        <v>68065.02</v>
      </c>
      <c r="F93" s="59" t="s">
        <v>1</v>
      </c>
      <c r="G93" s="12">
        <v>68065.02</v>
      </c>
      <c r="H93" s="65" t="s">
        <v>1</v>
      </c>
      <c r="I93" s="96"/>
      <c r="J93" s="88"/>
      <c r="K93" s="89"/>
      <c r="L93" s="78">
        <v>68065.02</v>
      </c>
      <c r="M93" s="11"/>
    </row>
    <row r="94" spans="1:13" x14ac:dyDescent="0.2">
      <c r="A94" s="41" t="s">
        <v>96</v>
      </c>
      <c r="B94" s="4">
        <v>46071</v>
      </c>
      <c r="C94" s="36" t="s">
        <v>146</v>
      </c>
      <c r="D94" s="11" t="s">
        <v>5</v>
      </c>
      <c r="E94" s="12">
        <v>208364.99</v>
      </c>
      <c r="F94" s="59" t="s">
        <v>6</v>
      </c>
      <c r="G94" s="12">
        <v>106536.9618570406</v>
      </c>
      <c r="H94" s="65" t="s">
        <v>1</v>
      </c>
      <c r="I94" s="96"/>
      <c r="J94" s="88"/>
      <c r="K94" s="89"/>
      <c r="L94" s="78">
        <v>106536.9618570406</v>
      </c>
      <c r="M94" s="11"/>
    </row>
    <row r="95" spans="1:13" x14ac:dyDescent="0.2">
      <c r="A95" s="41" t="s">
        <v>104</v>
      </c>
      <c r="B95" s="4">
        <v>46075</v>
      </c>
      <c r="C95" s="36" t="s">
        <v>146</v>
      </c>
      <c r="D95" s="11" t="s">
        <v>18</v>
      </c>
      <c r="E95" s="12">
        <v>9638.5</v>
      </c>
      <c r="F95" s="59" t="s">
        <v>1</v>
      </c>
      <c r="G95" s="12">
        <v>9638.5</v>
      </c>
      <c r="H95" s="65" t="s">
        <v>1</v>
      </c>
      <c r="I95" s="96"/>
      <c r="J95" s="88"/>
      <c r="K95" s="89"/>
      <c r="L95" s="78">
        <v>9638.5</v>
      </c>
      <c r="M95" s="11"/>
    </row>
    <row r="96" spans="1:13" x14ac:dyDescent="0.2">
      <c r="A96" s="41" t="s">
        <v>113</v>
      </c>
      <c r="B96" s="4">
        <v>46075</v>
      </c>
      <c r="C96" s="36" t="s">
        <v>146</v>
      </c>
      <c r="D96" s="11" t="s">
        <v>36</v>
      </c>
      <c r="E96" s="12">
        <v>593.90000000000009</v>
      </c>
      <c r="F96" s="59" t="s">
        <v>1</v>
      </c>
      <c r="G96" s="12">
        <v>593.90000000000009</v>
      </c>
      <c r="H96" s="65" t="s">
        <v>1</v>
      </c>
      <c r="I96" s="96"/>
      <c r="J96" s="88"/>
      <c r="K96" s="89"/>
      <c r="L96" s="78">
        <v>593.90000000000009</v>
      </c>
      <c r="M96" s="11"/>
    </row>
    <row r="97" spans="1:13" x14ac:dyDescent="0.2">
      <c r="A97" s="41" t="s">
        <v>114</v>
      </c>
      <c r="B97" s="4">
        <v>46079</v>
      </c>
      <c r="C97" s="36" t="s">
        <v>146</v>
      </c>
      <c r="D97" s="11" t="s">
        <v>36</v>
      </c>
      <c r="E97" s="12">
        <v>17969.329999999994</v>
      </c>
      <c r="F97" s="59" t="s">
        <v>1</v>
      </c>
      <c r="G97" s="12">
        <v>17969.329999999994</v>
      </c>
      <c r="H97" s="65" t="s">
        <v>1</v>
      </c>
      <c r="I97" s="96"/>
      <c r="J97" s="88"/>
      <c r="K97" s="89"/>
      <c r="L97" s="78">
        <v>17969.329999999994</v>
      </c>
      <c r="M97" s="11"/>
    </row>
    <row r="98" spans="1:13" x14ac:dyDescent="0.2">
      <c r="A98" s="41" t="s">
        <v>115</v>
      </c>
      <c r="B98" s="4">
        <v>46080</v>
      </c>
      <c r="C98" s="36" t="s">
        <v>146</v>
      </c>
      <c r="D98" s="11" t="s">
        <v>21</v>
      </c>
      <c r="E98" s="12">
        <v>19.29</v>
      </c>
      <c r="F98" s="59" t="s">
        <v>1</v>
      </c>
      <c r="G98" s="12">
        <v>19.29</v>
      </c>
      <c r="H98" s="65" t="s">
        <v>1</v>
      </c>
      <c r="I98" s="96"/>
      <c r="J98" s="88"/>
      <c r="K98" s="89"/>
      <c r="L98" s="78">
        <v>19.29</v>
      </c>
      <c r="M98" s="11"/>
    </row>
    <row r="99" spans="1:13" x14ac:dyDescent="0.2">
      <c r="A99" s="41" t="s">
        <v>127</v>
      </c>
      <c r="B99" s="4">
        <v>46081</v>
      </c>
      <c r="C99" s="36" t="s">
        <v>146</v>
      </c>
      <c r="D99" s="11" t="s">
        <v>0</v>
      </c>
      <c r="E99" s="12">
        <v>264950.39999999997</v>
      </c>
      <c r="F99" s="59" t="s">
        <v>1</v>
      </c>
      <c r="G99" s="12">
        <v>264950.39999999997</v>
      </c>
      <c r="H99" s="65" t="s">
        <v>1</v>
      </c>
      <c r="I99" s="96"/>
      <c r="J99" s="88"/>
      <c r="K99" s="89"/>
      <c r="L99" s="78">
        <v>264950.39999999997</v>
      </c>
      <c r="M99" s="11"/>
    </row>
    <row r="100" spans="1:13" x14ac:dyDescent="0.2">
      <c r="A100" s="41" t="s">
        <v>128</v>
      </c>
      <c r="B100" s="4">
        <v>46081</v>
      </c>
      <c r="C100" s="36" t="s">
        <v>146</v>
      </c>
      <c r="D100" s="11" t="s">
        <v>0</v>
      </c>
      <c r="E100" s="12">
        <v>13868.869999999999</v>
      </c>
      <c r="F100" s="59" t="s">
        <v>1</v>
      </c>
      <c r="G100" s="12">
        <v>13868.869999999999</v>
      </c>
      <c r="H100" s="65" t="s">
        <v>1</v>
      </c>
      <c r="I100" s="96"/>
      <c r="J100" s="88"/>
      <c r="K100" s="89"/>
      <c r="L100" s="78">
        <v>13868.869999999999</v>
      </c>
      <c r="M100" s="11"/>
    </row>
    <row r="101" spans="1:13" x14ac:dyDescent="0.2">
      <c r="A101" s="41" t="s">
        <v>97</v>
      </c>
      <c r="B101" s="4">
        <v>46087</v>
      </c>
      <c r="C101" s="36" t="s">
        <v>146</v>
      </c>
      <c r="D101" s="11" t="s">
        <v>7</v>
      </c>
      <c r="E101" s="12">
        <v>2302092.049999998</v>
      </c>
      <c r="F101" s="59" t="s">
        <v>8</v>
      </c>
      <c r="G101" s="12">
        <v>91724.119999999981</v>
      </c>
      <c r="H101" s="65" t="s">
        <v>1</v>
      </c>
      <c r="I101" s="96"/>
      <c r="J101" s="88"/>
      <c r="K101" s="89"/>
      <c r="L101" s="78">
        <v>91724.119999999981</v>
      </c>
      <c r="M101" s="11"/>
    </row>
    <row r="102" spans="1:13" x14ac:dyDescent="0.2">
      <c r="A102" s="41" t="s">
        <v>110</v>
      </c>
      <c r="B102" s="4">
        <v>46092</v>
      </c>
      <c r="C102" s="36" t="s">
        <v>146</v>
      </c>
      <c r="D102" s="11" t="s">
        <v>19</v>
      </c>
      <c r="E102" s="11">
        <v>483771.59</v>
      </c>
      <c r="F102" s="59" t="s">
        <v>20</v>
      </c>
      <c r="G102" s="12">
        <v>41462.109999999993</v>
      </c>
      <c r="H102" s="65" t="s">
        <v>1</v>
      </c>
      <c r="I102" s="96"/>
      <c r="J102" s="88"/>
      <c r="K102" s="89"/>
      <c r="L102" s="78">
        <v>41462.109999999993</v>
      </c>
      <c r="M102" s="11"/>
    </row>
    <row r="103" spans="1:13" x14ac:dyDescent="0.2">
      <c r="A103" s="41" t="s">
        <v>99</v>
      </c>
      <c r="B103" s="4">
        <v>46097</v>
      </c>
      <c r="C103" s="36" t="s">
        <v>146</v>
      </c>
      <c r="D103" s="11" t="s">
        <v>13</v>
      </c>
      <c r="E103" s="12">
        <v>101369.52000000018</v>
      </c>
      <c r="F103" s="59" t="s">
        <v>1</v>
      </c>
      <c r="G103" s="12">
        <v>101369.52000000018</v>
      </c>
      <c r="H103" s="65" t="s">
        <v>1</v>
      </c>
      <c r="I103" s="96"/>
      <c r="J103" s="88"/>
      <c r="K103" s="89"/>
      <c r="L103" s="78">
        <v>101369.52000000018</v>
      </c>
      <c r="M103" s="11"/>
    </row>
    <row r="104" spans="1:13" x14ac:dyDescent="0.2">
      <c r="A104" s="41" t="s">
        <v>111</v>
      </c>
      <c r="B104" s="4">
        <v>46097</v>
      </c>
      <c r="C104" s="36" t="s">
        <v>146</v>
      </c>
      <c r="D104" s="11" t="s">
        <v>34</v>
      </c>
      <c r="E104" s="11">
        <v>346045.60000000027</v>
      </c>
      <c r="F104" s="59" t="s">
        <v>35</v>
      </c>
      <c r="G104" s="12">
        <v>81025.943617120909</v>
      </c>
      <c r="H104" s="65" t="s">
        <v>1</v>
      </c>
      <c r="I104" s="96"/>
      <c r="J104" s="88"/>
      <c r="K104" s="89"/>
      <c r="L104" s="78">
        <v>81025.943617120909</v>
      </c>
      <c r="M104" s="11"/>
    </row>
    <row r="105" spans="1:13" x14ac:dyDescent="0.2">
      <c r="A105" s="41" t="s">
        <v>112</v>
      </c>
      <c r="B105" s="4">
        <v>46097</v>
      </c>
      <c r="C105" s="36" t="s">
        <v>146</v>
      </c>
      <c r="D105" s="11" t="s">
        <v>34</v>
      </c>
      <c r="E105" s="11">
        <v>5384.2899999999991</v>
      </c>
      <c r="F105" s="59" t="s">
        <v>35</v>
      </c>
      <c r="G105" s="12">
        <v>1260.7216446567386</v>
      </c>
      <c r="H105" s="65" t="s">
        <v>1</v>
      </c>
      <c r="I105" s="96"/>
      <c r="J105" s="88"/>
      <c r="K105" s="89"/>
      <c r="L105" s="78">
        <v>1260.7216446567386</v>
      </c>
      <c r="M105" s="11"/>
    </row>
    <row r="106" spans="1:13" x14ac:dyDescent="0.2">
      <c r="A106" s="41" t="s">
        <v>168</v>
      </c>
      <c r="B106" s="4">
        <v>46099</v>
      </c>
      <c r="C106" s="36" t="s">
        <v>147</v>
      </c>
      <c r="D106" s="11" t="s">
        <v>24</v>
      </c>
      <c r="E106" s="12">
        <v>12094.8</v>
      </c>
      <c r="F106" s="59" t="s">
        <v>1</v>
      </c>
      <c r="G106" s="12">
        <v>12094.8</v>
      </c>
      <c r="H106" s="65" t="s">
        <v>1</v>
      </c>
      <c r="I106" s="96"/>
      <c r="J106" s="88"/>
      <c r="K106" s="89"/>
      <c r="L106" s="78">
        <v>12094.8</v>
      </c>
      <c r="M106" s="11"/>
    </row>
    <row r="107" spans="1:13" x14ac:dyDescent="0.2">
      <c r="A107" s="41" t="s">
        <v>121</v>
      </c>
      <c r="B107" s="4">
        <v>46106</v>
      </c>
      <c r="C107" s="36" t="s">
        <v>146</v>
      </c>
      <c r="D107" s="11" t="s">
        <v>25</v>
      </c>
      <c r="E107" s="12">
        <v>144702</v>
      </c>
      <c r="F107" s="59" t="s">
        <v>26</v>
      </c>
      <c r="G107" s="30">
        <v>366.23218850446705</v>
      </c>
      <c r="H107" s="65" t="s">
        <v>1</v>
      </c>
      <c r="I107" s="96"/>
      <c r="J107" s="88"/>
      <c r="K107" s="89"/>
      <c r="L107" s="79">
        <v>366.23218850446705</v>
      </c>
      <c r="M107" s="11"/>
    </row>
    <row r="108" spans="1:13" x14ac:dyDescent="0.2">
      <c r="A108" s="41" t="s">
        <v>118</v>
      </c>
      <c r="B108" s="4">
        <v>46107</v>
      </c>
      <c r="C108" s="36" t="s">
        <v>146</v>
      </c>
      <c r="D108" s="11" t="s">
        <v>2</v>
      </c>
      <c r="E108" s="12">
        <v>89604.049999999988</v>
      </c>
      <c r="F108" s="59" t="s">
        <v>3</v>
      </c>
      <c r="G108" s="30">
        <v>94799.037240795646</v>
      </c>
      <c r="H108" s="65" t="s">
        <v>1</v>
      </c>
      <c r="I108" s="96"/>
      <c r="J108" s="88"/>
      <c r="K108" s="89"/>
      <c r="L108" s="79">
        <v>94799.037240795646</v>
      </c>
      <c r="M108" s="11"/>
    </row>
    <row r="109" spans="1:13" x14ac:dyDescent="0.2">
      <c r="A109" s="41" t="s">
        <v>129</v>
      </c>
      <c r="B109" s="4">
        <v>46107</v>
      </c>
      <c r="C109" s="36" t="s">
        <v>146</v>
      </c>
      <c r="D109" s="11" t="s">
        <v>0</v>
      </c>
      <c r="E109" s="12">
        <v>403417.01999999979</v>
      </c>
      <c r="F109" s="59" t="s">
        <v>1</v>
      </c>
      <c r="G109" s="12">
        <v>403417.01999999979</v>
      </c>
      <c r="H109" s="65" t="s">
        <v>1</v>
      </c>
      <c r="I109" s="96"/>
      <c r="J109" s="88"/>
      <c r="K109" s="89"/>
      <c r="L109" s="78">
        <v>403417.01999999979</v>
      </c>
      <c r="M109" s="11"/>
    </row>
    <row r="110" spans="1:13" x14ac:dyDescent="0.2">
      <c r="A110" s="41" t="s">
        <v>130</v>
      </c>
      <c r="B110" s="4">
        <v>46107</v>
      </c>
      <c r="C110" s="36" t="s">
        <v>146</v>
      </c>
      <c r="D110" s="11" t="s">
        <v>0</v>
      </c>
      <c r="E110" s="12">
        <v>8537.0600000000013</v>
      </c>
      <c r="F110" s="59" t="s">
        <v>1</v>
      </c>
      <c r="G110" s="12">
        <v>8537.0600000000013</v>
      </c>
      <c r="H110" s="65" t="s">
        <v>1</v>
      </c>
      <c r="I110" s="96"/>
      <c r="J110" s="88"/>
      <c r="K110" s="89"/>
      <c r="L110" s="78">
        <v>8537.0600000000013</v>
      </c>
      <c r="M110" s="11"/>
    </row>
    <row r="111" spans="1:13" x14ac:dyDescent="0.2">
      <c r="A111" s="41" t="s">
        <v>105</v>
      </c>
      <c r="B111" s="4">
        <v>46108</v>
      </c>
      <c r="C111" s="36" t="s">
        <v>146</v>
      </c>
      <c r="D111" s="11" t="s">
        <v>18</v>
      </c>
      <c r="E111" s="12">
        <v>1920567.5699999998</v>
      </c>
      <c r="F111" s="59" t="s">
        <v>1</v>
      </c>
      <c r="G111" s="12">
        <v>1920567.5699999998</v>
      </c>
      <c r="H111" s="65" t="s">
        <v>1</v>
      </c>
      <c r="I111" s="96"/>
      <c r="J111" s="88"/>
      <c r="K111" s="89"/>
      <c r="L111" s="78">
        <v>1920567.5699999998</v>
      </c>
      <c r="M111" s="11"/>
    </row>
    <row r="112" spans="1:13" x14ac:dyDescent="0.2">
      <c r="A112" s="41" t="s">
        <v>98</v>
      </c>
      <c r="B112" s="4">
        <v>46114</v>
      </c>
      <c r="C112" s="36" t="s">
        <v>146</v>
      </c>
      <c r="D112" s="11" t="s">
        <v>9</v>
      </c>
      <c r="E112" s="12">
        <v>1091682.79</v>
      </c>
      <c r="F112" s="59" t="s">
        <v>10</v>
      </c>
      <c r="G112" s="12">
        <v>146351.90835601193</v>
      </c>
      <c r="H112" s="65" t="s">
        <v>1</v>
      </c>
      <c r="I112" s="96"/>
      <c r="J112" s="88"/>
      <c r="K112" s="89"/>
      <c r="L112" s="78">
        <v>146351.90835601193</v>
      </c>
      <c r="M112" s="11"/>
    </row>
    <row r="113" spans="1:13" x14ac:dyDescent="0.2">
      <c r="A113" s="41" t="s">
        <v>123</v>
      </c>
      <c r="B113" s="4">
        <v>46114</v>
      </c>
      <c r="C113" s="36" t="s">
        <v>146</v>
      </c>
      <c r="D113" s="11" t="s">
        <v>0</v>
      </c>
      <c r="E113" s="12">
        <f>1891.95+214.33</f>
        <v>2106.2800000000002</v>
      </c>
      <c r="F113" s="59" t="s">
        <v>1</v>
      </c>
      <c r="G113" s="12">
        <f>1891.95+214.33</f>
        <v>2106.2800000000002</v>
      </c>
      <c r="H113" s="65" t="s">
        <v>1</v>
      </c>
      <c r="I113" s="96"/>
      <c r="J113" s="88"/>
      <c r="K113" s="89"/>
      <c r="L113" s="78">
        <f>1891.95+214.33</f>
        <v>2106.2800000000002</v>
      </c>
      <c r="M113" s="11"/>
    </row>
    <row r="114" spans="1:13" x14ac:dyDescent="0.2">
      <c r="A114" s="41" t="s">
        <v>116</v>
      </c>
      <c r="B114" s="4">
        <v>46122</v>
      </c>
      <c r="C114" s="36" t="s">
        <v>146</v>
      </c>
      <c r="D114" s="11" t="s">
        <v>23</v>
      </c>
      <c r="E114" s="12">
        <v>26234.599999999988</v>
      </c>
      <c r="F114" s="59" t="s">
        <v>1</v>
      </c>
      <c r="G114" s="12">
        <v>26234.599999999988</v>
      </c>
      <c r="H114" s="65" t="s">
        <v>1</v>
      </c>
      <c r="I114" s="96"/>
      <c r="J114" s="88"/>
      <c r="K114" s="89"/>
      <c r="L114" s="78">
        <v>26234.599999999988</v>
      </c>
      <c r="M114" s="11"/>
    </row>
    <row r="115" spans="1:13" x14ac:dyDescent="0.2">
      <c r="A115" s="41" t="s">
        <v>117</v>
      </c>
      <c r="B115" s="4">
        <v>46122</v>
      </c>
      <c r="C115" s="36" t="s">
        <v>146</v>
      </c>
      <c r="D115" s="11" t="s">
        <v>23</v>
      </c>
      <c r="E115" s="12">
        <v>73377.36</v>
      </c>
      <c r="F115" s="59" t="s">
        <v>1</v>
      </c>
      <c r="G115" s="12">
        <v>73377.36</v>
      </c>
      <c r="H115" s="65" t="s">
        <v>1</v>
      </c>
      <c r="I115" s="96"/>
      <c r="J115" s="88"/>
      <c r="K115" s="89"/>
      <c r="L115" s="78">
        <v>73377.36</v>
      </c>
      <c r="M115" s="11"/>
    </row>
    <row r="116" spans="1:13" x14ac:dyDescent="0.2">
      <c r="A116" s="41" t="s">
        <v>94</v>
      </c>
      <c r="B116" s="4">
        <v>46127</v>
      </c>
      <c r="C116" s="36" t="s">
        <v>146</v>
      </c>
      <c r="D116" s="11" t="s">
        <v>30</v>
      </c>
      <c r="E116" s="12">
        <v>155435.91000000006</v>
      </c>
      <c r="F116" s="59" t="s">
        <v>1</v>
      </c>
      <c r="G116" s="12">
        <v>155435.91000000006</v>
      </c>
      <c r="H116" s="65" t="s">
        <v>1</v>
      </c>
      <c r="I116" s="96"/>
      <c r="J116" s="88"/>
      <c r="K116" s="89"/>
      <c r="L116" s="78">
        <v>155435.91000000006</v>
      </c>
      <c r="M116" s="11"/>
    </row>
    <row r="117" spans="1:13" x14ac:dyDescent="0.2">
      <c r="A117" s="41" t="s">
        <v>131</v>
      </c>
      <c r="B117" s="4">
        <v>46128</v>
      </c>
      <c r="C117" s="36" t="s">
        <v>146</v>
      </c>
      <c r="D117" s="11" t="s">
        <v>0</v>
      </c>
      <c r="E117" s="12">
        <v>134654.26</v>
      </c>
      <c r="F117" s="59" t="s">
        <v>1</v>
      </c>
      <c r="G117" s="12">
        <v>134654.26</v>
      </c>
      <c r="H117" s="65" t="s">
        <v>1</v>
      </c>
      <c r="I117" s="96"/>
      <c r="J117" s="88"/>
      <c r="K117" s="89"/>
      <c r="L117" s="78">
        <v>134654.26</v>
      </c>
      <c r="M117" s="11"/>
    </row>
    <row r="118" spans="1:13" x14ac:dyDescent="0.2">
      <c r="A118" s="41" t="s">
        <v>141</v>
      </c>
      <c r="B118" s="4">
        <v>46128</v>
      </c>
      <c r="C118" s="36" t="s">
        <v>146</v>
      </c>
      <c r="D118" s="11" t="s">
        <v>0</v>
      </c>
      <c r="E118" s="12">
        <v>1113096.3699999989</v>
      </c>
      <c r="F118" s="59" t="s">
        <v>1</v>
      </c>
      <c r="G118" s="12">
        <v>1113096.3699999989</v>
      </c>
      <c r="H118" s="65" t="s">
        <v>1</v>
      </c>
      <c r="I118" s="96"/>
      <c r="J118" s="88"/>
      <c r="K118" s="89"/>
      <c r="L118" s="78">
        <v>1113096.3699999989</v>
      </c>
      <c r="M118" s="11"/>
    </row>
    <row r="119" spans="1:13" x14ac:dyDescent="0.2">
      <c r="A119" s="41" t="s">
        <v>100</v>
      </c>
      <c r="B119" s="4">
        <v>46129</v>
      </c>
      <c r="C119" s="36" t="s">
        <v>146</v>
      </c>
      <c r="D119" s="11" t="s">
        <v>48</v>
      </c>
      <c r="E119" s="12">
        <v>232797</v>
      </c>
      <c r="F119" s="59" t="s">
        <v>49</v>
      </c>
      <c r="G119" s="12">
        <v>1555.0900000000004</v>
      </c>
      <c r="H119" s="65" t="s">
        <v>1</v>
      </c>
      <c r="I119" s="96"/>
      <c r="J119" s="88"/>
      <c r="K119" s="89"/>
      <c r="L119" s="78">
        <v>1555.0900000000004</v>
      </c>
      <c r="M119" s="11"/>
    </row>
    <row r="120" spans="1:13" x14ac:dyDescent="0.2">
      <c r="A120" s="42" t="s">
        <v>101</v>
      </c>
      <c r="B120" s="4">
        <v>46129</v>
      </c>
      <c r="C120" s="36" t="s">
        <v>146</v>
      </c>
      <c r="D120" s="11" t="s">
        <v>48</v>
      </c>
      <c r="E120" s="12">
        <v>2551825</v>
      </c>
      <c r="F120" s="59" t="s">
        <v>49</v>
      </c>
      <c r="G120" s="12">
        <v>17046.259999999991</v>
      </c>
      <c r="H120" s="65" t="s">
        <v>1</v>
      </c>
      <c r="I120" s="96"/>
      <c r="J120" s="88"/>
      <c r="K120" s="89"/>
      <c r="L120" s="78">
        <v>17046.259999999991</v>
      </c>
      <c r="M120" s="11"/>
    </row>
    <row r="121" spans="1:13" x14ac:dyDescent="0.2">
      <c r="A121" s="41" t="s">
        <v>102</v>
      </c>
      <c r="B121" s="4">
        <v>46129</v>
      </c>
      <c r="C121" s="36" t="s">
        <v>146</v>
      </c>
      <c r="D121" s="11" t="s">
        <v>48</v>
      </c>
      <c r="E121" s="12">
        <v>12870</v>
      </c>
      <c r="F121" s="59" t="s">
        <v>49</v>
      </c>
      <c r="G121" s="12">
        <v>85.97</v>
      </c>
      <c r="H121" s="65" t="s">
        <v>1</v>
      </c>
      <c r="I121" s="96"/>
      <c r="J121" s="88"/>
      <c r="K121" s="89"/>
      <c r="L121" s="78">
        <v>85.97</v>
      </c>
      <c r="M121" s="11"/>
    </row>
    <row r="122" spans="1:13" x14ac:dyDescent="0.2">
      <c r="A122" s="41" t="s">
        <v>133</v>
      </c>
      <c r="B122" s="4">
        <v>46129</v>
      </c>
      <c r="C122" s="36" t="s">
        <v>146</v>
      </c>
      <c r="D122" s="11" t="s">
        <v>48</v>
      </c>
      <c r="E122" s="12">
        <v>2394444</v>
      </c>
      <c r="F122" s="59" t="s">
        <v>49</v>
      </c>
      <c r="G122" s="12">
        <v>16403.15376257545</v>
      </c>
      <c r="H122" s="65" t="s">
        <v>1</v>
      </c>
      <c r="I122" s="96"/>
      <c r="J122" s="88"/>
      <c r="K122" s="89"/>
      <c r="L122" s="78">
        <v>16403.15376257545</v>
      </c>
      <c r="M122" s="11"/>
    </row>
    <row r="123" spans="1:13" x14ac:dyDescent="0.2">
      <c r="A123" s="41" t="s">
        <v>145</v>
      </c>
      <c r="B123" s="4">
        <v>46134</v>
      </c>
      <c r="C123" s="36" t="s">
        <v>146</v>
      </c>
      <c r="D123" s="11" t="s">
        <v>27</v>
      </c>
      <c r="E123" s="12">
        <v>10004106.120000001</v>
      </c>
      <c r="F123" s="59" t="s">
        <v>28</v>
      </c>
      <c r="G123" s="12">
        <v>877514.6809350471</v>
      </c>
      <c r="H123" s="65" t="s">
        <v>1</v>
      </c>
      <c r="I123" s="96"/>
      <c r="J123" s="88"/>
      <c r="K123" s="89"/>
      <c r="L123" s="78">
        <v>877514.6809350471</v>
      </c>
      <c r="M123" s="11"/>
    </row>
    <row r="124" spans="1:13" x14ac:dyDescent="0.2">
      <c r="A124" s="41" t="s">
        <v>140</v>
      </c>
      <c r="B124" s="4">
        <v>46137</v>
      </c>
      <c r="C124" s="36" t="s">
        <v>146</v>
      </c>
      <c r="D124" s="11" t="s">
        <v>22</v>
      </c>
      <c r="E124" s="12">
        <v>20989.629999999997</v>
      </c>
      <c r="F124" s="59" t="s">
        <v>1</v>
      </c>
      <c r="G124" s="12">
        <v>20989.629999999997</v>
      </c>
      <c r="H124" s="65" t="s">
        <v>1</v>
      </c>
      <c r="I124" s="96"/>
      <c r="J124" s="88"/>
      <c r="K124" s="89"/>
      <c r="L124" s="78">
        <v>20989.629999999997</v>
      </c>
      <c r="M124" s="11"/>
    </row>
    <row r="125" spans="1:13" x14ac:dyDescent="0.2">
      <c r="A125" s="41" t="s">
        <v>142</v>
      </c>
      <c r="B125" s="4">
        <v>46141</v>
      </c>
      <c r="C125" s="36" t="s">
        <v>146</v>
      </c>
      <c r="D125" s="11" t="s">
        <v>0</v>
      </c>
      <c r="E125" s="12">
        <v>219.5</v>
      </c>
      <c r="F125" s="59" t="s">
        <v>1</v>
      </c>
      <c r="G125" s="12">
        <v>219.5</v>
      </c>
      <c r="H125" s="65" t="s">
        <v>1</v>
      </c>
      <c r="I125" s="96"/>
      <c r="J125" s="88"/>
      <c r="K125" s="89"/>
      <c r="L125" s="78">
        <v>219.5</v>
      </c>
      <c r="M125" s="11"/>
    </row>
    <row r="126" spans="1:13" x14ac:dyDescent="0.2">
      <c r="A126" s="41" t="s">
        <v>143</v>
      </c>
      <c r="B126" s="4">
        <v>46141</v>
      </c>
      <c r="C126" s="36" t="s">
        <v>146</v>
      </c>
      <c r="D126" s="11" t="s">
        <v>0</v>
      </c>
      <c r="E126" s="12">
        <v>220804.9200000001</v>
      </c>
      <c r="F126" s="59" t="s">
        <v>1</v>
      </c>
      <c r="G126" s="12">
        <v>220804.9200000001</v>
      </c>
      <c r="H126" s="65" t="s">
        <v>1</v>
      </c>
      <c r="I126" s="96"/>
      <c r="J126" s="88"/>
      <c r="K126" s="89"/>
      <c r="L126" s="78">
        <v>220804.9200000001</v>
      </c>
      <c r="M126" s="11"/>
    </row>
    <row r="127" spans="1:13" ht="16.5" customHeight="1" x14ac:dyDescent="0.2">
      <c r="A127" s="41" t="s">
        <v>144</v>
      </c>
      <c r="B127" s="4">
        <v>46141</v>
      </c>
      <c r="C127" s="36" t="s">
        <v>146</v>
      </c>
      <c r="D127" s="11" t="s">
        <v>0</v>
      </c>
      <c r="E127" s="12">
        <v>1555.38</v>
      </c>
      <c r="F127" s="59" t="s">
        <v>1</v>
      </c>
      <c r="G127" s="12">
        <v>1555.38</v>
      </c>
      <c r="H127" s="65" t="s">
        <v>1</v>
      </c>
      <c r="I127" s="96"/>
      <c r="J127" s="88"/>
      <c r="K127" s="89"/>
      <c r="L127" s="78">
        <v>1555.38</v>
      </c>
      <c r="M127" s="11"/>
    </row>
    <row r="128" spans="1:13" ht="15" customHeight="1" x14ac:dyDescent="0.2">
      <c r="A128" s="41" t="s">
        <v>106</v>
      </c>
      <c r="B128" s="4">
        <v>46146</v>
      </c>
      <c r="C128" s="36" t="s">
        <v>146</v>
      </c>
      <c r="D128" s="11" t="s">
        <v>32</v>
      </c>
      <c r="E128" s="12">
        <v>30172.929999999997</v>
      </c>
      <c r="F128" s="59" t="s">
        <v>1</v>
      </c>
      <c r="G128" s="12">
        <v>30172.929999999997</v>
      </c>
      <c r="H128" s="65" t="s">
        <v>1</v>
      </c>
      <c r="I128" s="96"/>
      <c r="J128" s="88"/>
      <c r="K128" s="89"/>
      <c r="L128" s="78">
        <v>30172.929999999997</v>
      </c>
      <c r="M128" s="11"/>
    </row>
    <row r="129" spans="1:13" ht="15" customHeight="1" x14ac:dyDescent="0.2">
      <c r="A129" s="41" t="s">
        <v>134</v>
      </c>
      <c r="B129" s="4">
        <v>46153</v>
      </c>
      <c r="C129" s="36" t="s">
        <v>146</v>
      </c>
      <c r="D129" s="11" t="s">
        <v>48</v>
      </c>
      <c r="E129" s="12">
        <v>813637</v>
      </c>
      <c r="F129" s="59" t="s">
        <v>49</v>
      </c>
      <c r="G129" s="12">
        <v>5486.4261631827376</v>
      </c>
      <c r="H129" s="65" t="s">
        <v>1</v>
      </c>
      <c r="I129" s="96"/>
      <c r="J129" s="88"/>
      <c r="K129" s="89"/>
      <c r="L129" s="78">
        <v>5486.4261631827376</v>
      </c>
      <c r="M129" s="11"/>
    </row>
    <row r="130" spans="1:13" ht="15" customHeight="1" x14ac:dyDescent="0.2">
      <c r="A130" s="41" t="s">
        <v>132</v>
      </c>
      <c r="B130" s="4">
        <v>46156</v>
      </c>
      <c r="C130" s="36" t="s">
        <v>146</v>
      </c>
      <c r="D130" s="11" t="s">
        <v>13</v>
      </c>
      <c r="E130" s="12">
        <v>170456.0499999999</v>
      </c>
      <c r="F130" s="59" t="s">
        <v>1</v>
      </c>
      <c r="G130" s="12">
        <v>170456.0499999999</v>
      </c>
      <c r="H130" s="65" t="s">
        <v>1</v>
      </c>
      <c r="I130" s="96"/>
      <c r="J130" s="88"/>
      <c r="K130" s="89"/>
      <c r="L130" s="78">
        <v>170456.0499999999</v>
      </c>
      <c r="M130" s="11"/>
    </row>
    <row r="131" spans="1:13" ht="15" customHeight="1" x14ac:dyDescent="0.2">
      <c r="A131" s="41" t="s">
        <v>137</v>
      </c>
      <c r="B131" s="4">
        <v>46163</v>
      </c>
      <c r="C131" s="36" t="s">
        <v>146</v>
      </c>
      <c r="D131" s="11" t="s">
        <v>32</v>
      </c>
      <c r="E131" s="12">
        <v>91383.07</v>
      </c>
      <c r="F131" s="59" t="s">
        <v>1</v>
      </c>
      <c r="G131" s="12">
        <v>91383.07</v>
      </c>
      <c r="H131" s="65" t="s">
        <v>1</v>
      </c>
      <c r="I131" s="96"/>
      <c r="J131" s="88"/>
      <c r="K131" s="89"/>
      <c r="L131" s="78">
        <v>91383.07</v>
      </c>
      <c r="M131" s="11"/>
    </row>
    <row r="132" spans="1:13" ht="15" customHeight="1" x14ac:dyDescent="0.2">
      <c r="A132" s="41" t="s">
        <v>135</v>
      </c>
      <c r="B132" s="4">
        <v>46168</v>
      </c>
      <c r="C132" s="36" t="s">
        <v>146</v>
      </c>
      <c r="D132" s="11" t="s">
        <v>14</v>
      </c>
      <c r="E132" s="12">
        <v>3091.2800000000007</v>
      </c>
      <c r="F132" s="59" t="s">
        <v>1</v>
      </c>
      <c r="G132" s="12">
        <v>3091.2800000000007</v>
      </c>
      <c r="H132" s="65" t="s">
        <v>1</v>
      </c>
      <c r="I132" s="96"/>
      <c r="J132" s="88"/>
      <c r="K132" s="89"/>
      <c r="L132" s="78">
        <v>3091.2800000000007</v>
      </c>
      <c r="M132" s="11"/>
    </row>
    <row r="133" spans="1:13" ht="15" customHeight="1" x14ac:dyDescent="0.2">
      <c r="A133" s="41" t="s">
        <v>136</v>
      </c>
      <c r="B133" s="4">
        <v>46168</v>
      </c>
      <c r="C133" s="36" t="s">
        <v>146</v>
      </c>
      <c r="D133" s="11" t="s">
        <v>18</v>
      </c>
      <c r="E133" s="12">
        <v>628.24</v>
      </c>
      <c r="F133" s="59" t="s">
        <v>1</v>
      </c>
      <c r="G133" s="12">
        <v>628.24</v>
      </c>
      <c r="H133" s="65" t="s">
        <v>1</v>
      </c>
      <c r="I133" s="96"/>
      <c r="J133" s="88"/>
      <c r="K133" s="89"/>
      <c r="L133" s="78">
        <v>628.24</v>
      </c>
      <c r="M133" s="11"/>
    </row>
    <row r="134" spans="1:13" ht="15" customHeight="1" x14ac:dyDescent="0.2">
      <c r="A134" s="41" t="s">
        <v>180</v>
      </c>
      <c r="B134" s="4">
        <v>46170</v>
      </c>
      <c r="C134" s="36" t="s">
        <v>146</v>
      </c>
      <c r="D134" s="11" t="s">
        <v>0</v>
      </c>
      <c r="E134" s="12">
        <v>460474.42999999982</v>
      </c>
      <c r="F134" s="59" t="s">
        <v>1</v>
      </c>
      <c r="G134" s="12">
        <v>460474.42999999982</v>
      </c>
      <c r="H134" s="65" t="s">
        <v>1</v>
      </c>
      <c r="I134" s="96"/>
      <c r="J134" s="88"/>
      <c r="K134" s="89"/>
      <c r="L134" s="78">
        <v>460474.42999999982</v>
      </c>
      <c r="M134" s="11"/>
    </row>
    <row r="135" spans="1:13" ht="15" customHeight="1" x14ac:dyDescent="0.2">
      <c r="A135" s="41" t="s">
        <v>138</v>
      </c>
      <c r="B135" s="4">
        <v>46171</v>
      </c>
      <c r="C135" s="36" t="s">
        <v>146</v>
      </c>
      <c r="D135" s="11" t="s">
        <v>21</v>
      </c>
      <c r="E135" s="12">
        <v>4580.8600000000015</v>
      </c>
      <c r="F135" s="59" t="s">
        <v>1</v>
      </c>
      <c r="G135" s="12">
        <v>4580.8600000000015</v>
      </c>
      <c r="H135" s="65" t="s">
        <v>1</v>
      </c>
      <c r="I135" s="96"/>
      <c r="J135" s="88"/>
      <c r="K135" s="89"/>
      <c r="L135" s="78">
        <v>4580.8600000000015</v>
      </c>
      <c r="M135" s="11"/>
    </row>
    <row r="136" spans="1:13" ht="15" customHeight="1" x14ac:dyDescent="0.2">
      <c r="A136" s="41" t="s">
        <v>139</v>
      </c>
      <c r="B136" s="4">
        <v>46171</v>
      </c>
      <c r="C136" s="36" t="s">
        <v>146</v>
      </c>
      <c r="D136" s="11" t="s">
        <v>21</v>
      </c>
      <c r="E136" s="12">
        <v>5263.2000000000007</v>
      </c>
      <c r="F136" s="59" t="s">
        <v>1</v>
      </c>
      <c r="G136" s="12">
        <v>5263.2000000000007</v>
      </c>
      <c r="H136" s="65" t="s">
        <v>1</v>
      </c>
      <c r="I136" s="96"/>
      <c r="J136" s="88"/>
      <c r="K136" s="89"/>
      <c r="L136" s="78">
        <v>5263.2000000000007</v>
      </c>
      <c r="M136" s="11"/>
    </row>
    <row r="137" spans="1:13" ht="15" customHeight="1" x14ac:dyDescent="0.2">
      <c r="A137" s="41" t="s">
        <v>174</v>
      </c>
      <c r="B137" s="4">
        <v>46175</v>
      </c>
      <c r="C137" s="36" t="s">
        <v>146</v>
      </c>
      <c r="D137" s="11" t="s">
        <v>18</v>
      </c>
      <c r="E137" s="12">
        <v>454164.4200000001</v>
      </c>
      <c r="F137" s="59" t="s">
        <v>1</v>
      </c>
      <c r="G137" s="12">
        <v>454164.4200000001</v>
      </c>
      <c r="H137" s="65" t="s">
        <v>1</v>
      </c>
      <c r="I137" s="96"/>
      <c r="J137" s="88"/>
      <c r="K137" s="89"/>
      <c r="L137" s="78">
        <v>454164.4200000001</v>
      </c>
      <c r="M137" s="11"/>
    </row>
    <row r="138" spans="1:13" ht="15" customHeight="1" x14ac:dyDescent="0.2">
      <c r="A138" s="41" t="s">
        <v>169</v>
      </c>
      <c r="B138" s="4">
        <v>46178</v>
      </c>
      <c r="C138" s="36" t="s">
        <v>146</v>
      </c>
      <c r="D138" s="11" t="s">
        <v>7</v>
      </c>
      <c r="E138" s="12">
        <v>381914.00999999989</v>
      </c>
      <c r="F138" s="59" t="s">
        <v>8</v>
      </c>
      <c r="G138" s="12">
        <v>15187.863278453822</v>
      </c>
      <c r="H138" s="65" t="s">
        <v>1</v>
      </c>
      <c r="I138" s="96"/>
      <c r="J138" s="88"/>
      <c r="K138" s="89"/>
      <c r="L138" s="78">
        <v>15187.863278453822</v>
      </c>
      <c r="M138" s="11"/>
    </row>
    <row r="139" spans="1:13" ht="15" customHeight="1" x14ac:dyDescent="0.2">
      <c r="A139" s="41" t="s">
        <v>172</v>
      </c>
      <c r="B139" s="4">
        <v>46182</v>
      </c>
      <c r="C139" s="36" t="s">
        <v>146</v>
      </c>
      <c r="D139" s="11" t="s">
        <v>171</v>
      </c>
      <c r="E139" s="12">
        <v>38861.5</v>
      </c>
      <c r="F139" s="59" t="s">
        <v>1</v>
      </c>
      <c r="G139" s="12">
        <v>38861.5</v>
      </c>
      <c r="H139" s="65" t="s">
        <v>1</v>
      </c>
      <c r="I139" s="96"/>
      <c r="J139" s="88"/>
      <c r="K139" s="89"/>
      <c r="L139" s="78">
        <v>38861.5</v>
      </c>
      <c r="M139" s="11"/>
    </row>
    <row r="140" spans="1:13" ht="15" customHeight="1" x14ac:dyDescent="0.2">
      <c r="A140" s="41" t="s">
        <v>189</v>
      </c>
      <c r="B140" s="4">
        <v>46185</v>
      </c>
      <c r="C140" s="36" t="s">
        <v>146</v>
      </c>
      <c r="D140" s="11" t="s">
        <v>31</v>
      </c>
      <c r="E140" s="12">
        <v>77117.12000000001</v>
      </c>
      <c r="F140" s="59" t="s">
        <v>1</v>
      </c>
      <c r="G140" s="12">
        <v>77117.12000000001</v>
      </c>
      <c r="H140" s="65" t="s">
        <v>1</v>
      </c>
      <c r="I140" s="96"/>
      <c r="J140" s="88"/>
      <c r="K140" s="89"/>
      <c r="L140" s="78">
        <v>77117.12000000001</v>
      </c>
      <c r="M140" s="11"/>
    </row>
    <row r="141" spans="1:13" ht="15" customHeight="1" x14ac:dyDescent="0.2">
      <c r="A141" s="41" t="s">
        <v>178</v>
      </c>
      <c r="B141" s="4">
        <v>46186</v>
      </c>
      <c r="C141" s="36" t="s">
        <v>146</v>
      </c>
      <c r="D141" s="11" t="s">
        <v>25</v>
      </c>
      <c r="E141" s="12">
        <v>233926</v>
      </c>
      <c r="F141" s="59" t="s">
        <v>26</v>
      </c>
      <c r="G141" s="30">
        <v>570.94113052816556</v>
      </c>
      <c r="H141" s="65" t="s">
        <v>1</v>
      </c>
      <c r="I141" s="96"/>
      <c r="J141" s="88"/>
      <c r="K141" s="89"/>
      <c r="L141" s="79">
        <v>570.94113052816556</v>
      </c>
      <c r="M141" s="11"/>
    </row>
    <row r="142" spans="1:13" ht="15" customHeight="1" x14ac:dyDescent="0.2">
      <c r="A142" s="41" t="s">
        <v>184</v>
      </c>
      <c r="B142" s="4">
        <v>46189</v>
      </c>
      <c r="C142" s="36" t="s">
        <v>146</v>
      </c>
      <c r="D142" s="11" t="s">
        <v>24</v>
      </c>
      <c r="E142" s="12">
        <v>275781.06999999972</v>
      </c>
      <c r="F142" s="59" t="s">
        <v>1</v>
      </c>
      <c r="G142" s="12">
        <v>275781.06999999972</v>
      </c>
      <c r="H142" s="65" t="s">
        <v>1</v>
      </c>
      <c r="I142" s="96"/>
      <c r="J142" s="88"/>
      <c r="K142" s="89"/>
      <c r="L142" s="78">
        <v>275781.06999999972</v>
      </c>
      <c r="M142" s="11"/>
    </row>
    <row r="143" spans="1:13" ht="15" customHeight="1" x14ac:dyDescent="0.2">
      <c r="A143" s="41" t="s">
        <v>179</v>
      </c>
      <c r="B143" s="4">
        <v>46191</v>
      </c>
      <c r="C143" s="36" t="s">
        <v>146</v>
      </c>
      <c r="D143" s="11" t="s">
        <v>0</v>
      </c>
      <c r="E143" s="12">
        <v>5681.22</v>
      </c>
      <c r="F143" s="59" t="s">
        <v>1</v>
      </c>
      <c r="G143" s="12">
        <v>5681.22</v>
      </c>
      <c r="H143" s="65" t="s">
        <v>1</v>
      </c>
      <c r="I143" s="96"/>
      <c r="J143" s="88"/>
      <c r="K143" s="89"/>
      <c r="L143" s="78">
        <v>5681.22</v>
      </c>
      <c r="M143" s="11"/>
    </row>
    <row r="144" spans="1:13" ht="15" customHeight="1" x14ac:dyDescent="0.2">
      <c r="A144" s="41" t="s">
        <v>170</v>
      </c>
      <c r="B144" s="4">
        <v>46193</v>
      </c>
      <c r="C144" s="36" t="s">
        <v>146</v>
      </c>
      <c r="D144" s="11" t="s">
        <v>11</v>
      </c>
      <c r="E144" s="12">
        <v>338493.95</v>
      </c>
      <c r="F144" s="59" t="s">
        <v>1</v>
      </c>
      <c r="G144" s="12">
        <v>338493.95</v>
      </c>
      <c r="H144" s="65" t="s">
        <v>1</v>
      </c>
      <c r="I144" s="96"/>
      <c r="J144" s="88"/>
      <c r="K144" s="89"/>
      <c r="L144" s="78">
        <v>338493.95</v>
      </c>
      <c r="M144" s="11"/>
    </row>
    <row r="145" spans="1:13" ht="15" customHeight="1" x14ac:dyDescent="0.2">
      <c r="A145" s="41" t="s">
        <v>176</v>
      </c>
      <c r="B145" s="4">
        <v>46193</v>
      </c>
      <c r="C145" s="36" t="s">
        <v>146</v>
      </c>
      <c r="D145" s="11" t="s">
        <v>23</v>
      </c>
      <c r="E145" s="12">
        <v>925.12</v>
      </c>
      <c r="F145" s="59" t="s">
        <v>1</v>
      </c>
      <c r="G145" s="12">
        <v>925.12</v>
      </c>
      <c r="H145" s="65" t="s">
        <v>1</v>
      </c>
      <c r="I145" s="96"/>
      <c r="J145" s="88"/>
      <c r="K145" s="89"/>
      <c r="L145" s="78">
        <v>925.12</v>
      </c>
      <c r="M145" s="11"/>
    </row>
    <row r="146" spans="1:13" ht="15" customHeight="1" x14ac:dyDescent="0.2">
      <c r="A146" s="41" t="s">
        <v>177</v>
      </c>
      <c r="B146" s="4">
        <v>46193</v>
      </c>
      <c r="C146" s="36" t="s">
        <v>146</v>
      </c>
      <c r="D146" s="11" t="s">
        <v>23</v>
      </c>
      <c r="E146" s="12">
        <v>91964.640000000014</v>
      </c>
      <c r="F146" s="59" t="s">
        <v>1</v>
      </c>
      <c r="G146" s="12">
        <v>91964.640000000014</v>
      </c>
      <c r="H146" s="65" t="s">
        <v>1</v>
      </c>
      <c r="I146" s="96"/>
      <c r="J146" s="88"/>
      <c r="K146" s="89"/>
      <c r="L146" s="78">
        <v>91964.640000000014</v>
      </c>
      <c r="M146" s="11"/>
    </row>
    <row r="147" spans="1:13" ht="15" customHeight="1" x14ac:dyDescent="0.2">
      <c r="A147" s="41" t="s">
        <v>173</v>
      </c>
      <c r="B147" s="4">
        <v>46196</v>
      </c>
      <c r="C147" s="36" t="s">
        <v>146</v>
      </c>
      <c r="D147" s="11" t="s">
        <v>48</v>
      </c>
      <c r="E147" s="12">
        <v>10915996</v>
      </c>
      <c r="F147" s="59" t="s">
        <v>49</v>
      </c>
      <c r="G147" s="12">
        <v>75230.8476912474</v>
      </c>
      <c r="H147" s="65" t="s">
        <v>1</v>
      </c>
      <c r="I147" s="96"/>
      <c r="J147" s="88"/>
      <c r="K147" s="89"/>
      <c r="L147" s="78">
        <v>75230.8476912474</v>
      </c>
      <c r="M147" s="11"/>
    </row>
    <row r="148" spans="1:13" ht="15" customHeight="1" x14ac:dyDescent="0.2">
      <c r="A148" s="41" t="s">
        <v>175</v>
      </c>
      <c r="B148" s="4">
        <v>46196</v>
      </c>
      <c r="C148" s="36" t="s">
        <v>146</v>
      </c>
      <c r="D148" s="11" t="s">
        <v>33</v>
      </c>
      <c r="E148" s="12">
        <v>11171.95</v>
      </c>
      <c r="F148" s="59" t="s">
        <v>1</v>
      </c>
      <c r="G148" s="12">
        <v>11171.95</v>
      </c>
      <c r="H148" s="65" t="s">
        <v>1</v>
      </c>
      <c r="I148" s="96"/>
      <c r="J148" s="88"/>
      <c r="K148" s="89"/>
      <c r="L148" s="78">
        <v>11171.95</v>
      </c>
      <c r="M148" s="11"/>
    </row>
    <row r="149" spans="1:13" ht="15" customHeight="1" x14ac:dyDescent="0.2">
      <c r="A149" s="41" t="s">
        <v>181</v>
      </c>
      <c r="B149" s="4">
        <v>46200</v>
      </c>
      <c r="C149" s="36" t="s">
        <v>146</v>
      </c>
      <c r="D149" s="11" t="s">
        <v>0</v>
      </c>
      <c r="E149" s="12">
        <f>321411.19-480</f>
        <v>320931.19</v>
      </c>
      <c r="F149" s="59" t="s">
        <v>1</v>
      </c>
      <c r="G149" s="12">
        <f>321411.19-480</f>
        <v>320931.19</v>
      </c>
      <c r="H149" s="65" t="s">
        <v>1</v>
      </c>
      <c r="I149" s="96"/>
      <c r="J149" s="88"/>
      <c r="K149" s="89"/>
      <c r="L149" s="78">
        <f>321411.19-480</f>
        <v>320931.19</v>
      </c>
      <c r="M149" s="11"/>
    </row>
    <row r="150" spans="1:13" ht="15" customHeight="1" x14ac:dyDescent="0.2">
      <c r="A150" s="41" t="s">
        <v>182</v>
      </c>
      <c r="B150" s="4">
        <v>46200</v>
      </c>
      <c r="C150" s="36" t="s">
        <v>146</v>
      </c>
      <c r="D150" s="11" t="s">
        <v>0</v>
      </c>
      <c r="E150" s="12">
        <v>8421.9699999999993</v>
      </c>
      <c r="F150" s="59" t="s">
        <v>1</v>
      </c>
      <c r="G150" s="12">
        <v>8421.9699999999993</v>
      </c>
      <c r="H150" s="65" t="s">
        <v>1</v>
      </c>
      <c r="I150" s="96"/>
      <c r="J150" s="88"/>
      <c r="K150" s="89"/>
      <c r="L150" s="78">
        <v>8421.9699999999993</v>
      </c>
      <c r="M150" s="11"/>
    </row>
    <row r="151" spans="1:13" ht="15" customHeight="1" x14ac:dyDescent="0.2">
      <c r="A151" s="41" t="s">
        <v>183</v>
      </c>
      <c r="B151" s="4">
        <v>46200</v>
      </c>
      <c r="C151" s="36" t="s">
        <v>146</v>
      </c>
      <c r="D151" s="11" t="s">
        <v>0</v>
      </c>
      <c r="E151" s="12">
        <v>23256.55</v>
      </c>
      <c r="F151" s="59" t="s">
        <v>1</v>
      </c>
      <c r="G151" s="12">
        <v>23256.55</v>
      </c>
      <c r="H151" s="65" t="s">
        <v>1</v>
      </c>
      <c r="I151" s="96"/>
      <c r="J151" s="88"/>
      <c r="K151" s="89"/>
      <c r="L151" s="78">
        <v>23256.55</v>
      </c>
      <c r="M151" s="11"/>
    </row>
    <row r="152" spans="1:13" ht="15" customHeight="1" x14ac:dyDescent="0.2">
      <c r="A152" s="41" t="s">
        <v>203</v>
      </c>
      <c r="B152" s="4">
        <v>46211</v>
      </c>
      <c r="C152" s="36" t="s">
        <v>146</v>
      </c>
      <c r="D152" s="11" t="s">
        <v>2</v>
      </c>
      <c r="E152" s="12">
        <v>56539.299999999996</v>
      </c>
      <c r="F152" s="59" t="s">
        <v>3</v>
      </c>
      <c r="G152" s="12">
        <v>60814.563837797148</v>
      </c>
      <c r="H152" s="65" t="s">
        <v>1</v>
      </c>
      <c r="I152" s="96"/>
      <c r="J152" s="88"/>
      <c r="K152" s="89"/>
      <c r="L152" s="78">
        <v>60814.563837797148</v>
      </c>
      <c r="M152" s="11"/>
    </row>
    <row r="153" spans="1:13" ht="15" customHeight="1" x14ac:dyDescent="0.2">
      <c r="A153" s="41" t="s">
        <v>187</v>
      </c>
      <c r="B153" s="4">
        <v>46212</v>
      </c>
      <c r="C153" s="36" t="s">
        <v>146</v>
      </c>
      <c r="D153" s="11" t="s">
        <v>12</v>
      </c>
      <c r="E153" s="12">
        <v>9998.409999999998</v>
      </c>
      <c r="F153" s="59" t="s">
        <v>1</v>
      </c>
      <c r="G153" s="12">
        <v>9998.409999999998</v>
      </c>
      <c r="H153" s="65" t="s">
        <v>1</v>
      </c>
      <c r="I153" s="96"/>
      <c r="J153" s="88"/>
      <c r="K153" s="89"/>
      <c r="L153" s="78">
        <v>9998.409999999998</v>
      </c>
      <c r="M153" s="11"/>
    </row>
    <row r="154" spans="1:13" ht="15" customHeight="1" x14ac:dyDescent="0.2">
      <c r="A154" s="41" t="s">
        <v>185</v>
      </c>
      <c r="B154" s="4">
        <v>46223</v>
      </c>
      <c r="C154" s="36" t="s">
        <v>146</v>
      </c>
      <c r="D154" s="11" t="s">
        <v>30</v>
      </c>
      <c r="E154" s="12">
        <v>71940.81</v>
      </c>
      <c r="F154" s="59" t="s">
        <v>1</v>
      </c>
      <c r="G154" s="12">
        <v>71940.81</v>
      </c>
      <c r="H154" s="65" t="s">
        <v>1</v>
      </c>
      <c r="I154" s="96"/>
      <c r="J154" s="88"/>
      <c r="K154" s="89"/>
      <c r="L154" s="78">
        <v>71940.81</v>
      </c>
      <c r="M154" s="11"/>
    </row>
    <row r="155" spans="1:13" ht="15" customHeight="1" x14ac:dyDescent="0.2">
      <c r="A155" s="41" t="s">
        <v>204</v>
      </c>
      <c r="B155" s="4">
        <v>46230</v>
      </c>
      <c r="C155" s="36" t="s">
        <v>146</v>
      </c>
      <c r="D155" s="11" t="s">
        <v>0</v>
      </c>
      <c r="E155" s="12">
        <v>35886.520000000011</v>
      </c>
      <c r="F155" s="59" t="s">
        <v>1</v>
      </c>
      <c r="G155" s="12">
        <v>35886.520000000011</v>
      </c>
      <c r="H155" s="65" t="s">
        <v>1</v>
      </c>
      <c r="I155" s="96"/>
      <c r="J155" s="88"/>
      <c r="K155" s="89"/>
      <c r="L155" s="78">
        <v>35886.520000000011</v>
      </c>
      <c r="M155" s="11"/>
    </row>
    <row r="156" spans="1:13" ht="15" customHeight="1" x14ac:dyDescent="0.2">
      <c r="A156" s="41" t="s">
        <v>205</v>
      </c>
      <c r="B156" s="4">
        <v>46230</v>
      </c>
      <c r="C156" s="36" t="s">
        <v>146</v>
      </c>
      <c r="D156" s="11" t="s">
        <v>0</v>
      </c>
      <c r="E156" s="12">
        <v>5618.13</v>
      </c>
      <c r="F156" s="59" t="s">
        <v>1</v>
      </c>
      <c r="G156" s="12">
        <v>5618.13</v>
      </c>
      <c r="H156" s="65" t="s">
        <v>1</v>
      </c>
      <c r="I156" s="96"/>
      <c r="J156" s="88"/>
      <c r="K156" s="89"/>
      <c r="L156" s="78">
        <v>5618.13</v>
      </c>
      <c r="M156" s="11"/>
    </row>
    <row r="157" spans="1:13" ht="15" customHeight="1" x14ac:dyDescent="0.2">
      <c r="A157" s="41" t="s">
        <v>206</v>
      </c>
      <c r="B157" s="4">
        <v>46231</v>
      </c>
      <c r="C157" s="36" t="s">
        <v>146</v>
      </c>
      <c r="D157" s="11" t="s">
        <v>0</v>
      </c>
      <c r="E157" s="12">
        <v>869695.55999999994</v>
      </c>
      <c r="F157" s="59" t="s">
        <v>1</v>
      </c>
      <c r="G157" s="12">
        <v>869695.55999999994</v>
      </c>
      <c r="H157" s="65" t="s">
        <v>1</v>
      </c>
      <c r="I157" s="96"/>
      <c r="J157" s="88"/>
      <c r="K157" s="89"/>
      <c r="L157" s="78">
        <v>869695.55999999994</v>
      </c>
      <c r="M157" s="11"/>
    </row>
    <row r="158" spans="1:13" ht="15" customHeight="1" x14ac:dyDescent="0.2">
      <c r="A158" s="41" t="s">
        <v>216</v>
      </c>
      <c r="B158" s="4">
        <v>46231</v>
      </c>
      <c r="C158" s="36" t="s">
        <v>147</v>
      </c>
      <c r="D158" s="11" t="s">
        <v>27</v>
      </c>
      <c r="E158" s="12">
        <v>75674.25</v>
      </c>
      <c r="F158" s="59" t="s">
        <v>28</v>
      </c>
      <c r="G158" s="12">
        <v>6592.9822268687913</v>
      </c>
      <c r="H158" s="65" t="s">
        <v>1</v>
      </c>
      <c r="I158" s="96"/>
      <c r="J158" s="88"/>
      <c r="K158" s="89"/>
      <c r="L158" s="78">
        <v>6592.9822268687913</v>
      </c>
      <c r="M158" s="11"/>
    </row>
    <row r="159" spans="1:13" ht="15" customHeight="1" x14ac:dyDescent="0.2">
      <c r="A159" s="41" t="s">
        <v>193</v>
      </c>
      <c r="B159" s="4">
        <v>46232</v>
      </c>
      <c r="C159" s="36" t="s">
        <v>146</v>
      </c>
      <c r="D159" s="11" t="s">
        <v>56</v>
      </c>
      <c r="E159" s="12">
        <v>71215.91</v>
      </c>
      <c r="F159" s="59" t="s">
        <v>1</v>
      </c>
      <c r="G159" s="12">
        <v>71215.91</v>
      </c>
      <c r="H159" s="65" t="s">
        <v>1</v>
      </c>
      <c r="I159" s="96"/>
      <c r="J159" s="88"/>
      <c r="K159" s="89"/>
      <c r="L159" s="78">
        <v>71215.91</v>
      </c>
      <c r="M159" s="11"/>
    </row>
    <row r="160" spans="1:13" ht="15" customHeight="1" x14ac:dyDescent="0.2">
      <c r="A160" s="41" t="s">
        <v>218</v>
      </c>
      <c r="B160" s="4">
        <v>46232</v>
      </c>
      <c r="C160" s="36" t="s">
        <v>147</v>
      </c>
      <c r="D160" s="11" t="s">
        <v>27</v>
      </c>
      <c r="E160" s="12">
        <v>59963.16</v>
      </c>
      <c r="F160" s="59" t="s">
        <v>28</v>
      </c>
      <c r="G160" s="12">
        <v>5234.44284404871</v>
      </c>
      <c r="H160" s="65" t="s">
        <v>1</v>
      </c>
      <c r="I160" s="96"/>
      <c r="J160" s="88"/>
      <c r="K160" s="89"/>
      <c r="L160" s="78">
        <v>5234.44284404871</v>
      </c>
      <c r="M160" s="11"/>
    </row>
    <row r="161" spans="1:13" ht="15" customHeight="1" x14ac:dyDescent="0.2">
      <c r="A161" s="41" t="s">
        <v>194</v>
      </c>
      <c r="B161" s="4">
        <v>46233</v>
      </c>
      <c r="C161" s="36" t="s">
        <v>146</v>
      </c>
      <c r="D161" s="11" t="s">
        <v>56</v>
      </c>
      <c r="E161" s="12">
        <v>10896.959999999997</v>
      </c>
      <c r="F161" s="59" t="s">
        <v>1</v>
      </c>
      <c r="G161" s="12">
        <v>10896.959999999997</v>
      </c>
      <c r="H161" s="65" t="s">
        <v>1</v>
      </c>
      <c r="I161" s="96"/>
      <c r="J161" s="88"/>
      <c r="K161" s="89"/>
      <c r="L161" s="78">
        <v>10896.959999999997</v>
      </c>
      <c r="M161" s="11"/>
    </row>
    <row r="162" spans="1:13" ht="15" customHeight="1" x14ac:dyDescent="0.2">
      <c r="A162" s="41" t="s">
        <v>219</v>
      </c>
      <c r="B162" s="4">
        <v>46233</v>
      </c>
      <c r="C162" s="36" t="s">
        <v>147</v>
      </c>
      <c r="D162" s="11" t="s">
        <v>27</v>
      </c>
      <c r="E162" s="12">
        <v>56564.399999999994</v>
      </c>
      <c r="F162" s="59" t="s">
        <v>28</v>
      </c>
      <c r="G162" s="12">
        <v>4931.5082824760239</v>
      </c>
      <c r="H162" s="65" t="s">
        <v>1</v>
      </c>
      <c r="I162" s="96"/>
      <c r="J162" s="88"/>
      <c r="K162" s="89"/>
      <c r="L162" s="78">
        <v>4931.5082824760239</v>
      </c>
      <c r="M162" s="11"/>
    </row>
    <row r="163" spans="1:13" ht="15" customHeight="1" x14ac:dyDescent="0.2">
      <c r="A163" s="41" t="s">
        <v>191</v>
      </c>
      <c r="B163" s="4">
        <v>46239</v>
      </c>
      <c r="C163" s="36" t="s">
        <v>146</v>
      </c>
      <c r="D163" s="11" t="s">
        <v>16</v>
      </c>
      <c r="E163" s="12">
        <v>210233.05000000002</v>
      </c>
      <c r="F163" s="59" t="s">
        <v>17</v>
      </c>
      <c r="G163" s="12">
        <v>252720.40438524779</v>
      </c>
      <c r="H163" s="65" t="s">
        <v>1</v>
      </c>
      <c r="I163" s="96"/>
      <c r="J163" s="88"/>
      <c r="K163" s="89"/>
      <c r="L163" s="78">
        <v>252720.40438524779</v>
      </c>
      <c r="M163" s="11"/>
    </row>
    <row r="164" spans="1:13" ht="15" customHeight="1" x14ac:dyDescent="0.2">
      <c r="A164" s="41" t="s">
        <v>220</v>
      </c>
      <c r="B164" s="4">
        <v>46244</v>
      </c>
      <c r="C164" s="36" t="s">
        <v>147</v>
      </c>
      <c r="D164" s="11" t="s">
        <v>27</v>
      </c>
      <c r="E164" s="12">
        <v>53912.28</v>
      </c>
      <c r="F164" s="59" t="s">
        <v>28</v>
      </c>
      <c r="G164" s="12">
        <v>4780.9408947811817</v>
      </c>
      <c r="H164" s="65" t="s">
        <v>1</v>
      </c>
      <c r="I164" s="96"/>
      <c r="J164" s="88"/>
      <c r="K164" s="89"/>
      <c r="L164" s="78">
        <v>4780.9408947811817</v>
      </c>
      <c r="M164" s="11"/>
    </row>
    <row r="165" spans="1:13" ht="15" customHeight="1" x14ac:dyDescent="0.2">
      <c r="A165" s="41" t="s">
        <v>221</v>
      </c>
      <c r="B165" s="4">
        <v>46244</v>
      </c>
      <c r="C165" s="36" t="s">
        <v>147</v>
      </c>
      <c r="D165" s="11" t="s">
        <v>27</v>
      </c>
      <c r="E165" s="12">
        <v>52047.839999999997</v>
      </c>
      <c r="F165" s="59" t="s">
        <v>28</v>
      </c>
      <c r="G165" s="12">
        <v>4615.6023588879525</v>
      </c>
      <c r="H165" s="65" t="s">
        <v>1</v>
      </c>
      <c r="I165" s="96"/>
      <c r="J165" s="88"/>
      <c r="K165" s="89"/>
      <c r="L165" s="78">
        <v>4615.6023588879525</v>
      </c>
      <c r="M165" s="11"/>
    </row>
    <row r="166" spans="1:13" ht="15" customHeight="1" x14ac:dyDescent="0.2">
      <c r="A166" s="41" t="s">
        <v>222</v>
      </c>
      <c r="B166" s="4">
        <v>46244</v>
      </c>
      <c r="C166" s="36" t="s">
        <v>147</v>
      </c>
      <c r="D166" s="11" t="s">
        <v>27</v>
      </c>
      <c r="E166" s="12">
        <v>49365.479999999996</v>
      </c>
      <c r="F166" s="59" t="s">
        <v>28</v>
      </c>
      <c r="G166" s="12">
        <v>4377.7306788453861</v>
      </c>
      <c r="H166" s="65" t="s">
        <v>1</v>
      </c>
      <c r="I166" s="96"/>
      <c r="J166" s="88"/>
      <c r="K166" s="89"/>
      <c r="L166" s="78">
        <v>4377.7306788453861</v>
      </c>
      <c r="M166" s="11"/>
    </row>
    <row r="167" spans="1:13" ht="15" customHeight="1" x14ac:dyDescent="0.2">
      <c r="A167" s="41" t="s">
        <v>223</v>
      </c>
      <c r="B167" s="4">
        <v>46244</v>
      </c>
      <c r="C167" s="36" t="s">
        <v>147</v>
      </c>
      <c r="D167" s="11" t="s">
        <v>27</v>
      </c>
      <c r="E167" s="12">
        <v>47432.28</v>
      </c>
      <c r="F167" s="59" t="s">
        <v>28</v>
      </c>
      <c r="G167" s="12">
        <v>4206.2945062741101</v>
      </c>
      <c r="H167" s="65" t="s">
        <v>1</v>
      </c>
      <c r="I167" s="96"/>
      <c r="J167" s="88"/>
      <c r="K167" s="89"/>
      <c r="L167" s="78">
        <v>4206.2945062741101</v>
      </c>
      <c r="M167" s="11"/>
    </row>
    <row r="168" spans="1:13" ht="15" customHeight="1" x14ac:dyDescent="0.2">
      <c r="A168" s="41" t="s">
        <v>224</v>
      </c>
      <c r="B168" s="4">
        <v>46244</v>
      </c>
      <c r="C168" s="36" t="s">
        <v>147</v>
      </c>
      <c r="D168" s="11" t="s">
        <v>27</v>
      </c>
      <c r="E168" s="12">
        <v>23818.5</v>
      </c>
      <c r="F168" s="59" t="s">
        <v>28</v>
      </c>
      <c r="G168" s="12">
        <v>2112.2245377555091</v>
      </c>
      <c r="H168" s="65" t="s">
        <v>1</v>
      </c>
      <c r="I168" s="96"/>
      <c r="J168" s="88"/>
      <c r="K168" s="89"/>
      <c r="L168" s="78">
        <v>2112.2245377555091</v>
      </c>
      <c r="M168" s="11"/>
    </row>
    <row r="169" spans="1:13" ht="15" customHeight="1" x14ac:dyDescent="0.2">
      <c r="A169" s="41" t="s">
        <v>267</v>
      </c>
      <c r="B169" s="4">
        <v>46244</v>
      </c>
      <c r="C169" s="36" t="s">
        <v>147</v>
      </c>
      <c r="D169" s="11" t="s">
        <v>27</v>
      </c>
      <c r="E169" s="12">
        <v>47502.840000000004</v>
      </c>
      <c r="F169" s="59" t="s">
        <v>28</v>
      </c>
      <c r="G169" s="12">
        <v>4212.5517669489645</v>
      </c>
      <c r="H169" s="65" t="s">
        <v>1</v>
      </c>
      <c r="I169" s="96"/>
      <c r="J169" s="88"/>
      <c r="K169" s="89"/>
      <c r="L169" s="78">
        <v>4212.5517669489645</v>
      </c>
      <c r="M169" s="11"/>
    </row>
    <row r="170" spans="1:13" ht="15" customHeight="1" x14ac:dyDescent="0.2">
      <c r="A170" s="41" t="s">
        <v>213</v>
      </c>
      <c r="B170" s="4">
        <v>46248</v>
      </c>
      <c r="C170" s="36" t="s">
        <v>147</v>
      </c>
      <c r="D170" s="11" t="s">
        <v>16</v>
      </c>
      <c r="E170" s="12">
        <v>787.8</v>
      </c>
      <c r="F170" s="59" t="s">
        <v>17</v>
      </c>
      <c r="G170" s="12">
        <v>946.70432013459117</v>
      </c>
      <c r="H170" s="65" t="s">
        <v>1</v>
      </c>
      <c r="I170" s="96"/>
      <c r="J170" s="88"/>
      <c r="K170" s="89"/>
      <c r="L170" s="78">
        <v>946.70432013459117</v>
      </c>
      <c r="M170" s="11"/>
    </row>
    <row r="171" spans="1:13" ht="15" customHeight="1" x14ac:dyDescent="0.2">
      <c r="A171" s="41" t="s">
        <v>214</v>
      </c>
      <c r="B171" s="4">
        <v>46248</v>
      </c>
      <c r="C171" s="36" t="s">
        <v>147</v>
      </c>
      <c r="D171" s="11" t="s">
        <v>16</v>
      </c>
      <c r="E171" s="12">
        <v>10899.36</v>
      </c>
      <c r="F171" s="59" t="s">
        <v>17</v>
      </c>
      <c r="G171" s="12">
        <v>13097.830919906268</v>
      </c>
      <c r="H171" s="65" t="s">
        <v>1</v>
      </c>
      <c r="I171" s="96"/>
      <c r="J171" s="88"/>
      <c r="K171" s="89"/>
      <c r="L171" s="78">
        <v>13097.830919906268</v>
      </c>
      <c r="M171" s="11"/>
    </row>
    <row r="172" spans="1:13" ht="15" customHeight="1" x14ac:dyDescent="0.2">
      <c r="A172" s="41" t="s">
        <v>200</v>
      </c>
      <c r="B172" s="4">
        <v>46252</v>
      </c>
      <c r="C172" s="36" t="s">
        <v>146</v>
      </c>
      <c r="D172" s="11" t="s">
        <v>21</v>
      </c>
      <c r="E172" s="12">
        <v>12673.22</v>
      </c>
      <c r="F172" s="59" t="s">
        <v>1</v>
      </c>
      <c r="G172" s="12">
        <v>12673.22</v>
      </c>
      <c r="H172" s="65" t="s">
        <v>1</v>
      </c>
      <c r="I172" s="96"/>
      <c r="J172" s="88"/>
      <c r="K172" s="89"/>
      <c r="L172" s="78">
        <v>12673.22</v>
      </c>
      <c r="M172" s="11"/>
    </row>
    <row r="173" spans="1:13" ht="15" customHeight="1" x14ac:dyDescent="0.2">
      <c r="A173" s="41" t="s">
        <v>201</v>
      </c>
      <c r="B173" s="4">
        <v>46254</v>
      </c>
      <c r="C173" s="36" t="s">
        <v>146</v>
      </c>
      <c r="D173" s="11" t="s">
        <v>21</v>
      </c>
      <c r="E173" s="12">
        <v>190.27</v>
      </c>
      <c r="F173" s="59" t="s">
        <v>1</v>
      </c>
      <c r="G173" s="12">
        <v>190.27</v>
      </c>
      <c r="H173" s="65" t="s">
        <v>1</v>
      </c>
      <c r="I173" s="96"/>
      <c r="J173" s="88"/>
      <c r="K173" s="89"/>
      <c r="L173" s="78">
        <v>190.27</v>
      </c>
      <c r="M173" s="11"/>
    </row>
    <row r="174" spans="1:13" ht="15" customHeight="1" x14ac:dyDescent="0.2">
      <c r="A174" s="41" t="s">
        <v>190</v>
      </c>
      <c r="B174" s="4">
        <v>46255</v>
      </c>
      <c r="C174" s="36" t="s">
        <v>146</v>
      </c>
      <c r="D174" s="11" t="s">
        <v>15</v>
      </c>
      <c r="E174" s="12">
        <v>36877.03</v>
      </c>
      <c r="F174" s="59" t="s">
        <v>1</v>
      </c>
      <c r="G174" s="12">
        <v>36877.03</v>
      </c>
      <c r="H174" s="65" t="s">
        <v>1</v>
      </c>
      <c r="I174" s="96"/>
      <c r="J174" s="88"/>
      <c r="K174" s="89"/>
      <c r="L174" s="78">
        <v>36877.03</v>
      </c>
      <c r="M174" s="11"/>
    </row>
    <row r="175" spans="1:13" ht="15" customHeight="1" x14ac:dyDescent="0.2">
      <c r="A175" s="41" t="s">
        <v>207</v>
      </c>
      <c r="B175" s="4">
        <v>46258</v>
      </c>
      <c r="C175" s="36" t="s">
        <v>146</v>
      </c>
      <c r="D175" s="11" t="s">
        <v>0</v>
      </c>
      <c r="E175" s="12">
        <v>61.46</v>
      </c>
      <c r="F175" s="59" t="s">
        <v>1</v>
      </c>
      <c r="G175" s="12">
        <v>61.46</v>
      </c>
      <c r="H175" s="65" t="s">
        <v>1</v>
      </c>
      <c r="I175" s="96"/>
      <c r="J175" s="88"/>
      <c r="K175" s="89"/>
      <c r="L175" s="78">
        <v>61.46</v>
      </c>
      <c r="M175" s="11"/>
    </row>
    <row r="176" spans="1:13" ht="15" customHeight="1" x14ac:dyDescent="0.2">
      <c r="A176" s="41" t="s">
        <v>208</v>
      </c>
      <c r="B176" s="4">
        <v>46258</v>
      </c>
      <c r="C176" s="36" t="s">
        <v>146</v>
      </c>
      <c r="D176" s="11" t="s">
        <v>0</v>
      </c>
      <c r="E176" s="12">
        <v>52009.429999999957</v>
      </c>
      <c r="F176" s="59" t="s">
        <v>1</v>
      </c>
      <c r="G176" s="12">
        <v>52009.429999999957</v>
      </c>
      <c r="H176" s="65" t="s">
        <v>1</v>
      </c>
      <c r="I176" s="96"/>
      <c r="J176" s="88"/>
      <c r="K176" s="89"/>
      <c r="L176" s="78">
        <v>52009.429999999957</v>
      </c>
      <c r="M176" s="11"/>
    </row>
    <row r="177" spans="1:13" ht="15" customHeight="1" x14ac:dyDescent="0.2">
      <c r="A177" s="41" t="s">
        <v>217</v>
      </c>
      <c r="B177" s="4">
        <v>46262</v>
      </c>
      <c r="C177" s="36" t="s">
        <v>147</v>
      </c>
      <c r="D177" s="11" t="s">
        <v>27</v>
      </c>
      <c r="E177" s="12">
        <v>57642.96</v>
      </c>
      <c r="F177" s="59" t="s">
        <v>28</v>
      </c>
      <c r="G177" s="12">
        <v>5152.213085448695</v>
      </c>
      <c r="H177" s="65" t="s">
        <v>1</v>
      </c>
      <c r="I177" s="96"/>
      <c r="J177" s="88"/>
      <c r="K177" s="89"/>
      <c r="L177" s="78">
        <v>5152.213085448695</v>
      </c>
      <c r="M177" s="11"/>
    </row>
    <row r="178" spans="1:13" ht="15" customHeight="1" x14ac:dyDescent="0.2">
      <c r="A178" s="41" t="s">
        <v>197</v>
      </c>
      <c r="B178" s="4">
        <v>46271</v>
      </c>
      <c r="C178" s="36" t="s">
        <v>146</v>
      </c>
      <c r="D178" s="11" t="s">
        <v>19</v>
      </c>
      <c r="E178" s="12">
        <v>1421903.83</v>
      </c>
      <c r="F178" s="59" t="s">
        <v>20</v>
      </c>
      <c r="G178" s="12">
        <v>121364.27364288154</v>
      </c>
      <c r="H178" s="65" t="s">
        <v>1</v>
      </c>
      <c r="I178" s="96"/>
      <c r="J178" s="88"/>
      <c r="K178" s="89"/>
      <c r="L178" s="78">
        <v>121364.27364288154</v>
      </c>
      <c r="M178" s="11"/>
    </row>
    <row r="179" spans="1:13" ht="15" customHeight="1" x14ac:dyDescent="0.2">
      <c r="A179" s="41" t="s">
        <v>186</v>
      </c>
      <c r="B179" s="4">
        <v>46272</v>
      </c>
      <c r="C179" s="36" t="s">
        <v>146</v>
      </c>
      <c r="D179" s="11" t="s">
        <v>7</v>
      </c>
      <c r="E179" s="12">
        <v>202276.57999999996</v>
      </c>
      <c r="F179" s="59" t="s">
        <v>8</v>
      </c>
      <c r="G179" s="12">
        <v>8085.8882315318215</v>
      </c>
      <c r="H179" s="65" t="s">
        <v>1</v>
      </c>
      <c r="I179" s="96"/>
      <c r="J179" s="88"/>
      <c r="K179" s="89"/>
      <c r="L179" s="78">
        <v>8085.8882315318215</v>
      </c>
      <c r="M179" s="11"/>
    </row>
    <row r="180" spans="1:13" ht="15" customHeight="1" x14ac:dyDescent="0.2">
      <c r="A180" s="41" t="s">
        <v>195</v>
      </c>
      <c r="B180" s="4">
        <v>46278</v>
      </c>
      <c r="C180" s="36" t="s">
        <v>146</v>
      </c>
      <c r="D180" s="11" t="s">
        <v>56</v>
      </c>
      <c r="E180" s="12">
        <v>7198.8300000000008</v>
      </c>
      <c r="F180" s="59" t="s">
        <v>1</v>
      </c>
      <c r="G180" s="12">
        <v>7198.8300000000008</v>
      </c>
      <c r="H180" s="65" t="s">
        <v>1</v>
      </c>
      <c r="I180" s="96"/>
      <c r="J180" s="88"/>
      <c r="K180" s="89"/>
      <c r="L180" s="78">
        <v>7198.8300000000008</v>
      </c>
      <c r="M180" s="11"/>
    </row>
    <row r="181" spans="1:13" ht="15" customHeight="1" x14ac:dyDescent="0.2">
      <c r="A181" s="41" t="s">
        <v>196</v>
      </c>
      <c r="B181" s="4">
        <v>46278</v>
      </c>
      <c r="C181" s="36" t="s">
        <v>146</v>
      </c>
      <c r="D181" s="11" t="s">
        <v>56</v>
      </c>
      <c r="E181" s="12">
        <v>72334.41</v>
      </c>
      <c r="F181" s="59" t="s">
        <v>1</v>
      </c>
      <c r="G181" s="12">
        <v>72334.41</v>
      </c>
      <c r="H181" s="65" t="s">
        <v>1</v>
      </c>
      <c r="I181" s="96"/>
      <c r="J181" s="88"/>
      <c r="K181" s="89"/>
      <c r="L181" s="78">
        <v>72334.41</v>
      </c>
      <c r="M181" s="11"/>
    </row>
    <row r="182" spans="1:13" ht="15" customHeight="1" x14ac:dyDescent="0.2">
      <c r="A182" s="41" t="s">
        <v>198</v>
      </c>
      <c r="B182" s="4">
        <v>46282</v>
      </c>
      <c r="C182" s="36" t="s">
        <v>146</v>
      </c>
      <c r="D182" s="11" t="s">
        <v>34</v>
      </c>
      <c r="E182" s="12">
        <v>215512.54000000018</v>
      </c>
      <c r="F182" s="59" t="s">
        <v>35</v>
      </c>
      <c r="G182" s="12">
        <v>51480.433795953468</v>
      </c>
      <c r="H182" s="65" t="s">
        <v>1</v>
      </c>
      <c r="I182" s="96"/>
      <c r="J182" s="88"/>
      <c r="K182" s="89"/>
      <c r="L182" s="78">
        <v>51480.433795953468</v>
      </c>
      <c r="M182" s="11"/>
    </row>
    <row r="183" spans="1:13" ht="15" customHeight="1" x14ac:dyDescent="0.2">
      <c r="A183" s="41" t="s">
        <v>199</v>
      </c>
      <c r="B183" s="4">
        <v>46284</v>
      </c>
      <c r="C183" s="36" t="s">
        <v>146</v>
      </c>
      <c r="D183" s="11" t="s">
        <v>34</v>
      </c>
      <c r="E183" s="12">
        <v>7726.3</v>
      </c>
      <c r="F183" s="59" t="s">
        <v>35</v>
      </c>
      <c r="G183" s="12">
        <v>1844.6460546735107</v>
      </c>
      <c r="H183" s="65" t="s">
        <v>1</v>
      </c>
      <c r="I183" s="96"/>
      <c r="J183" s="88"/>
      <c r="K183" s="89"/>
      <c r="L183" s="78">
        <v>1844.6460546735107</v>
      </c>
      <c r="M183" s="11"/>
    </row>
    <row r="184" spans="1:13" ht="15" customHeight="1" x14ac:dyDescent="0.2">
      <c r="A184" s="41" t="s">
        <v>188</v>
      </c>
      <c r="B184" s="4">
        <v>46289</v>
      </c>
      <c r="C184" s="36" t="s">
        <v>146</v>
      </c>
      <c r="D184" s="11" t="s">
        <v>13</v>
      </c>
      <c r="E184" s="12">
        <v>173190.41999999981</v>
      </c>
      <c r="F184" s="59" t="s">
        <v>1</v>
      </c>
      <c r="G184" s="12">
        <v>173190.41999999981</v>
      </c>
      <c r="H184" s="65" t="s">
        <v>1</v>
      </c>
      <c r="I184" s="96"/>
      <c r="J184" s="88"/>
      <c r="K184" s="89"/>
      <c r="L184" s="78">
        <v>173190.41999999981</v>
      </c>
      <c r="M184" s="11"/>
    </row>
    <row r="185" spans="1:13" ht="15" customHeight="1" x14ac:dyDescent="0.2">
      <c r="A185" s="41" t="s">
        <v>202</v>
      </c>
      <c r="B185" s="4">
        <v>46289</v>
      </c>
      <c r="C185" s="36" t="s">
        <v>146</v>
      </c>
      <c r="D185" s="11" t="s">
        <v>23</v>
      </c>
      <c r="E185" s="12">
        <v>40575.85</v>
      </c>
      <c r="F185" s="59" t="s">
        <v>1</v>
      </c>
      <c r="G185" s="12">
        <v>40575.85</v>
      </c>
      <c r="H185" s="65" t="s">
        <v>1</v>
      </c>
      <c r="I185" s="96"/>
      <c r="J185" s="88"/>
      <c r="K185" s="89"/>
      <c r="L185" s="78">
        <v>40575.85</v>
      </c>
      <c r="M185" s="11"/>
    </row>
    <row r="186" spans="1:13" ht="15" customHeight="1" x14ac:dyDescent="0.2">
      <c r="A186" s="41" t="s">
        <v>251</v>
      </c>
      <c r="B186" s="4">
        <v>46289</v>
      </c>
      <c r="C186" s="36" t="s">
        <v>146</v>
      </c>
      <c r="D186" s="11" t="s">
        <v>23</v>
      </c>
      <c r="E186" s="12">
        <v>35948.06</v>
      </c>
      <c r="F186" s="59" t="s">
        <v>1</v>
      </c>
      <c r="G186" s="12">
        <v>35948.06</v>
      </c>
      <c r="H186" s="65" t="s">
        <v>1</v>
      </c>
      <c r="I186" s="96"/>
      <c r="J186" s="88"/>
      <c r="K186" s="89"/>
      <c r="L186" s="78">
        <v>35948.06</v>
      </c>
      <c r="M186" s="11"/>
    </row>
    <row r="187" spans="1:13" ht="15" customHeight="1" x14ac:dyDescent="0.2">
      <c r="A187" s="41" t="s">
        <v>276</v>
      </c>
      <c r="B187" s="4">
        <v>46290</v>
      </c>
      <c r="C187" s="36" t="s">
        <v>146</v>
      </c>
      <c r="D187" s="11" t="s">
        <v>5</v>
      </c>
      <c r="E187" s="12">
        <v>118735.1</v>
      </c>
      <c r="F187" s="59" t="s">
        <v>6</v>
      </c>
      <c r="G187" s="12">
        <v>60709.223847019137</v>
      </c>
      <c r="H187" s="65" t="s">
        <v>1</v>
      </c>
      <c r="I187" s="96"/>
      <c r="J187" s="88"/>
      <c r="K187" s="89"/>
      <c r="L187" s="78">
        <v>60709.223847019137</v>
      </c>
      <c r="M187" s="11"/>
    </row>
    <row r="188" spans="1:13" ht="15" customHeight="1" x14ac:dyDescent="0.2">
      <c r="A188" s="41" t="s">
        <v>271</v>
      </c>
      <c r="B188" s="4">
        <v>46291</v>
      </c>
      <c r="C188" s="36" t="s">
        <v>146</v>
      </c>
      <c r="D188" s="11" t="s">
        <v>36</v>
      </c>
      <c r="E188" s="12">
        <v>3497.48</v>
      </c>
      <c r="F188" s="59" t="s">
        <v>1</v>
      </c>
      <c r="G188" s="12">
        <v>3497.48</v>
      </c>
      <c r="H188" s="65" t="s">
        <v>1</v>
      </c>
      <c r="I188" s="96"/>
      <c r="J188" s="88"/>
      <c r="K188" s="89"/>
      <c r="L188" s="78">
        <v>3497.48</v>
      </c>
      <c r="M188" s="11"/>
    </row>
    <row r="189" spans="1:13" ht="15" customHeight="1" x14ac:dyDescent="0.2">
      <c r="A189" s="41" t="s">
        <v>255</v>
      </c>
      <c r="B189" s="4">
        <v>46291</v>
      </c>
      <c r="C189" s="36" t="s">
        <v>146</v>
      </c>
      <c r="D189" s="11" t="s">
        <v>25</v>
      </c>
      <c r="E189" s="12">
        <v>118655</v>
      </c>
      <c r="F189" s="59" t="s">
        <v>26</v>
      </c>
      <c r="G189" s="12">
        <v>296.42999900069952</v>
      </c>
      <c r="H189" s="65" t="s">
        <v>1</v>
      </c>
      <c r="I189" s="96"/>
      <c r="J189" s="88"/>
      <c r="K189" s="89"/>
      <c r="L189" s="78">
        <v>296.42999900069952</v>
      </c>
      <c r="M189" s="11"/>
    </row>
    <row r="190" spans="1:13" ht="15" customHeight="1" x14ac:dyDescent="0.2">
      <c r="A190" s="41" t="s">
        <v>258</v>
      </c>
      <c r="B190" s="4">
        <v>46292</v>
      </c>
      <c r="C190" s="36" t="s">
        <v>146</v>
      </c>
      <c r="D190" s="11" t="s">
        <v>0</v>
      </c>
      <c r="E190" s="12">
        <v>30449.32</v>
      </c>
      <c r="F190" s="59" t="s">
        <v>1</v>
      </c>
      <c r="G190" s="12">
        <v>30449.32</v>
      </c>
      <c r="H190" s="65" t="s">
        <v>1</v>
      </c>
      <c r="I190" s="96"/>
      <c r="J190" s="88"/>
      <c r="K190" s="89"/>
      <c r="L190" s="78">
        <v>30449.32</v>
      </c>
      <c r="M190" s="11"/>
    </row>
    <row r="191" spans="1:13" ht="15" customHeight="1" x14ac:dyDescent="0.2">
      <c r="A191" s="41" t="s">
        <v>245</v>
      </c>
      <c r="B191" s="4">
        <v>46294</v>
      </c>
      <c r="C191" s="36" t="s">
        <v>146</v>
      </c>
      <c r="D191" s="11" t="s">
        <v>36</v>
      </c>
      <c r="E191" s="12">
        <v>8359.59</v>
      </c>
      <c r="F191" s="59" t="s">
        <v>1</v>
      </c>
      <c r="G191" s="12">
        <v>8359.59</v>
      </c>
      <c r="H191" s="65" t="s">
        <v>1</v>
      </c>
      <c r="I191" s="96"/>
      <c r="J191" s="88"/>
      <c r="K191" s="89"/>
      <c r="L191" s="78">
        <v>8359.59</v>
      </c>
      <c r="M191" s="11"/>
    </row>
    <row r="192" spans="1:13" ht="15" customHeight="1" x14ac:dyDescent="0.2">
      <c r="A192" s="41" t="s">
        <v>259</v>
      </c>
      <c r="B192" s="4">
        <v>46292</v>
      </c>
      <c r="C192" s="36" t="s">
        <v>146</v>
      </c>
      <c r="D192" s="11" t="s">
        <v>0</v>
      </c>
      <c r="E192" s="12">
        <v>236701.65000000008</v>
      </c>
      <c r="F192" s="59" t="s">
        <v>1</v>
      </c>
      <c r="G192" s="12">
        <v>236701.65000000008</v>
      </c>
      <c r="H192" s="65" t="s">
        <v>1</v>
      </c>
      <c r="I192" s="96"/>
      <c r="J192" s="88"/>
      <c r="K192" s="89"/>
      <c r="L192" s="78">
        <v>236701.65000000008</v>
      </c>
      <c r="M192" s="11"/>
    </row>
    <row r="193" spans="1:13" ht="15" customHeight="1" x14ac:dyDescent="0.2">
      <c r="A193" s="41" t="s">
        <v>253</v>
      </c>
      <c r="B193" s="4">
        <v>46295</v>
      </c>
      <c r="C193" s="36" t="s">
        <v>146</v>
      </c>
      <c r="D193" s="11" t="s">
        <v>2</v>
      </c>
      <c r="E193" s="12">
        <v>74688.2</v>
      </c>
      <c r="F193" s="59" t="s">
        <v>3</v>
      </c>
      <c r="G193" s="12">
        <v>78363.44559857306</v>
      </c>
      <c r="H193" s="65" t="s">
        <v>1</v>
      </c>
      <c r="I193" s="96"/>
      <c r="J193" s="88"/>
      <c r="K193" s="89"/>
      <c r="L193" s="78">
        <v>78363.44559857306</v>
      </c>
      <c r="M193" s="11"/>
    </row>
    <row r="194" spans="1:13" ht="15" customHeight="1" x14ac:dyDescent="0.2">
      <c r="A194" s="41" t="s">
        <v>300</v>
      </c>
      <c r="B194" s="4">
        <v>46296</v>
      </c>
      <c r="C194" s="36" t="s">
        <v>146</v>
      </c>
      <c r="D194" s="11" t="s">
        <v>27</v>
      </c>
      <c r="E194" s="12">
        <v>10619037.749999998</v>
      </c>
      <c r="F194" s="59" t="s">
        <v>28</v>
      </c>
      <c r="G194" s="12">
        <v>981789.73280325567</v>
      </c>
      <c r="H194" s="65" t="s">
        <v>1</v>
      </c>
      <c r="I194" s="96"/>
      <c r="J194" s="88"/>
      <c r="K194" s="89"/>
      <c r="L194" s="78">
        <v>981789.73280325567</v>
      </c>
      <c r="M194" s="11"/>
    </row>
    <row r="195" spans="1:13" ht="15" customHeight="1" x14ac:dyDescent="0.2">
      <c r="A195" s="41" t="s">
        <v>257</v>
      </c>
      <c r="B195" s="4">
        <v>46299</v>
      </c>
      <c r="C195" s="36" t="s">
        <v>146</v>
      </c>
      <c r="D195" s="11" t="s">
        <v>0</v>
      </c>
      <c r="E195" s="12">
        <v>11000.1</v>
      </c>
      <c r="F195" s="59" t="s">
        <v>1</v>
      </c>
      <c r="G195" s="12">
        <v>11000.1</v>
      </c>
      <c r="H195" s="65" t="s">
        <v>1</v>
      </c>
      <c r="I195" s="96"/>
      <c r="J195" s="88"/>
      <c r="K195" s="89"/>
      <c r="L195" s="78">
        <v>11000.1</v>
      </c>
      <c r="M195" s="11"/>
    </row>
    <row r="196" spans="1:13" ht="15" customHeight="1" x14ac:dyDescent="0.2">
      <c r="A196" s="45" t="s">
        <v>238</v>
      </c>
      <c r="B196" s="4">
        <v>46304</v>
      </c>
      <c r="C196" s="36" t="s">
        <v>146</v>
      </c>
      <c r="D196" s="11" t="s">
        <v>18</v>
      </c>
      <c r="E196" s="12">
        <v>1819734.17</v>
      </c>
      <c r="F196" s="59" t="s">
        <v>1</v>
      </c>
      <c r="G196" s="12">
        <v>1819734.17</v>
      </c>
      <c r="H196" s="65" t="s">
        <v>1</v>
      </c>
      <c r="I196" s="96"/>
      <c r="J196" s="88"/>
      <c r="K196" s="89"/>
      <c r="L196" s="78">
        <v>1819734.17</v>
      </c>
      <c r="M196" s="11"/>
    </row>
    <row r="197" spans="1:13" ht="15" customHeight="1" x14ac:dyDescent="0.2">
      <c r="A197" s="41" t="s">
        <v>243</v>
      </c>
      <c r="B197" s="4">
        <v>45939</v>
      </c>
      <c r="C197" s="36" t="s">
        <v>146</v>
      </c>
      <c r="D197" s="11" t="s">
        <v>56</v>
      </c>
      <c r="E197" s="12">
        <v>245049.75</v>
      </c>
      <c r="F197" s="59" t="s">
        <v>1</v>
      </c>
      <c r="G197" s="12">
        <v>245049.75</v>
      </c>
      <c r="H197" s="65" t="s">
        <v>1</v>
      </c>
      <c r="I197" s="96"/>
      <c r="J197" s="88"/>
      <c r="K197" s="89"/>
      <c r="L197" s="78">
        <v>245049.75</v>
      </c>
      <c r="M197" s="11"/>
    </row>
    <row r="198" spans="1:13" ht="15" customHeight="1" x14ac:dyDescent="0.2">
      <c r="A198" s="41" t="s">
        <v>236</v>
      </c>
      <c r="B198" s="4">
        <v>46305</v>
      </c>
      <c r="C198" s="36" t="s">
        <v>146</v>
      </c>
      <c r="D198" s="11" t="s">
        <v>14</v>
      </c>
      <c r="E198" s="12">
        <v>61757.53</v>
      </c>
      <c r="F198" s="59" t="s">
        <v>1</v>
      </c>
      <c r="G198" s="12">
        <v>61757.53</v>
      </c>
      <c r="H198" s="65" t="s">
        <v>1</v>
      </c>
      <c r="I198" s="96"/>
      <c r="J198" s="88"/>
      <c r="K198" s="89"/>
      <c r="L198" s="78">
        <v>61757.53</v>
      </c>
      <c r="M198" s="11"/>
    </row>
    <row r="199" spans="1:13" ht="15" customHeight="1" x14ac:dyDescent="0.2">
      <c r="A199" s="41" t="s">
        <v>210</v>
      </c>
      <c r="B199" s="4">
        <v>46305</v>
      </c>
      <c r="C199" s="36" t="s">
        <v>147</v>
      </c>
      <c r="D199" s="11" t="s">
        <v>27</v>
      </c>
      <c r="E199" s="12">
        <v>20685.72</v>
      </c>
      <c r="F199" s="59" t="s">
        <v>28</v>
      </c>
      <c r="G199" s="12">
        <v>1877.2774298938198</v>
      </c>
      <c r="H199" s="65" t="s">
        <v>1</v>
      </c>
      <c r="I199" s="96"/>
      <c r="J199" s="88"/>
      <c r="K199" s="89"/>
      <c r="L199" s="78">
        <v>1877.2774298938198</v>
      </c>
      <c r="M199" s="11"/>
    </row>
    <row r="200" spans="1:13" ht="15" customHeight="1" x14ac:dyDescent="0.2">
      <c r="A200" s="41" t="s">
        <v>211</v>
      </c>
      <c r="B200" s="4">
        <v>46305</v>
      </c>
      <c r="C200" s="36" t="s">
        <v>147</v>
      </c>
      <c r="D200" s="11" t="s">
        <v>27</v>
      </c>
      <c r="E200" s="12">
        <v>395964.38</v>
      </c>
      <c r="F200" s="59" t="s">
        <v>28</v>
      </c>
      <c r="G200" s="12">
        <v>35934.692803339691</v>
      </c>
      <c r="H200" s="65" t="s">
        <v>1</v>
      </c>
      <c r="I200" s="96"/>
      <c r="J200" s="88"/>
      <c r="K200" s="89"/>
      <c r="L200" s="78">
        <v>35934.692803339691</v>
      </c>
      <c r="M200" s="11"/>
    </row>
    <row r="201" spans="1:13" ht="15" customHeight="1" x14ac:dyDescent="0.2">
      <c r="A201" s="46" t="s">
        <v>215</v>
      </c>
      <c r="B201" s="4">
        <v>46306</v>
      </c>
      <c r="C201" s="36" t="s">
        <v>147</v>
      </c>
      <c r="D201" s="11" t="s">
        <v>27</v>
      </c>
      <c r="E201" s="12">
        <v>128420.88</v>
      </c>
      <c r="F201" s="59" t="s">
        <v>28</v>
      </c>
      <c r="G201" s="12">
        <v>11548.848000863325</v>
      </c>
      <c r="H201" s="65" t="s">
        <v>1</v>
      </c>
      <c r="I201" s="96"/>
      <c r="J201" s="88"/>
      <c r="K201" s="89"/>
      <c r="L201" s="78">
        <v>11548.848000863325</v>
      </c>
      <c r="M201" s="11"/>
    </row>
    <row r="202" spans="1:13" ht="15" customHeight="1" x14ac:dyDescent="0.2">
      <c r="A202" s="45" t="s">
        <v>239</v>
      </c>
      <c r="B202" s="4">
        <v>46311</v>
      </c>
      <c r="C202" s="36" t="s">
        <v>146</v>
      </c>
      <c r="D202" s="11" t="s">
        <v>18</v>
      </c>
      <c r="E202" s="12">
        <v>96.61</v>
      </c>
      <c r="F202" s="59" t="s">
        <v>1</v>
      </c>
      <c r="G202" s="12">
        <v>96.61</v>
      </c>
      <c r="H202" s="65" t="s">
        <v>1</v>
      </c>
      <c r="I202" s="96"/>
      <c r="J202" s="88"/>
      <c r="K202" s="89"/>
      <c r="L202" s="78">
        <v>96.61</v>
      </c>
      <c r="M202" s="11"/>
    </row>
    <row r="203" spans="1:13" ht="15" customHeight="1" x14ac:dyDescent="0.2">
      <c r="A203" s="41" t="s">
        <v>273</v>
      </c>
      <c r="B203" s="4">
        <v>46313</v>
      </c>
      <c r="C203" s="36" t="s">
        <v>146</v>
      </c>
      <c r="D203" s="11" t="s">
        <v>30</v>
      </c>
      <c r="E203" s="12">
        <v>196941.2</v>
      </c>
      <c r="F203" s="59" t="s">
        <v>1</v>
      </c>
      <c r="G203" s="12">
        <v>196941.2</v>
      </c>
      <c r="H203" s="65" t="s">
        <v>1</v>
      </c>
      <c r="I203" s="96"/>
      <c r="J203" s="88"/>
      <c r="K203" s="89"/>
      <c r="L203" s="78">
        <v>196941.2</v>
      </c>
      <c r="M203" s="11"/>
    </row>
    <row r="204" spans="1:13" ht="15" customHeight="1" x14ac:dyDescent="0.2">
      <c r="A204" s="41" t="s">
        <v>209</v>
      </c>
      <c r="B204" s="4">
        <v>46317</v>
      </c>
      <c r="C204" s="36" t="s">
        <v>147</v>
      </c>
      <c r="D204" s="11" t="s">
        <v>36</v>
      </c>
      <c r="E204" s="12">
        <v>1070.3699999999999</v>
      </c>
      <c r="F204" s="59" t="s">
        <v>1</v>
      </c>
      <c r="G204" s="12">
        <v>1070.3699999999999</v>
      </c>
      <c r="H204" s="65" t="s">
        <v>1</v>
      </c>
      <c r="I204" s="96"/>
      <c r="J204" s="88"/>
      <c r="K204" s="89"/>
      <c r="L204" s="78">
        <v>1070.3699999999999</v>
      </c>
      <c r="M204" s="11"/>
    </row>
    <row r="205" spans="1:13" ht="15" customHeight="1" x14ac:dyDescent="0.2">
      <c r="A205" s="41" t="s">
        <v>212</v>
      </c>
      <c r="B205" s="4">
        <v>46317</v>
      </c>
      <c r="C205" s="36" t="s">
        <v>147</v>
      </c>
      <c r="D205" s="11" t="s">
        <v>16</v>
      </c>
      <c r="E205" s="12">
        <v>7695.36</v>
      </c>
      <c r="F205" s="59" t="s">
        <v>17</v>
      </c>
      <c r="G205" s="12">
        <v>8962.8922173821884</v>
      </c>
      <c r="H205" s="65" t="s">
        <v>1</v>
      </c>
      <c r="I205" s="96"/>
      <c r="J205" s="88"/>
      <c r="K205" s="89"/>
      <c r="L205" s="78">
        <v>8962.8922173821884</v>
      </c>
      <c r="M205" s="11"/>
    </row>
    <row r="206" spans="1:13" ht="15" customHeight="1" x14ac:dyDescent="0.2">
      <c r="A206" s="41" t="s">
        <v>247</v>
      </c>
      <c r="B206" s="4">
        <v>46317</v>
      </c>
      <c r="C206" s="36" t="s">
        <v>146</v>
      </c>
      <c r="D206" s="11" t="s">
        <v>21</v>
      </c>
      <c r="E206" s="12">
        <v>10981.25</v>
      </c>
      <c r="F206" s="59" t="s">
        <v>1</v>
      </c>
      <c r="G206" s="12">
        <v>10981.25</v>
      </c>
      <c r="H206" s="65" t="s">
        <v>1</v>
      </c>
      <c r="I206" s="96"/>
      <c r="J206" s="88"/>
      <c r="K206" s="89"/>
      <c r="L206" s="78">
        <v>10981.25</v>
      </c>
      <c r="M206" s="11"/>
    </row>
    <row r="207" spans="1:13" ht="15" customHeight="1" x14ac:dyDescent="0.2">
      <c r="A207" s="41" t="s">
        <v>240</v>
      </c>
      <c r="B207" s="4">
        <v>46320</v>
      </c>
      <c r="C207" s="36" t="s">
        <v>146</v>
      </c>
      <c r="D207" s="11" t="s">
        <v>32</v>
      </c>
      <c r="E207" s="12">
        <v>72779.149999999994</v>
      </c>
      <c r="F207" s="59" t="s">
        <v>1</v>
      </c>
      <c r="G207" s="12">
        <v>72779.149999999994</v>
      </c>
      <c r="H207" s="65" t="s">
        <v>1</v>
      </c>
      <c r="I207" s="96"/>
      <c r="J207" s="88"/>
      <c r="K207" s="89"/>
      <c r="L207" s="78">
        <v>72779.149999999994</v>
      </c>
      <c r="M207" s="11"/>
    </row>
    <row r="208" spans="1:13" ht="15" customHeight="1" x14ac:dyDescent="0.2">
      <c r="A208" s="41" t="s">
        <v>261</v>
      </c>
      <c r="B208" s="4">
        <v>46322</v>
      </c>
      <c r="C208" s="36" t="s">
        <v>146</v>
      </c>
      <c r="D208" s="11" t="s">
        <v>0</v>
      </c>
      <c r="E208" s="12">
        <v>218828.96</v>
      </c>
      <c r="F208" s="59" t="s">
        <v>1</v>
      </c>
      <c r="G208" s="12">
        <v>218828.96</v>
      </c>
      <c r="H208" s="65" t="s">
        <v>1</v>
      </c>
      <c r="I208" s="96"/>
      <c r="J208" s="88"/>
      <c r="K208" s="89"/>
      <c r="L208" s="78">
        <v>218828.96</v>
      </c>
      <c r="M208" s="11"/>
    </row>
    <row r="209" spans="1:13" ht="15" customHeight="1" x14ac:dyDescent="0.2">
      <c r="A209" s="41" t="s">
        <v>260</v>
      </c>
      <c r="B209" s="4">
        <v>46322</v>
      </c>
      <c r="C209" s="36" t="s">
        <v>146</v>
      </c>
      <c r="D209" s="11" t="s">
        <v>0</v>
      </c>
      <c r="E209" s="12">
        <v>1322320.8100000005</v>
      </c>
      <c r="F209" s="59" t="s">
        <v>1</v>
      </c>
      <c r="G209" s="12">
        <v>1322320.8100000005</v>
      </c>
      <c r="H209" s="65" t="s">
        <v>1</v>
      </c>
      <c r="I209" s="96"/>
      <c r="J209" s="88"/>
      <c r="K209" s="89"/>
      <c r="L209" s="78">
        <v>1322320.8100000005</v>
      </c>
      <c r="M209" s="11"/>
    </row>
    <row r="210" spans="1:13" ht="15" customHeight="1" x14ac:dyDescent="0.2">
      <c r="A210" s="41" t="s">
        <v>266</v>
      </c>
      <c r="B210" s="4">
        <v>46325</v>
      </c>
      <c r="C210" s="36" t="s">
        <v>147</v>
      </c>
      <c r="D210" s="11" t="s">
        <v>24</v>
      </c>
      <c r="E210" s="12">
        <v>1219.1999999999998</v>
      </c>
      <c r="F210" s="59" t="s">
        <v>1</v>
      </c>
      <c r="G210" s="12">
        <v>1219.1999999999998</v>
      </c>
      <c r="H210" s="65" t="s">
        <v>1</v>
      </c>
      <c r="I210" s="96"/>
      <c r="J210" s="88"/>
      <c r="K210" s="89"/>
      <c r="L210" s="78">
        <v>1219.1999999999998</v>
      </c>
      <c r="M210" s="11"/>
    </row>
    <row r="211" spans="1:13" ht="15" customHeight="1" x14ac:dyDescent="0.2">
      <c r="A211" s="41" t="s">
        <v>192</v>
      </c>
      <c r="B211" s="4">
        <v>46333</v>
      </c>
      <c r="C211" s="36" t="s">
        <v>146</v>
      </c>
      <c r="D211" s="11" t="s">
        <v>32</v>
      </c>
      <c r="E211" s="12">
        <v>48110.03</v>
      </c>
      <c r="F211" s="59" t="s">
        <v>1</v>
      </c>
      <c r="G211" s="12">
        <v>48110.03</v>
      </c>
      <c r="H211" s="65" t="s">
        <v>1</v>
      </c>
      <c r="I211" s="96"/>
      <c r="J211" s="88"/>
      <c r="K211" s="89"/>
      <c r="L211" s="78">
        <v>48110.03</v>
      </c>
      <c r="M211" s="11"/>
    </row>
    <row r="212" spans="1:13" ht="15" customHeight="1" x14ac:dyDescent="0.2">
      <c r="A212" s="41" t="s">
        <v>228</v>
      </c>
      <c r="B212" s="4">
        <v>46334</v>
      </c>
      <c r="C212" s="36" t="s">
        <v>146</v>
      </c>
      <c r="D212" s="11" t="s">
        <v>227</v>
      </c>
      <c r="E212" s="12">
        <v>276</v>
      </c>
      <c r="F212" s="59" t="s">
        <v>230</v>
      </c>
      <c r="G212" s="12">
        <v>55.46</v>
      </c>
      <c r="H212" s="65" t="s">
        <v>1</v>
      </c>
      <c r="I212" s="96"/>
      <c r="J212" s="88"/>
      <c r="K212" s="89"/>
      <c r="L212" s="78">
        <v>55.46</v>
      </c>
      <c r="M212" s="11"/>
    </row>
    <row r="213" spans="1:13" ht="15" customHeight="1" x14ac:dyDescent="0.2">
      <c r="A213" s="41" t="s">
        <v>248</v>
      </c>
      <c r="B213" s="4">
        <v>46335</v>
      </c>
      <c r="C213" s="36" t="s">
        <v>146</v>
      </c>
      <c r="D213" s="11" t="s">
        <v>21</v>
      </c>
      <c r="E213" s="12">
        <v>6403.11</v>
      </c>
      <c r="F213" s="59" t="s">
        <v>1</v>
      </c>
      <c r="G213" s="12">
        <v>6403.11</v>
      </c>
      <c r="H213" s="65" t="s">
        <v>1</v>
      </c>
      <c r="I213" s="96"/>
      <c r="J213" s="88"/>
      <c r="K213" s="89"/>
      <c r="L213" s="78">
        <v>6403.11</v>
      </c>
      <c r="M213" s="11"/>
    </row>
    <row r="214" spans="1:13" ht="15" customHeight="1" x14ac:dyDescent="0.2">
      <c r="A214" s="41" t="s">
        <v>242</v>
      </c>
      <c r="B214" s="4">
        <v>46341</v>
      </c>
      <c r="C214" s="36" t="s">
        <v>146</v>
      </c>
      <c r="D214" s="11" t="s">
        <v>56</v>
      </c>
      <c r="E214" s="12">
        <v>298390.18</v>
      </c>
      <c r="F214" s="59" t="s">
        <v>1</v>
      </c>
      <c r="G214" s="12">
        <v>298390.18</v>
      </c>
      <c r="H214" s="65" t="s">
        <v>1</v>
      </c>
      <c r="I214" s="96"/>
      <c r="J214" s="88"/>
      <c r="K214" s="89"/>
      <c r="L214" s="78">
        <v>298390.18</v>
      </c>
      <c r="M214" s="11"/>
    </row>
    <row r="215" spans="1:13" ht="15" customHeight="1" x14ac:dyDescent="0.2">
      <c r="A215" s="41" t="s">
        <v>252</v>
      </c>
      <c r="B215" s="4">
        <v>46349</v>
      </c>
      <c r="C215" s="36" t="s">
        <v>146</v>
      </c>
      <c r="D215" s="11" t="s">
        <v>24</v>
      </c>
      <c r="E215" s="12">
        <v>179061.62999999992</v>
      </c>
      <c r="F215" s="59" t="s">
        <v>1</v>
      </c>
      <c r="G215" s="12">
        <v>179061.62999999992</v>
      </c>
      <c r="H215" s="65" t="s">
        <v>1</v>
      </c>
      <c r="I215" s="96"/>
      <c r="J215" s="88"/>
      <c r="K215" s="89"/>
      <c r="L215" s="78">
        <v>179061.62999999992</v>
      </c>
      <c r="M215" s="11"/>
    </row>
    <row r="216" spans="1:13" ht="15" customHeight="1" x14ac:dyDescent="0.2">
      <c r="A216" s="41" t="s">
        <v>249</v>
      </c>
      <c r="B216" s="4">
        <v>46352</v>
      </c>
      <c r="C216" s="36" t="s">
        <v>146</v>
      </c>
      <c r="D216" s="11" t="s">
        <v>21</v>
      </c>
      <c r="E216" s="12">
        <v>901.13</v>
      </c>
      <c r="F216" s="59" t="s">
        <v>1</v>
      </c>
      <c r="G216" s="12">
        <v>901.13</v>
      </c>
      <c r="H216" s="65" t="s">
        <v>1</v>
      </c>
      <c r="I216" s="96"/>
      <c r="J216" s="88"/>
      <c r="K216" s="89"/>
      <c r="L216" s="78">
        <v>901.13</v>
      </c>
      <c r="M216" s="11"/>
    </row>
    <row r="217" spans="1:13" ht="15.75" customHeight="1" x14ac:dyDescent="0.2">
      <c r="A217" s="41" t="s">
        <v>262</v>
      </c>
      <c r="B217" s="4">
        <v>46353</v>
      </c>
      <c r="C217" s="36" t="s">
        <v>146</v>
      </c>
      <c r="D217" s="11" t="s">
        <v>0</v>
      </c>
      <c r="E217" s="12">
        <v>5014.78</v>
      </c>
      <c r="F217" s="59" t="s">
        <v>1</v>
      </c>
      <c r="G217" s="12">
        <v>5014.78</v>
      </c>
      <c r="H217" s="65" t="s">
        <v>1</v>
      </c>
      <c r="I217" s="96"/>
      <c r="J217" s="88"/>
      <c r="K217" s="89"/>
      <c r="L217" s="78">
        <v>5014.78</v>
      </c>
      <c r="M217" s="11"/>
    </row>
    <row r="218" spans="1:13" ht="15.75" customHeight="1" x14ac:dyDescent="0.2">
      <c r="A218" s="41" t="s">
        <v>268</v>
      </c>
      <c r="B218" s="4">
        <v>46354</v>
      </c>
      <c r="C218" s="36" t="s">
        <v>147</v>
      </c>
      <c r="D218" s="11" t="s">
        <v>16</v>
      </c>
      <c r="E218" s="12">
        <v>4726.7999999999993</v>
      </c>
      <c r="F218" s="59" t="s">
        <v>17</v>
      </c>
      <c r="G218" s="12">
        <v>5628.4829721362221</v>
      </c>
      <c r="H218" s="65" t="s">
        <v>1</v>
      </c>
      <c r="I218" s="96"/>
      <c r="J218" s="88"/>
      <c r="K218" s="89"/>
      <c r="L218" s="78">
        <v>5628.4829721362221</v>
      </c>
      <c r="M218" s="11"/>
    </row>
    <row r="219" spans="1:13" ht="15" customHeight="1" x14ac:dyDescent="0.2">
      <c r="A219" s="41" t="s">
        <v>269</v>
      </c>
      <c r="B219" s="4">
        <v>46354</v>
      </c>
      <c r="C219" s="36" t="s">
        <v>147</v>
      </c>
      <c r="D219" s="11" t="s">
        <v>16</v>
      </c>
      <c r="E219" s="12">
        <v>5771.5199999999995</v>
      </c>
      <c r="F219" s="59" t="s">
        <v>17</v>
      </c>
      <c r="G219" s="12">
        <v>6872.4934508216238</v>
      </c>
      <c r="H219" s="65" t="s">
        <v>1</v>
      </c>
      <c r="I219" s="96"/>
      <c r="J219" s="88"/>
      <c r="K219" s="89"/>
      <c r="L219" s="78">
        <v>6872.4934508216238</v>
      </c>
      <c r="M219" s="11"/>
    </row>
    <row r="220" spans="1:13" ht="15" customHeight="1" x14ac:dyDescent="0.2">
      <c r="A220" s="41" t="s">
        <v>234</v>
      </c>
      <c r="B220" s="4">
        <v>46356</v>
      </c>
      <c r="C220" s="36" t="s">
        <v>146</v>
      </c>
      <c r="D220" s="11" t="s">
        <v>7</v>
      </c>
      <c r="E220" s="12">
        <v>255590.18</v>
      </c>
      <c r="F220" s="59" t="s">
        <v>8</v>
      </c>
      <c r="G220" s="12">
        <v>10257.25098322498</v>
      </c>
      <c r="H220" s="65" t="s">
        <v>1</v>
      </c>
      <c r="I220" s="96"/>
      <c r="J220" s="88"/>
      <c r="K220" s="89"/>
      <c r="L220" s="78">
        <v>10257.25098322498</v>
      </c>
      <c r="M220" s="11"/>
    </row>
    <row r="221" spans="1:13" ht="15" customHeight="1" x14ac:dyDescent="0.2">
      <c r="A221" s="41" t="s">
        <v>264</v>
      </c>
      <c r="B221" s="4">
        <v>46366</v>
      </c>
      <c r="C221" s="36" t="s">
        <v>147</v>
      </c>
      <c r="D221" s="11" t="s">
        <v>14</v>
      </c>
      <c r="E221" s="12">
        <v>1384151.4399999983</v>
      </c>
      <c r="F221" s="59" t="s">
        <v>1</v>
      </c>
      <c r="G221" s="12">
        <v>1384151.4399999983</v>
      </c>
      <c r="H221" s="65" t="s">
        <v>1</v>
      </c>
      <c r="I221" s="96"/>
      <c r="J221" s="88"/>
      <c r="K221" s="89"/>
      <c r="L221" s="78">
        <v>1384151.4399999983</v>
      </c>
      <c r="M221" s="11"/>
    </row>
    <row r="222" spans="1:13" ht="15" customHeight="1" x14ac:dyDescent="0.2">
      <c r="A222" s="41" t="s">
        <v>263</v>
      </c>
      <c r="B222" s="4">
        <v>46366</v>
      </c>
      <c r="C222" s="36" t="s">
        <v>147</v>
      </c>
      <c r="D222" s="11" t="s">
        <v>14</v>
      </c>
      <c r="E222" s="12">
        <v>30983.52</v>
      </c>
      <c r="F222" s="59" t="s">
        <v>1</v>
      </c>
      <c r="G222" s="12">
        <v>30983.52</v>
      </c>
      <c r="H222" s="65" t="s">
        <v>1</v>
      </c>
      <c r="I222" s="96"/>
      <c r="J222" s="88"/>
      <c r="K222" s="89"/>
      <c r="L222" s="78">
        <v>30983.52</v>
      </c>
      <c r="M222" s="11"/>
    </row>
    <row r="223" spans="1:13" ht="15" customHeight="1" x14ac:dyDescent="0.2">
      <c r="A223" s="41" t="s">
        <v>237</v>
      </c>
      <c r="B223" s="4">
        <v>46366</v>
      </c>
      <c r="C223" s="36" t="s">
        <v>146</v>
      </c>
      <c r="D223" s="11" t="s">
        <v>14</v>
      </c>
      <c r="E223" s="12">
        <v>463.76</v>
      </c>
      <c r="F223" s="59" t="s">
        <v>1</v>
      </c>
      <c r="G223" s="12">
        <v>463.76</v>
      </c>
      <c r="H223" s="65" t="s">
        <v>1</v>
      </c>
      <c r="I223" s="96"/>
      <c r="J223" s="88"/>
      <c r="K223" s="89"/>
      <c r="L223" s="78">
        <v>463.76</v>
      </c>
      <c r="M223" s="11"/>
    </row>
    <row r="224" spans="1:13" ht="15" customHeight="1" x14ac:dyDescent="0.2">
      <c r="A224" s="41" t="s">
        <v>241</v>
      </c>
      <c r="B224" s="4">
        <v>46372</v>
      </c>
      <c r="C224" s="36" t="s">
        <v>146</v>
      </c>
      <c r="D224" s="11" t="s">
        <v>56</v>
      </c>
      <c r="E224" s="12">
        <v>230692.42</v>
      </c>
      <c r="F224" s="59" t="s">
        <v>1</v>
      </c>
      <c r="G224" s="12">
        <v>230692.42</v>
      </c>
      <c r="H224" s="65" t="s">
        <v>1</v>
      </c>
      <c r="I224" s="96"/>
      <c r="J224" s="88"/>
      <c r="K224" s="89"/>
      <c r="L224" s="78">
        <v>230692.42</v>
      </c>
      <c r="M224" s="11"/>
    </row>
    <row r="225" spans="1:89" ht="15" customHeight="1" x14ac:dyDescent="0.2">
      <c r="A225" s="40" t="s">
        <v>275</v>
      </c>
      <c r="B225" s="9">
        <v>46372</v>
      </c>
      <c r="C225" s="35" t="s">
        <v>146</v>
      </c>
      <c r="D225" s="8" t="s">
        <v>4</v>
      </c>
      <c r="E225" s="12">
        <v>322139.48</v>
      </c>
      <c r="F225" s="59" t="s">
        <v>1</v>
      </c>
      <c r="G225" s="12">
        <v>322139.48</v>
      </c>
      <c r="H225" s="65" t="s">
        <v>1</v>
      </c>
      <c r="I225" s="96"/>
      <c r="J225" s="88"/>
      <c r="K225" s="89"/>
      <c r="L225" s="78">
        <v>322139.48</v>
      </c>
      <c r="M225" s="11"/>
    </row>
    <row r="226" spans="1:89" ht="15" customHeight="1" x14ac:dyDescent="0.2">
      <c r="A226" s="40" t="s">
        <v>277</v>
      </c>
      <c r="B226" s="9">
        <v>46374</v>
      </c>
      <c r="C226" s="35" t="s">
        <v>146</v>
      </c>
      <c r="D226" s="8" t="s">
        <v>9</v>
      </c>
      <c r="E226" s="12">
        <v>551284.65999999992</v>
      </c>
      <c r="F226" s="59" t="s">
        <v>10</v>
      </c>
      <c r="G226" s="12">
        <v>73913.609975196101</v>
      </c>
      <c r="H226" s="65" t="s">
        <v>1</v>
      </c>
      <c r="I226" s="96"/>
      <c r="J226" s="88"/>
      <c r="K226" s="89"/>
      <c r="L226" s="78">
        <v>73913.609975196101</v>
      </c>
      <c r="M226" s="11"/>
    </row>
    <row r="227" spans="1:89" ht="15" customHeight="1" x14ac:dyDescent="0.2">
      <c r="A227" s="40" t="s">
        <v>278</v>
      </c>
      <c r="B227" s="9">
        <v>46386</v>
      </c>
      <c r="C227" s="35" t="s">
        <v>146</v>
      </c>
      <c r="D227" s="8" t="s">
        <v>48</v>
      </c>
      <c r="E227" s="12">
        <v>114680</v>
      </c>
      <c r="F227" s="59" t="s">
        <v>49</v>
      </c>
      <c r="G227" s="12">
        <v>806.46976090014073</v>
      </c>
      <c r="H227" s="65" t="s">
        <v>1</v>
      </c>
      <c r="I227" s="96"/>
      <c r="J227" s="88"/>
      <c r="K227" s="89"/>
      <c r="L227" s="78">
        <v>806.46976090014073</v>
      </c>
      <c r="M227" s="11"/>
    </row>
    <row r="228" spans="1:89" ht="15" customHeight="1" x14ac:dyDescent="0.2">
      <c r="A228" s="40" t="s">
        <v>279</v>
      </c>
      <c r="B228" s="9">
        <v>46386</v>
      </c>
      <c r="C228" s="35" t="s">
        <v>146</v>
      </c>
      <c r="D228" s="8" t="s">
        <v>48</v>
      </c>
      <c r="E228" s="12">
        <v>2556469</v>
      </c>
      <c r="F228" s="59" t="s">
        <v>49</v>
      </c>
      <c r="G228" s="12">
        <v>17977.981715893111</v>
      </c>
      <c r="H228" s="65" t="s">
        <v>1</v>
      </c>
      <c r="I228" s="96"/>
      <c r="J228" s="88"/>
      <c r="K228" s="89"/>
      <c r="L228" s="78">
        <v>17977.981715893111</v>
      </c>
      <c r="M228" s="11"/>
    </row>
    <row r="229" spans="1:89" ht="15" customHeight="1" x14ac:dyDescent="0.2">
      <c r="A229" s="40" t="s">
        <v>287</v>
      </c>
      <c r="B229" s="6">
        <v>46375</v>
      </c>
      <c r="C229" s="35" t="s">
        <v>146</v>
      </c>
      <c r="D229" s="8" t="s">
        <v>22</v>
      </c>
      <c r="E229" s="12">
        <v>48283.950000000004</v>
      </c>
      <c r="F229" s="59" t="s">
        <v>1</v>
      </c>
      <c r="G229" s="12">
        <v>48283.950000000004</v>
      </c>
      <c r="H229" s="65" t="s">
        <v>1</v>
      </c>
      <c r="I229" s="96"/>
      <c r="J229" s="88"/>
      <c r="K229" s="89"/>
      <c r="L229" s="78">
        <v>48283.950000000004</v>
      </c>
      <c r="M229" s="11"/>
    </row>
    <row r="230" spans="1:89" ht="27.75" customHeight="1" x14ac:dyDescent="0.2">
      <c r="A230" s="40" t="s">
        <v>288</v>
      </c>
      <c r="B230" s="4">
        <v>46379</v>
      </c>
      <c r="C230" s="35" t="s">
        <v>146</v>
      </c>
      <c r="D230" s="8" t="s">
        <v>23</v>
      </c>
      <c r="E230" s="12">
        <v>189541.78999999998</v>
      </c>
      <c r="F230" s="59" t="s">
        <v>1</v>
      </c>
      <c r="G230" s="12">
        <v>189541.78999999998</v>
      </c>
      <c r="H230" s="65" t="s">
        <v>1</v>
      </c>
      <c r="I230" s="96"/>
      <c r="J230" s="88"/>
      <c r="K230" s="89"/>
      <c r="L230" s="78">
        <v>189541.78999999998</v>
      </c>
      <c r="M230" s="11"/>
    </row>
    <row r="231" spans="1:89" ht="15" customHeight="1" x14ac:dyDescent="0.2">
      <c r="A231" s="40" t="s">
        <v>290</v>
      </c>
      <c r="B231" s="4">
        <v>46299</v>
      </c>
      <c r="C231" s="35" t="s">
        <v>146</v>
      </c>
      <c r="D231" s="8" t="s">
        <v>0</v>
      </c>
      <c r="E231" s="12">
        <v>28752.34</v>
      </c>
      <c r="F231" s="59" t="s">
        <v>1</v>
      </c>
      <c r="G231" s="12">
        <v>28752.34</v>
      </c>
      <c r="H231" s="65" t="s">
        <v>1</v>
      </c>
      <c r="I231" s="96"/>
      <c r="J231" s="88"/>
      <c r="K231" s="89"/>
      <c r="L231" s="78">
        <v>28752.34</v>
      </c>
      <c r="M231" s="11"/>
    </row>
    <row r="232" spans="1:89" ht="15" customHeight="1" x14ac:dyDescent="0.2">
      <c r="A232" s="40" t="s">
        <v>291</v>
      </c>
      <c r="B232" s="4">
        <v>46381</v>
      </c>
      <c r="C232" s="35" t="s">
        <v>146</v>
      </c>
      <c r="D232" s="8" t="s">
        <v>0</v>
      </c>
      <c r="E232" s="12">
        <v>8623.74</v>
      </c>
      <c r="F232" s="59" t="s">
        <v>1</v>
      </c>
      <c r="G232" s="12">
        <v>8623.74</v>
      </c>
      <c r="H232" s="65" t="s">
        <v>1</v>
      </c>
      <c r="I232" s="96"/>
      <c r="J232" s="88"/>
      <c r="K232" s="89"/>
      <c r="L232" s="78">
        <v>8623.74</v>
      </c>
      <c r="M232" s="11"/>
    </row>
    <row r="233" spans="1:89" ht="15" customHeight="1" x14ac:dyDescent="0.2">
      <c r="A233" s="40" t="s">
        <v>292</v>
      </c>
      <c r="B233" s="4">
        <v>46353</v>
      </c>
      <c r="C233" s="35" t="s">
        <v>146</v>
      </c>
      <c r="D233" s="8" t="s">
        <v>0</v>
      </c>
      <c r="E233" s="12">
        <v>489572.96000000008</v>
      </c>
      <c r="F233" s="59" t="s">
        <v>1</v>
      </c>
      <c r="G233" s="12">
        <v>489572.96000000008</v>
      </c>
      <c r="H233" s="65" t="s">
        <v>1</v>
      </c>
      <c r="I233" s="96"/>
      <c r="J233" s="88"/>
      <c r="K233" s="89"/>
      <c r="L233" s="78">
        <v>489572.96000000008</v>
      </c>
      <c r="M233" s="11"/>
    </row>
    <row r="234" spans="1:89" ht="15" customHeight="1" x14ac:dyDescent="0.2">
      <c r="A234" s="40" t="s">
        <v>293</v>
      </c>
      <c r="B234" s="4">
        <v>46382</v>
      </c>
      <c r="C234" s="35" t="s">
        <v>146</v>
      </c>
      <c r="D234" s="8" t="s">
        <v>0</v>
      </c>
      <c r="E234" s="12">
        <v>8370.36</v>
      </c>
      <c r="F234" s="59" t="s">
        <v>1</v>
      </c>
      <c r="G234" s="12">
        <v>8370.36</v>
      </c>
      <c r="H234" s="65" t="s">
        <v>1</v>
      </c>
      <c r="I234" s="96"/>
      <c r="J234" s="88"/>
      <c r="K234" s="89"/>
      <c r="L234" s="78">
        <v>8370.36</v>
      </c>
      <c r="M234" s="11"/>
    </row>
    <row r="235" spans="1:89" ht="15" customHeight="1" x14ac:dyDescent="0.2">
      <c r="A235" s="40" t="s">
        <v>294</v>
      </c>
      <c r="B235" s="4">
        <v>46382</v>
      </c>
      <c r="C235" s="35" t="s">
        <v>146</v>
      </c>
      <c r="D235" s="8" t="s">
        <v>0</v>
      </c>
      <c r="E235" s="12">
        <v>280463.68999999971</v>
      </c>
      <c r="F235" s="59" t="s">
        <v>1</v>
      </c>
      <c r="G235" s="12">
        <v>280463.68999999971</v>
      </c>
      <c r="H235" s="65" t="s">
        <v>1</v>
      </c>
      <c r="I235" s="96"/>
      <c r="J235" s="88"/>
      <c r="K235" s="89"/>
      <c r="L235" s="78">
        <v>280463.68999999971</v>
      </c>
      <c r="M235" s="11"/>
    </row>
    <row r="236" spans="1:89" ht="15" customHeight="1" x14ac:dyDescent="0.2">
      <c r="A236" s="40" t="s">
        <v>295</v>
      </c>
      <c r="B236" s="4">
        <v>46382</v>
      </c>
      <c r="C236" s="35" t="s">
        <v>146</v>
      </c>
      <c r="D236" s="8" t="s">
        <v>0</v>
      </c>
      <c r="E236" s="12">
        <v>332.63</v>
      </c>
      <c r="F236" s="59" t="s">
        <v>1</v>
      </c>
      <c r="G236" s="12">
        <v>332.63</v>
      </c>
      <c r="H236" s="65" t="s">
        <v>1</v>
      </c>
      <c r="I236" s="96"/>
      <c r="J236" s="88"/>
      <c r="K236" s="89"/>
      <c r="L236" s="78">
        <v>332.63</v>
      </c>
      <c r="M236" s="11"/>
    </row>
    <row r="237" spans="1:89" s="1" customFormat="1" x14ac:dyDescent="0.2">
      <c r="A237" s="44" t="s">
        <v>229</v>
      </c>
      <c r="B237" s="32"/>
      <c r="C237" s="37"/>
      <c r="D237" s="21"/>
      <c r="E237" s="21"/>
      <c r="F237" s="62"/>
      <c r="G237" s="33">
        <f>SUM(G238:G258)</f>
        <v>2467162.641184113</v>
      </c>
      <c r="H237" s="68"/>
      <c r="I237" s="50"/>
      <c r="J237" s="80"/>
      <c r="K237" s="81"/>
      <c r="L237" s="54"/>
      <c r="M237" s="21"/>
    </row>
    <row r="238" spans="1:89" s="7" customFormat="1" ht="15" customHeight="1" x14ac:dyDescent="0.2">
      <c r="A238" s="40" t="s">
        <v>256</v>
      </c>
      <c r="B238" s="9">
        <v>46390</v>
      </c>
      <c r="C238" s="35" t="s">
        <v>146</v>
      </c>
      <c r="D238" s="8" t="s">
        <v>25</v>
      </c>
      <c r="E238" s="10">
        <v>129986</v>
      </c>
      <c r="F238" s="58" t="s">
        <v>26</v>
      </c>
      <c r="G238" s="10">
        <v>324.88377905523623</v>
      </c>
      <c r="H238" s="64" t="s">
        <v>1</v>
      </c>
      <c r="I238" s="96"/>
      <c r="J238" s="88"/>
      <c r="K238" s="89"/>
      <c r="L238" s="52"/>
      <c r="M238" s="10">
        <v>324.88377905523623</v>
      </c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</row>
    <row r="239" spans="1:89" s="7" customFormat="1" ht="15" customHeight="1" x14ac:dyDescent="0.2">
      <c r="A239" s="40" t="s">
        <v>235</v>
      </c>
      <c r="B239" s="9">
        <v>46391</v>
      </c>
      <c r="C239" s="35" t="s">
        <v>146</v>
      </c>
      <c r="D239" s="8" t="s">
        <v>31</v>
      </c>
      <c r="E239" s="10">
        <v>236640.08</v>
      </c>
      <c r="F239" s="58" t="s">
        <v>1</v>
      </c>
      <c r="G239" s="10">
        <v>236640.08</v>
      </c>
      <c r="H239" s="64" t="s">
        <v>1</v>
      </c>
      <c r="I239" s="96"/>
      <c r="J239" s="88"/>
      <c r="K239" s="89"/>
      <c r="L239" s="52"/>
      <c r="M239" s="10">
        <v>236640.08</v>
      </c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</row>
    <row r="240" spans="1:89" s="7" customFormat="1" ht="15" customHeight="1" x14ac:dyDescent="0.2">
      <c r="A240" s="40" t="s">
        <v>254</v>
      </c>
      <c r="B240" s="9">
        <v>46395</v>
      </c>
      <c r="C240" s="35" t="s">
        <v>146</v>
      </c>
      <c r="D240" s="8" t="s">
        <v>2</v>
      </c>
      <c r="E240" s="10">
        <v>75799.399999999965</v>
      </c>
      <c r="F240" s="58" t="s">
        <v>3</v>
      </c>
      <c r="G240" s="10">
        <v>80818.21089668409</v>
      </c>
      <c r="H240" s="64" t="s">
        <v>1</v>
      </c>
      <c r="I240" s="96"/>
      <c r="J240" s="88"/>
      <c r="K240" s="89"/>
      <c r="L240" s="52"/>
      <c r="M240" s="10">
        <v>80818.21089668409</v>
      </c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</row>
    <row r="241" spans="1:89" s="7" customFormat="1" ht="15" customHeight="1" x14ac:dyDescent="0.2">
      <c r="A241" s="40" t="s">
        <v>270</v>
      </c>
      <c r="B241" s="9">
        <v>46402</v>
      </c>
      <c r="C241" s="35" t="s">
        <v>147</v>
      </c>
      <c r="D241" s="8" t="s">
        <v>24</v>
      </c>
      <c r="E241" s="10">
        <v>5324.5199999999995</v>
      </c>
      <c r="F241" s="58" t="s">
        <v>1</v>
      </c>
      <c r="G241" s="10">
        <v>5324.5199999999995</v>
      </c>
      <c r="H241" s="64" t="s">
        <v>1</v>
      </c>
      <c r="I241" s="96"/>
      <c r="J241" s="88"/>
      <c r="K241" s="89"/>
      <c r="L241" s="52"/>
      <c r="M241" s="10">
        <v>5324.5199999999995</v>
      </c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</row>
    <row r="242" spans="1:89" s="7" customFormat="1" ht="15" customHeight="1" x14ac:dyDescent="0.2">
      <c r="A242" s="40" t="s">
        <v>265</v>
      </c>
      <c r="B242" s="9">
        <v>46410</v>
      </c>
      <c r="C242" s="35" t="s">
        <v>147</v>
      </c>
      <c r="D242" s="8" t="s">
        <v>15</v>
      </c>
      <c r="E242" s="10">
        <v>3255.4800000000005</v>
      </c>
      <c r="F242" s="58" t="s">
        <v>1</v>
      </c>
      <c r="G242" s="10">
        <v>3255.4800000000005</v>
      </c>
      <c r="H242" s="64" t="s">
        <v>1</v>
      </c>
      <c r="I242" s="96"/>
      <c r="J242" s="88"/>
      <c r="K242" s="89"/>
      <c r="L242" s="52"/>
      <c r="M242" s="10">
        <v>3255.4800000000005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</row>
    <row r="243" spans="1:89" s="7" customFormat="1" ht="15" customHeight="1" x14ac:dyDescent="0.2">
      <c r="A243" s="40" t="s">
        <v>246</v>
      </c>
      <c r="B243" s="9">
        <v>46426</v>
      </c>
      <c r="C243" s="35" t="s">
        <v>146</v>
      </c>
      <c r="D243" s="8" t="s">
        <v>36</v>
      </c>
      <c r="E243" s="10">
        <v>3778.6500000000005</v>
      </c>
      <c r="F243" s="58" t="s">
        <v>1</v>
      </c>
      <c r="G243" s="10">
        <v>3778.6500000000005</v>
      </c>
      <c r="H243" s="64" t="s">
        <v>1</v>
      </c>
      <c r="I243" s="96"/>
      <c r="J243" s="88"/>
      <c r="K243" s="89"/>
      <c r="L243" s="52"/>
      <c r="M243" s="10">
        <v>3778.6500000000005</v>
      </c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</row>
    <row r="244" spans="1:89" s="7" customFormat="1" ht="15" customHeight="1" x14ac:dyDescent="0.2">
      <c r="A244" s="40" t="s">
        <v>283</v>
      </c>
      <c r="B244" s="9">
        <v>46426</v>
      </c>
      <c r="C244" s="35" t="s">
        <v>146</v>
      </c>
      <c r="D244" s="8" t="s">
        <v>36</v>
      </c>
      <c r="E244" s="10">
        <v>2023.57</v>
      </c>
      <c r="F244" s="58" t="s">
        <v>1</v>
      </c>
      <c r="G244" s="10">
        <v>2023.57</v>
      </c>
      <c r="H244" s="64" t="s">
        <v>1</v>
      </c>
      <c r="I244" s="96"/>
      <c r="J244" s="88"/>
      <c r="K244" s="89"/>
      <c r="L244" s="52"/>
      <c r="M244" s="10">
        <v>2023.57</v>
      </c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</row>
    <row r="245" spans="1:89" s="7" customFormat="1" ht="15" customHeight="1" x14ac:dyDescent="0.2">
      <c r="A245" s="40" t="s">
        <v>284</v>
      </c>
      <c r="B245" s="9">
        <v>46426</v>
      </c>
      <c r="C245" s="35" t="s">
        <v>146</v>
      </c>
      <c r="D245" s="8" t="s">
        <v>36</v>
      </c>
      <c r="E245" s="10">
        <v>599.55999999999995</v>
      </c>
      <c r="F245" s="58" t="s">
        <v>1</v>
      </c>
      <c r="G245" s="10">
        <v>599.55999999999995</v>
      </c>
      <c r="H245" s="64" t="s">
        <v>1</v>
      </c>
      <c r="I245" s="96"/>
      <c r="J245" s="88"/>
      <c r="K245" s="89"/>
      <c r="L245" s="52"/>
      <c r="M245" s="10">
        <v>599.55999999999995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</row>
    <row r="246" spans="1:89" s="7" customFormat="1" ht="15" customHeight="1" x14ac:dyDescent="0.2">
      <c r="A246" s="40" t="s">
        <v>285</v>
      </c>
      <c r="B246" s="9">
        <v>46426</v>
      </c>
      <c r="C246" s="35" t="s">
        <v>146</v>
      </c>
      <c r="D246" s="8" t="s">
        <v>36</v>
      </c>
      <c r="E246" s="10">
        <v>265.49</v>
      </c>
      <c r="F246" s="58" t="s">
        <v>1</v>
      </c>
      <c r="G246" s="10">
        <v>265.49</v>
      </c>
      <c r="H246" s="64" t="s">
        <v>1</v>
      </c>
      <c r="I246" s="96"/>
      <c r="J246" s="88"/>
      <c r="K246" s="89"/>
      <c r="L246" s="52"/>
      <c r="M246" s="10">
        <v>265.49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</row>
    <row r="247" spans="1:89" s="7" customFormat="1" ht="15" customHeight="1" x14ac:dyDescent="0.2">
      <c r="A247" s="40" t="s">
        <v>244</v>
      </c>
      <c r="B247" s="9">
        <v>46430</v>
      </c>
      <c r="C247" s="35" t="s">
        <v>146</v>
      </c>
      <c r="D247" s="8" t="s">
        <v>19</v>
      </c>
      <c r="E247" s="10">
        <f>1096013.6+52500</f>
        <v>1148513.6000000001</v>
      </c>
      <c r="F247" s="58" t="s">
        <v>20</v>
      </c>
      <c r="G247" s="10">
        <f>92149.9941145807+4414.064471</f>
        <v>96564.0585855807</v>
      </c>
      <c r="H247" s="64" t="s">
        <v>1</v>
      </c>
      <c r="I247" s="96"/>
      <c r="J247" s="88"/>
      <c r="K247" s="89"/>
      <c r="L247" s="52"/>
      <c r="M247" s="10">
        <f>92149.9941145807+4414.064471</f>
        <v>96564.0585855807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</row>
    <row r="248" spans="1:89" s="7" customFormat="1" ht="15" customHeight="1" x14ac:dyDescent="0.2">
      <c r="A248" s="40" t="s">
        <v>250</v>
      </c>
      <c r="B248" s="9">
        <v>46444</v>
      </c>
      <c r="C248" s="35" t="s">
        <v>146</v>
      </c>
      <c r="D248" s="8" t="s">
        <v>21</v>
      </c>
      <c r="E248" s="10">
        <v>11.26</v>
      </c>
      <c r="F248" s="58" t="s">
        <v>1</v>
      </c>
      <c r="G248" s="10">
        <v>11.26</v>
      </c>
      <c r="H248" s="64" t="s">
        <v>1</v>
      </c>
      <c r="I248" s="96"/>
      <c r="J248" s="88"/>
      <c r="K248" s="89"/>
      <c r="L248" s="52"/>
      <c r="M248" s="10">
        <v>11.26</v>
      </c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</row>
    <row r="249" spans="1:89" s="7" customFormat="1" ht="15" customHeight="1" x14ac:dyDescent="0.2">
      <c r="A249" s="40" t="s">
        <v>274</v>
      </c>
      <c r="B249" s="9">
        <v>46408</v>
      </c>
      <c r="C249" s="35" t="s">
        <v>146</v>
      </c>
      <c r="D249" s="8" t="s">
        <v>30</v>
      </c>
      <c r="E249" s="10">
        <v>142459.58999999997</v>
      </c>
      <c r="F249" s="58" t="s">
        <v>1</v>
      </c>
      <c r="G249" s="10">
        <v>142459.58999999997</v>
      </c>
      <c r="H249" s="64" t="s">
        <v>1</v>
      </c>
      <c r="I249" s="96"/>
      <c r="J249" s="88"/>
      <c r="K249" s="89"/>
      <c r="L249" s="52"/>
      <c r="M249" s="10">
        <v>142459.58999999997</v>
      </c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</row>
    <row r="250" spans="1:89" s="7" customFormat="1" ht="15" customHeight="1" x14ac:dyDescent="0.2">
      <c r="A250" s="40" t="s">
        <v>280</v>
      </c>
      <c r="B250" s="9">
        <v>46422</v>
      </c>
      <c r="C250" s="35" t="s">
        <v>146</v>
      </c>
      <c r="D250" s="8" t="s">
        <v>16</v>
      </c>
      <c r="E250" s="10">
        <v>73569.269999999975</v>
      </c>
      <c r="F250" s="58" t="s">
        <v>17</v>
      </c>
      <c r="G250" s="10">
        <v>84523.517922794112</v>
      </c>
      <c r="H250" s="64" t="s">
        <v>1</v>
      </c>
      <c r="I250" s="96"/>
      <c r="J250" s="88"/>
      <c r="K250" s="89"/>
      <c r="L250" s="52"/>
      <c r="M250" s="10">
        <v>84523.517922794112</v>
      </c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</row>
    <row r="251" spans="1:89" s="7" customFormat="1" ht="15" customHeight="1" x14ac:dyDescent="0.2">
      <c r="A251" s="40" t="s">
        <v>281</v>
      </c>
      <c r="B251" s="9">
        <v>46418</v>
      </c>
      <c r="C251" s="35" t="s">
        <v>146</v>
      </c>
      <c r="D251" s="8" t="s">
        <v>18</v>
      </c>
      <c r="E251" s="10">
        <v>39.380000000000003</v>
      </c>
      <c r="F251" s="58" t="s">
        <v>1</v>
      </c>
      <c r="G251" s="10">
        <v>39.380000000000003</v>
      </c>
      <c r="H251" s="64" t="s">
        <v>1</v>
      </c>
      <c r="I251" s="96"/>
      <c r="J251" s="88"/>
      <c r="K251" s="89"/>
      <c r="L251" s="52"/>
      <c r="M251" s="10">
        <v>39.380000000000003</v>
      </c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</row>
    <row r="252" spans="1:89" s="7" customFormat="1" ht="15" customHeight="1" x14ac:dyDescent="0.2">
      <c r="A252" s="40" t="s">
        <v>282</v>
      </c>
      <c r="B252" s="6">
        <v>46394</v>
      </c>
      <c r="C252" s="35" t="s">
        <v>146</v>
      </c>
      <c r="D252" s="8" t="s">
        <v>33</v>
      </c>
      <c r="E252" s="10">
        <v>38103.29</v>
      </c>
      <c r="F252" s="58" t="s">
        <v>1</v>
      </c>
      <c r="G252" s="10">
        <v>38103.29</v>
      </c>
      <c r="H252" s="64" t="s">
        <v>1</v>
      </c>
      <c r="I252" s="96"/>
      <c r="J252" s="88"/>
      <c r="K252" s="89"/>
      <c r="L252" s="52"/>
      <c r="M252" s="10">
        <v>38103.29</v>
      </c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</row>
    <row r="253" spans="1:89" s="7" customFormat="1" ht="15" customHeight="1" x14ac:dyDescent="0.2">
      <c r="A253" s="40" t="s">
        <v>286</v>
      </c>
      <c r="B253" s="4">
        <v>46422</v>
      </c>
      <c r="C253" s="35" t="s">
        <v>146</v>
      </c>
      <c r="D253" s="8" t="s">
        <v>21</v>
      </c>
      <c r="E253" s="10">
        <v>561.07000000000005</v>
      </c>
      <c r="F253" s="58" t="s">
        <v>1</v>
      </c>
      <c r="G253" s="10">
        <v>561.07000000000005</v>
      </c>
      <c r="H253" s="64" t="s">
        <v>1</v>
      </c>
      <c r="I253" s="96"/>
      <c r="J253" s="88"/>
      <c r="K253" s="89"/>
      <c r="L253" s="52"/>
      <c r="M253" s="10">
        <v>561.07000000000005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</row>
    <row r="254" spans="1:89" s="7" customFormat="1" ht="15" customHeight="1" x14ac:dyDescent="0.2">
      <c r="A254" s="40" t="s">
        <v>289</v>
      </c>
      <c r="B254" s="4">
        <v>46458</v>
      </c>
      <c r="C254" s="35" t="s">
        <v>146</v>
      </c>
      <c r="D254" s="8" t="s">
        <v>23</v>
      </c>
      <c r="E254" s="10">
        <v>4622.97</v>
      </c>
      <c r="F254" s="58" t="s">
        <v>1</v>
      </c>
      <c r="G254" s="10">
        <v>4622.97</v>
      </c>
      <c r="H254" s="64" t="s">
        <v>1</v>
      </c>
      <c r="I254" s="96"/>
      <c r="J254" s="88"/>
      <c r="K254" s="89"/>
      <c r="L254" s="52"/>
      <c r="M254" s="10">
        <v>4622.97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</row>
    <row r="255" spans="1:89" s="7" customFormat="1" ht="15" customHeight="1" x14ac:dyDescent="0.2">
      <c r="A255" s="40" t="s">
        <v>296</v>
      </c>
      <c r="B255" s="4">
        <v>46414</v>
      </c>
      <c r="C255" s="35" t="s">
        <v>146</v>
      </c>
      <c r="D255" s="8" t="s">
        <v>0</v>
      </c>
      <c r="E255" s="10">
        <v>1254608.3099999989</v>
      </c>
      <c r="F255" s="58" t="s">
        <v>1</v>
      </c>
      <c r="G255" s="10">
        <v>1254608.3099999989</v>
      </c>
      <c r="H255" s="64" t="s">
        <v>1</v>
      </c>
      <c r="I255" s="96"/>
      <c r="J255" s="88"/>
      <c r="K255" s="89"/>
      <c r="L255" s="52"/>
      <c r="M255" s="10">
        <v>1254608.3099999989</v>
      </c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</row>
    <row r="256" spans="1:89" s="7" customFormat="1" ht="15" customHeight="1" x14ac:dyDescent="0.2">
      <c r="A256" s="40" t="s">
        <v>297</v>
      </c>
      <c r="B256" s="4">
        <v>46414</v>
      </c>
      <c r="C256" s="35" t="s">
        <v>146</v>
      </c>
      <c r="D256" s="8" t="s">
        <v>0</v>
      </c>
      <c r="E256" s="10">
        <v>324610.06</v>
      </c>
      <c r="F256" s="58" t="s">
        <v>1</v>
      </c>
      <c r="G256" s="10">
        <v>324610.06</v>
      </c>
      <c r="H256" s="64" t="s">
        <v>1</v>
      </c>
      <c r="I256" s="96"/>
      <c r="J256" s="88"/>
      <c r="K256" s="89"/>
      <c r="L256" s="52"/>
      <c r="M256" s="10">
        <v>324610.06</v>
      </c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</row>
    <row r="257" spans="1:89" s="7" customFormat="1" ht="15" customHeight="1" x14ac:dyDescent="0.2">
      <c r="A257" s="40" t="s">
        <v>298</v>
      </c>
      <c r="B257" s="4">
        <v>46415</v>
      </c>
      <c r="C257" s="35" t="s">
        <v>146</v>
      </c>
      <c r="D257" s="8" t="s">
        <v>0</v>
      </c>
      <c r="E257" s="10">
        <v>48345.969999999994</v>
      </c>
      <c r="F257" s="58" t="s">
        <v>1</v>
      </c>
      <c r="G257" s="10">
        <v>48345.969999999994</v>
      </c>
      <c r="H257" s="64" t="s">
        <v>1</v>
      </c>
      <c r="I257" s="96"/>
      <c r="J257" s="88"/>
      <c r="K257" s="89"/>
      <c r="L257" s="52"/>
      <c r="M257" s="10">
        <v>48345.969999999994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</row>
    <row r="258" spans="1:89" s="7" customFormat="1" ht="15" customHeight="1" thickBot="1" x14ac:dyDescent="0.25">
      <c r="A258" s="40" t="s">
        <v>299</v>
      </c>
      <c r="B258" s="4">
        <v>46445</v>
      </c>
      <c r="C258" s="35" t="s">
        <v>146</v>
      </c>
      <c r="D258" s="8" t="s">
        <v>0</v>
      </c>
      <c r="E258" s="10">
        <v>139682.71999999994</v>
      </c>
      <c r="F258" s="58" t="s">
        <v>1</v>
      </c>
      <c r="G258" s="10">
        <v>139682.71999999994</v>
      </c>
      <c r="H258" s="64" t="s">
        <v>1</v>
      </c>
      <c r="I258" s="96"/>
      <c r="J258" s="90"/>
      <c r="K258" s="91"/>
      <c r="L258" s="52"/>
      <c r="M258" s="10">
        <v>139682.71999999994</v>
      </c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</row>
    <row r="259" spans="1:89" s="19" customFormat="1" ht="14.25" customHeight="1" thickBot="1" x14ac:dyDescent="0.25">
      <c r="A259" s="44" t="s">
        <v>38</v>
      </c>
      <c r="B259" s="21"/>
      <c r="C259" s="21"/>
      <c r="D259" s="21"/>
      <c r="E259" s="55"/>
      <c r="F259" s="55"/>
      <c r="G259" s="56">
        <f>G6+G73+G237</f>
        <v>36111576.545067787</v>
      </c>
      <c r="H259" s="69" t="s">
        <v>1</v>
      </c>
      <c r="I259" s="75">
        <f>SUM(I7)</f>
        <v>278236</v>
      </c>
      <c r="J259" s="72">
        <f>SUM(J7:J72)</f>
        <v>9751612.6087155342</v>
      </c>
      <c r="K259" s="73">
        <f>SUM(K74:K77)</f>
        <v>277209.23672655947</v>
      </c>
      <c r="L259" s="71">
        <f>SUM(L74:L236)</f>
        <v>23337356.060484644</v>
      </c>
      <c r="M259" s="53">
        <f>SUM(M238:M258)</f>
        <v>2467162.641184113</v>
      </c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</row>
    <row r="260" spans="1:89" s="19" customFormat="1" ht="16.5" customHeight="1" thickBot="1" x14ac:dyDescent="0.25">
      <c r="A260" s="74"/>
      <c r="B260" s="109" t="s">
        <v>311</v>
      </c>
      <c r="C260" s="109"/>
      <c r="D260" s="109"/>
      <c r="E260" s="109"/>
      <c r="F260" s="109"/>
      <c r="G260" s="109"/>
      <c r="H260" s="109"/>
      <c r="I260" s="70"/>
      <c r="J260" s="107">
        <f>ROUNDUP(J259+K259,0)</f>
        <v>10028822</v>
      </c>
      <c r="K260" s="108"/>
      <c r="L260" s="97"/>
      <c r="M260" s="98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</row>
    <row r="261" spans="1:89" ht="15" customHeight="1" x14ac:dyDescent="0.2">
      <c r="B261" s="110" t="s">
        <v>310</v>
      </c>
      <c r="C261" s="110"/>
      <c r="D261" s="110"/>
      <c r="E261" s="110"/>
      <c r="F261" s="110"/>
      <c r="G261" s="110"/>
      <c r="H261" s="110"/>
      <c r="I261" s="111">
        <f>I259+J259+L259+M259+K259</f>
        <v>36111576.547110848</v>
      </c>
      <c r="J261" s="112"/>
      <c r="K261" s="112"/>
      <c r="L261" s="113"/>
      <c r="M261" s="113"/>
    </row>
    <row r="262" spans="1:89" x14ac:dyDescent="0.2">
      <c r="A262" s="2" t="s">
        <v>309</v>
      </c>
      <c r="L262" s="48"/>
    </row>
    <row r="263" spans="1:89" x14ac:dyDescent="0.2">
      <c r="A263" s="2" t="s">
        <v>312</v>
      </c>
      <c r="G263" s="31"/>
    </row>
    <row r="264" spans="1:89" ht="33" customHeight="1" x14ac:dyDescent="0.2">
      <c r="A264" s="103" t="s">
        <v>313</v>
      </c>
      <c r="B264" s="103"/>
      <c r="C264" s="103"/>
      <c r="D264" s="103"/>
      <c r="E264" s="103"/>
      <c r="F264" s="103"/>
      <c r="G264" s="103"/>
      <c r="H264" s="103"/>
      <c r="I264" s="103"/>
      <c r="L264" s="48"/>
    </row>
  </sheetData>
  <mergeCells count="7">
    <mergeCell ref="A264:I264"/>
    <mergeCell ref="J1:M1"/>
    <mergeCell ref="A3:M3"/>
    <mergeCell ref="J260:K260"/>
    <mergeCell ref="B260:H260"/>
    <mergeCell ref="B261:H261"/>
    <mergeCell ref="I261:M261"/>
  </mergeCells>
  <pageMargins left="0.23622047244094491" right="0.15748031496062992" top="0.23622047244094491" bottom="0.74803149606299213" header="0.31496062992125984" footer="0.31496062992125984"/>
  <pageSetup paperSize="9" scale="70" orientation="portrait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Neapmaksātie_rēķini_15.10.2025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Sarmīte Kokina</dc:creator>
  <cp:lastModifiedBy>Liene Ābola</cp:lastModifiedBy>
  <cp:lastPrinted>2025-10-15T09:07:22Z</cp:lastPrinted>
  <dcterms:created xsi:type="dcterms:W3CDTF">2023-12-08T09:45:17Z</dcterms:created>
  <dcterms:modified xsi:type="dcterms:W3CDTF">2025-11-14T09:40:51Z</dcterms:modified>
</cp:coreProperties>
</file>