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ts\tmdfs\RB\ir1601\Desktop\"/>
    </mc:Choice>
  </mc:AlternateContent>
  <xr:revisionPtr revIDLastSave="0" documentId="8_{82306F5B-C391-464D-8BE2-009C74371BD7}" xr6:coauthVersionLast="47" xr6:coauthVersionMax="47" xr10:uidLastSave="{00000000-0000-0000-0000-000000000000}"/>
  <bookViews>
    <workbookView xWindow="-110" yWindow="-110" windowWidth="19420" windowHeight="10420" xr2:uid="{8DF6ACC5-0DF5-4398-ACB5-2DF3B9A7AF20}"/>
  </bookViews>
  <sheets>
    <sheet name="Lapa2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0" i="4" l="1"/>
  <c r="D20" i="4"/>
  <c r="E11" i="4"/>
  <c r="D11" i="4"/>
  <c r="D13" i="4" l="1"/>
  <c r="D12" i="4"/>
  <c r="E13" i="4"/>
  <c r="E12" i="4"/>
  <c r="E10" i="4" l="1"/>
  <c r="E16" i="4" s="1"/>
  <c r="E15" i="4"/>
  <c r="E19" i="4"/>
  <c r="E14" i="4" l="1"/>
  <c r="E9" i="4" s="1"/>
  <c r="E18" i="4" l="1"/>
  <c r="E17" i="4" s="1"/>
  <c r="E8" i="4" s="1"/>
  <c r="E7" i="4" s="1"/>
  <c r="E6" i="4" s="1"/>
  <c r="D10" i="4" l="1"/>
  <c r="D15" i="4" s="1"/>
  <c r="D16" i="4" l="1"/>
  <c r="D19" i="4"/>
  <c r="D14" i="4" l="1"/>
  <c r="D9" i="4" s="1"/>
  <c r="D18" i="4" l="1"/>
  <c r="D17" i="4" s="1"/>
  <c r="D8" i="4" s="1"/>
  <c r="D7" i="4" s="1"/>
  <c r="D6" i="4" s="1"/>
</calcChain>
</file>

<file path=xl/sharedStrings.xml><?xml version="1.0" encoding="utf-8"?>
<sst xmlns="http://schemas.openxmlformats.org/spreadsheetml/2006/main" count="44" uniqueCount="38">
  <si>
    <t>EKK</t>
  </si>
  <si>
    <t>Apraksts</t>
  </si>
  <si>
    <t>Aprēķins</t>
  </si>
  <si>
    <t>2022.gads</t>
  </si>
  <si>
    <t>Gada summa</t>
  </si>
  <si>
    <t>KOPĀ IZDEVUMI</t>
  </si>
  <si>
    <t xml:space="preserve">Kārtējie izdevumi </t>
  </si>
  <si>
    <t>EKK 1000</t>
  </si>
  <si>
    <t xml:space="preserve">Atlīdzība kopā </t>
  </si>
  <si>
    <t>EKK 1100</t>
  </si>
  <si>
    <t xml:space="preserve">Atalgojums </t>
  </si>
  <si>
    <t>EKK 1110</t>
  </si>
  <si>
    <t xml:space="preserve">Mēneša amatalga </t>
  </si>
  <si>
    <t>EKK 1140</t>
  </si>
  <si>
    <t>Piemaksas</t>
  </si>
  <si>
    <t>Vispārējās piemaksas 10% apmērā no plānoto 5 amata vietu skaitam plānotās mēnešalgu kopsummas</t>
  </si>
  <si>
    <t>EKK 1148</t>
  </si>
  <si>
    <t>Prēmijas un naudas balvas 10% apmērā no plānoto 5 amata vietu skaitam plānotās mēnešalgu kopsummas</t>
  </si>
  <si>
    <t>EKK 1200</t>
  </si>
  <si>
    <t xml:space="preserve">Darba devēja  valsts sociālās apdrošināšanas obligātās iemaksas, sociāla rakstura pabalsti un kompensācijas      </t>
  </si>
  <si>
    <t>EKK 1210</t>
  </si>
  <si>
    <r>
      <t>Darba devēja VSAOI 23,599%</t>
    </r>
    <r>
      <rPr>
        <b/>
        <sz val="10"/>
        <color indexed="8"/>
        <rFont val="Times New Roman"/>
        <family val="1"/>
        <charset val="186"/>
      </rPr>
      <t xml:space="preserve"> </t>
    </r>
  </si>
  <si>
    <t>saskaņā ar aprēķinu</t>
  </si>
  <si>
    <t>EKK 1220</t>
  </si>
  <si>
    <t>Sociālās garantijas 5 % apmērā no plānoto amata vietu (slodžu) skaitam plānotās mēnešalgu kopsummas attiecīgajā kalendāra gadā</t>
  </si>
  <si>
    <t>EKK 1227</t>
  </si>
  <si>
    <t xml:space="preserve">Darba devēja izdevumi veselības apdrošināšanai </t>
  </si>
  <si>
    <t xml:space="preserve">2889 EUR × 2 a. v. × 12 mēn. </t>
  </si>
  <si>
    <t>vacākais juriskonsults(3 slodze, 24.saime, III līmenis, 11. mēnešalgu grupa  2889 EUR)</t>
  </si>
  <si>
    <t xml:space="preserve">2889EUR ×3 a. v. × 12 mēn. </t>
  </si>
  <si>
    <t>analītiķis(2 slodze, 24.saime, IV līmenis, 11. mēnešalgu grupa  2889 EUR)</t>
  </si>
  <si>
    <t>Jaunas amata vietas</t>
  </si>
  <si>
    <t>2023.gads un turpmāk</t>
  </si>
  <si>
    <t>vadītājs (1 slodze, 24.saime, III līmenis, 12. mēnešalgu grupa  3582 EUR)</t>
  </si>
  <si>
    <t xml:space="preserve">3582 EUR × 1 a. v. × 12 mēn. </t>
  </si>
  <si>
    <t>216 324 EUR (EKK 1110) x 10 %</t>
  </si>
  <si>
    <t>213,43EUR × 6 a. v.</t>
  </si>
  <si>
    <t>216 324 EUR (EKK 1110) x 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</si>
</sst>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6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b/>
      <u/>
      <sz val="12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186"/>
    </font>
    <font>
      <b/>
      <i/>
      <u/>
      <sz val="12"/>
      <color indexed="8"/>
      <name val="Times New Roman"/>
      <family val="1"/>
      <charset val="186"/>
    </font>
    <font>
      <b/>
      <u/>
      <sz val="12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2" fillId="0" borderId="0"/>
  </cellStyleXfs>
  <cellXfs count="44">
    <xf numFmtId="0" fontId="0" fillId="0" borderId="0" xfId="0"/>
    <xf numFmtId="0" fontId="3" fillId="0" borderId="0" xfId="1" applyFont="1"/>
    <xf numFmtId="0" fontId="3" fillId="0" borderId="0" xfId="1" applyFont="1" applyAlignment="1">
      <alignment horizontal="right"/>
    </xf>
    <xf numFmtId="0" fontId="4" fillId="0" borderId="0" xfId="1" applyFont="1" applyAlignment="1">
      <alignment horizontal="center"/>
    </xf>
    <xf numFmtId="0" fontId="3" fillId="0" borderId="0" xfId="0" applyFont="1"/>
    <xf numFmtId="0" fontId="6" fillId="2" borderId="1" xfId="0" applyFont="1" applyFill="1" applyBorder="1" applyAlignment="1">
      <alignment horizontal="center" vertical="top"/>
    </xf>
    <xf numFmtId="0" fontId="7" fillId="0" borderId="2" xfId="1" applyFont="1" applyBorder="1" applyAlignment="1">
      <alignment wrapText="1"/>
    </xf>
    <xf numFmtId="0" fontId="8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justify" vertical="center" wrapText="1"/>
    </xf>
    <xf numFmtId="3" fontId="10" fillId="0" borderId="2" xfId="1" applyNumberFormat="1" applyFont="1" applyBorder="1" applyAlignment="1">
      <alignment vertical="center"/>
    </xf>
    <xf numFmtId="0" fontId="7" fillId="0" borderId="1" xfId="1" applyFont="1" applyBorder="1" applyAlignment="1">
      <alignment wrapText="1"/>
    </xf>
    <xf numFmtId="0" fontId="5" fillId="0" borderId="2" xfId="1" applyFont="1" applyBorder="1" applyAlignment="1">
      <alignment horizontal="left" vertical="center"/>
    </xf>
    <xf numFmtId="3" fontId="10" fillId="0" borderId="1" xfId="1" applyNumberFormat="1" applyFont="1" applyBorder="1" applyAlignment="1">
      <alignment vertical="center"/>
    </xf>
    <xf numFmtId="0" fontId="7" fillId="3" borderId="1" xfId="1" applyFont="1" applyFill="1" applyBorder="1" applyAlignment="1">
      <alignment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left" vertical="center" wrapText="1"/>
    </xf>
    <xf numFmtId="3" fontId="7" fillId="3" borderId="1" xfId="1" applyNumberFormat="1" applyFont="1" applyFill="1" applyBorder="1" applyAlignment="1">
      <alignment vertical="center"/>
    </xf>
    <xf numFmtId="0" fontId="12" fillId="4" borderId="2" xfId="1" applyFont="1" applyFill="1" applyBorder="1" applyAlignment="1">
      <alignment vertical="center"/>
    </xf>
    <xf numFmtId="0" fontId="12" fillId="4" borderId="1" xfId="1" applyFont="1" applyFill="1" applyBorder="1" applyAlignment="1">
      <alignment vertical="center" wrapText="1"/>
    </xf>
    <xf numFmtId="0" fontId="12" fillId="4" borderId="3" xfId="1" applyFont="1" applyFill="1" applyBorder="1" applyAlignment="1">
      <alignment horizontal="left" vertical="center" wrapText="1"/>
    </xf>
    <xf numFmtId="3" fontId="7" fillId="4" borderId="1" xfId="1" applyNumberFormat="1" applyFont="1" applyFill="1" applyBorder="1" applyAlignment="1">
      <alignment vertical="center"/>
    </xf>
    <xf numFmtId="0" fontId="7" fillId="0" borderId="1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left" vertical="center" wrapText="1"/>
    </xf>
    <xf numFmtId="3" fontId="7" fillId="0" borderId="1" xfId="1" applyNumberFormat="1" applyFont="1" applyBorder="1" applyAlignment="1">
      <alignment vertical="center"/>
    </xf>
    <xf numFmtId="0" fontId="13" fillId="0" borderId="4" xfId="1" applyFont="1" applyBorder="1"/>
    <xf numFmtId="0" fontId="13" fillId="0" borderId="4" xfId="1" applyFont="1" applyBorder="1" applyAlignment="1">
      <alignment horizontal="justify" vertical="center"/>
    </xf>
    <xf numFmtId="0" fontId="13" fillId="0" borderId="1" xfId="1" applyFont="1" applyBorder="1" applyAlignment="1">
      <alignment horizontal="left" vertical="center"/>
    </xf>
    <xf numFmtId="3" fontId="13" fillId="0" borderId="1" xfId="1" applyNumberFormat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3" fillId="0" borderId="1" xfId="1" applyFont="1" applyBorder="1" applyAlignment="1">
      <alignment horizontal="left"/>
    </xf>
    <xf numFmtId="0" fontId="13" fillId="0" borderId="1" xfId="1" applyFont="1" applyBorder="1" applyAlignment="1">
      <alignment horizontal="justify" vertical="center" wrapText="1"/>
    </xf>
    <xf numFmtId="0" fontId="13" fillId="0" borderId="1" xfId="1" applyFont="1" applyBorder="1" applyAlignment="1">
      <alignment horizontal="left" vertical="center" wrapText="1"/>
    </xf>
    <xf numFmtId="3" fontId="13" fillId="0" borderId="1" xfId="1" applyNumberFormat="1" applyFont="1" applyBorder="1" applyAlignment="1">
      <alignment horizontal="right" vertical="center"/>
    </xf>
    <xf numFmtId="0" fontId="13" fillId="0" borderId="4" xfId="1" applyFont="1" applyBorder="1" applyAlignment="1">
      <alignment horizontal="left"/>
    </xf>
    <xf numFmtId="0" fontId="11" fillId="0" borderId="4" xfId="1" applyFont="1" applyBorder="1" applyAlignment="1">
      <alignment horizontal="left" vertical="center" wrapText="1"/>
    </xf>
    <xf numFmtId="0" fontId="13" fillId="0" borderId="1" xfId="1" applyFont="1" applyBorder="1" applyAlignment="1">
      <alignment horizontal="left" vertical="top" wrapText="1"/>
    </xf>
    <xf numFmtId="0" fontId="13" fillId="0" borderId="4" xfId="1" applyFont="1" applyBorder="1" applyAlignment="1">
      <alignment horizontal="left" vertical="center" wrapText="1"/>
    </xf>
    <xf numFmtId="3" fontId="13" fillId="0" borderId="4" xfId="1" applyNumberFormat="1" applyFont="1" applyBorder="1" applyAlignment="1">
      <alignment horizontal="right" vertical="center"/>
    </xf>
    <xf numFmtId="3" fontId="3" fillId="0" borderId="0" xfId="1" applyNumberFormat="1" applyFont="1"/>
    <xf numFmtId="0" fontId="14" fillId="0" borderId="1" xfId="0" applyFont="1" applyBorder="1" applyAlignment="1">
      <alignment horizontal="center" vertical="top"/>
    </xf>
    <xf numFmtId="0" fontId="15" fillId="0" borderId="4" xfId="1" applyFont="1" applyBorder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5" fillId="0" borderId="4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</cellXfs>
  <cellStyles count="4">
    <cellStyle name="Komats 2" xfId="2" xr:uid="{1CECD527-07FB-4C25-A2AC-B3725F0781DD}"/>
    <cellStyle name="Parasts" xfId="0" builtinId="0"/>
    <cellStyle name="Parasts 2" xfId="1" xr:uid="{844601C8-9277-49D0-B0DB-B30E69966C7D}"/>
    <cellStyle name="Parasts 3" xfId="3" xr:uid="{9B201939-86BD-4133-962B-BC9CB7FB58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72F96-4A0B-45DA-BE2E-1D9B47F831E2}">
  <dimension ref="A1:E21"/>
  <sheetViews>
    <sheetView tabSelected="1" zoomScale="110" zoomScaleNormal="110" workbookViewId="0">
      <selection activeCell="G9" sqref="G9"/>
    </sheetView>
  </sheetViews>
  <sheetFormatPr defaultRowHeight="14" x14ac:dyDescent="0.3"/>
  <cols>
    <col min="1" max="1" width="19.36328125" style="1" customWidth="1"/>
    <col min="2" max="2" width="64.54296875" style="1" customWidth="1"/>
    <col min="3" max="3" width="38.36328125" style="1" bestFit="1" customWidth="1"/>
    <col min="4" max="4" width="22.36328125" style="1" customWidth="1"/>
    <col min="5" max="5" width="21.54296875" style="1" customWidth="1"/>
    <col min="6" max="254" width="8.90625" style="1"/>
    <col min="255" max="255" width="19.36328125" style="1" customWidth="1"/>
    <col min="256" max="256" width="64.54296875" style="1" customWidth="1"/>
    <col min="257" max="257" width="38.36328125" style="1" bestFit="1" customWidth="1"/>
    <col min="258" max="510" width="8.90625" style="1"/>
    <col min="511" max="511" width="19.36328125" style="1" customWidth="1"/>
    <col min="512" max="512" width="64.54296875" style="1" customWidth="1"/>
    <col min="513" max="513" width="38.36328125" style="1" bestFit="1" customWidth="1"/>
    <col min="514" max="766" width="8.90625" style="1"/>
    <col min="767" max="767" width="19.36328125" style="1" customWidth="1"/>
    <col min="768" max="768" width="64.54296875" style="1" customWidth="1"/>
    <col min="769" max="769" width="38.36328125" style="1" bestFit="1" customWidth="1"/>
    <col min="770" max="1022" width="8.90625" style="1"/>
    <col min="1023" max="1023" width="19.36328125" style="1" customWidth="1"/>
    <col min="1024" max="1024" width="64.54296875" style="1" customWidth="1"/>
    <col min="1025" max="1025" width="38.36328125" style="1" bestFit="1" customWidth="1"/>
    <col min="1026" max="1278" width="8.90625" style="1"/>
    <col min="1279" max="1279" width="19.36328125" style="1" customWidth="1"/>
    <col min="1280" max="1280" width="64.54296875" style="1" customWidth="1"/>
    <col min="1281" max="1281" width="38.36328125" style="1" bestFit="1" customWidth="1"/>
    <col min="1282" max="1534" width="8.90625" style="1"/>
    <col min="1535" max="1535" width="19.36328125" style="1" customWidth="1"/>
    <col min="1536" max="1536" width="64.54296875" style="1" customWidth="1"/>
    <col min="1537" max="1537" width="38.36328125" style="1" bestFit="1" customWidth="1"/>
    <col min="1538" max="1790" width="8.90625" style="1"/>
    <col min="1791" max="1791" width="19.36328125" style="1" customWidth="1"/>
    <col min="1792" max="1792" width="64.54296875" style="1" customWidth="1"/>
    <col min="1793" max="1793" width="38.36328125" style="1" bestFit="1" customWidth="1"/>
    <col min="1794" max="2046" width="8.90625" style="1"/>
    <col min="2047" max="2047" width="19.36328125" style="1" customWidth="1"/>
    <col min="2048" max="2048" width="64.54296875" style="1" customWidth="1"/>
    <col min="2049" max="2049" width="38.36328125" style="1" bestFit="1" customWidth="1"/>
    <col min="2050" max="2302" width="8.90625" style="1"/>
    <col min="2303" max="2303" width="19.36328125" style="1" customWidth="1"/>
    <col min="2304" max="2304" width="64.54296875" style="1" customWidth="1"/>
    <col min="2305" max="2305" width="38.36328125" style="1" bestFit="1" customWidth="1"/>
    <col min="2306" max="2558" width="8.90625" style="1"/>
    <col min="2559" max="2559" width="19.36328125" style="1" customWidth="1"/>
    <col min="2560" max="2560" width="64.54296875" style="1" customWidth="1"/>
    <col min="2561" max="2561" width="38.36328125" style="1" bestFit="1" customWidth="1"/>
    <col min="2562" max="2814" width="8.90625" style="1"/>
    <col min="2815" max="2815" width="19.36328125" style="1" customWidth="1"/>
    <col min="2816" max="2816" width="64.54296875" style="1" customWidth="1"/>
    <col min="2817" max="2817" width="38.36328125" style="1" bestFit="1" customWidth="1"/>
    <col min="2818" max="3070" width="8.90625" style="1"/>
    <col min="3071" max="3071" width="19.36328125" style="1" customWidth="1"/>
    <col min="3072" max="3072" width="64.54296875" style="1" customWidth="1"/>
    <col min="3073" max="3073" width="38.36328125" style="1" bestFit="1" customWidth="1"/>
    <col min="3074" max="3326" width="8.90625" style="1"/>
    <col min="3327" max="3327" width="19.36328125" style="1" customWidth="1"/>
    <col min="3328" max="3328" width="64.54296875" style="1" customWidth="1"/>
    <col min="3329" max="3329" width="38.36328125" style="1" bestFit="1" customWidth="1"/>
    <col min="3330" max="3582" width="8.90625" style="1"/>
    <col min="3583" max="3583" width="19.36328125" style="1" customWidth="1"/>
    <col min="3584" max="3584" width="64.54296875" style="1" customWidth="1"/>
    <col min="3585" max="3585" width="38.36328125" style="1" bestFit="1" customWidth="1"/>
    <col min="3586" max="3838" width="8.90625" style="1"/>
    <col min="3839" max="3839" width="19.36328125" style="1" customWidth="1"/>
    <col min="3840" max="3840" width="64.54296875" style="1" customWidth="1"/>
    <col min="3841" max="3841" width="38.36328125" style="1" bestFit="1" customWidth="1"/>
    <col min="3842" max="4094" width="8.90625" style="1"/>
    <col min="4095" max="4095" width="19.36328125" style="1" customWidth="1"/>
    <col min="4096" max="4096" width="64.54296875" style="1" customWidth="1"/>
    <col min="4097" max="4097" width="38.36328125" style="1" bestFit="1" customWidth="1"/>
    <col min="4098" max="4350" width="8.90625" style="1"/>
    <col min="4351" max="4351" width="19.36328125" style="1" customWidth="1"/>
    <col min="4352" max="4352" width="64.54296875" style="1" customWidth="1"/>
    <col min="4353" max="4353" width="38.36328125" style="1" bestFit="1" customWidth="1"/>
    <col min="4354" max="4606" width="8.90625" style="1"/>
    <col min="4607" max="4607" width="19.36328125" style="1" customWidth="1"/>
    <col min="4608" max="4608" width="64.54296875" style="1" customWidth="1"/>
    <col min="4609" max="4609" width="38.36328125" style="1" bestFit="1" customWidth="1"/>
    <col min="4610" max="4862" width="8.90625" style="1"/>
    <col min="4863" max="4863" width="19.36328125" style="1" customWidth="1"/>
    <col min="4864" max="4864" width="64.54296875" style="1" customWidth="1"/>
    <col min="4865" max="4865" width="38.36328125" style="1" bestFit="1" customWidth="1"/>
    <col min="4866" max="5118" width="8.90625" style="1"/>
    <col min="5119" max="5119" width="19.36328125" style="1" customWidth="1"/>
    <col min="5120" max="5120" width="64.54296875" style="1" customWidth="1"/>
    <col min="5121" max="5121" width="38.36328125" style="1" bestFit="1" customWidth="1"/>
    <col min="5122" max="5374" width="8.90625" style="1"/>
    <col min="5375" max="5375" width="19.36328125" style="1" customWidth="1"/>
    <col min="5376" max="5376" width="64.54296875" style="1" customWidth="1"/>
    <col min="5377" max="5377" width="38.36328125" style="1" bestFit="1" customWidth="1"/>
    <col min="5378" max="5630" width="8.90625" style="1"/>
    <col min="5631" max="5631" width="19.36328125" style="1" customWidth="1"/>
    <col min="5632" max="5632" width="64.54296875" style="1" customWidth="1"/>
    <col min="5633" max="5633" width="38.36328125" style="1" bestFit="1" customWidth="1"/>
    <col min="5634" max="5886" width="8.90625" style="1"/>
    <col min="5887" max="5887" width="19.36328125" style="1" customWidth="1"/>
    <col min="5888" max="5888" width="64.54296875" style="1" customWidth="1"/>
    <col min="5889" max="5889" width="38.36328125" style="1" bestFit="1" customWidth="1"/>
    <col min="5890" max="6142" width="8.90625" style="1"/>
    <col min="6143" max="6143" width="19.36328125" style="1" customWidth="1"/>
    <col min="6144" max="6144" width="64.54296875" style="1" customWidth="1"/>
    <col min="6145" max="6145" width="38.36328125" style="1" bestFit="1" customWidth="1"/>
    <col min="6146" max="6398" width="8.90625" style="1"/>
    <col min="6399" max="6399" width="19.36328125" style="1" customWidth="1"/>
    <col min="6400" max="6400" width="64.54296875" style="1" customWidth="1"/>
    <col min="6401" max="6401" width="38.36328125" style="1" bestFit="1" customWidth="1"/>
    <col min="6402" max="6654" width="8.90625" style="1"/>
    <col min="6655" max="6655" width="19.36328125" style="1" customWidth="1"/>
    <col min="6656" max="6656" width="64.54296875" style="1" customWidth="1"/>
    <col min="6657" max="6657" width="38.36328125" style="1" bestFit="1" customWidth="1"/>
    <col min="6658" max="6910" width="8.90625" style="1"/>
    <col min="6911" max="6911" width="19.36328125" style="1" customWidth="1"/>
    <col min="6912" max="6912" width="64.54296875" style="1" customWidth="1"/>
    <col min="6913" max="6913" width="38.36328125" style="1" bestFit="1" customWidth="1"/>
    <col min="6914" max="7166" width="8.90625" style="1"/>
    <col min="7167" max="7167" width="19.36328125" style="1" customWidth="1"/>
    <col min="7168" max="7168" width="64.54296875" style="1" customWidth="1"/>
    <col min="7169" max="7169" width="38.36328125" style="1" bestFit="1" customWidth="1"/>
    <col min="7170" max="7422" width="8.90625" style="1"/>
    <col min="7423" max="7423" width="19.36328125" style="1" customWidth="1"/>
    <col min="7424" max="7424" width="64.54296875" style="1" customWidth="1"/>
    <col min="7425" max="7425" width="38.36328125" style="1" bestFit="1" customWidth="1"/>
    <col min="7426" max="7678" width="8.90625" style="1"/>
    <col min="7679" max="7679" width="19.36328125" style="1" customWidth="1"/>
    <col min="7680" max="7680" width="64.54296875" style="1" customWidth="1"/>
    <col min="7681" max="7681" width="38.36328125" style="1" bestFit="1" customWidth="1"/>
    <col min="7682" max="7934" width="8.90625" style="1"/>
    <col min="7935" max="7935" width="19.36328125" style="1" customWidth="1"/>
    <col min="7936" max="7936" width="64.54296875" style="1" customWidth="1"/>
    <col min="7937" max="7937" width="38.36328125" style="1" bestFit="1" customWidth="1"/>
    <col min="7938" max="8190" width="8.90625" style="1"/>
    <col min="8191" max="8191" width="19.36328125" style="1" customWidth="1"/>
    <col min="8192" max="8192" width="64.54296875" style="1" customWidth="1"/>
    <col min="8193" max="8193" width="38.36328125" style="1" bestFit="1" customWidth="1"/>
    <col min="8194" max="8446" width="8.90625" style="1"/>
    <col min="8447" max="8447" width="19.36328125" style="1" customWidth="1"/>
    <col min="8448" max="8448" width="64.54296875" style="1" customWidth="1"/>
    <col min="8449" max="8449" width="38.36328125" style="1" bestFit="1" customWidth="1"/>
    <col min="8450" max="8702" width="8.90625" style="1"/>
    <col min="8703" max="8703" width="19.36328125" style="1" customWidth="1"/>
    <col min="8704" max="8704" width="64.54296875" style="1" customWidth="1"/>
    <col min="8705" max="8705" width="38.36328125" style="1" bestFit="1" customWidth="1"/>
    <col min="8706" max="8958" width="8.90625" style="1"/>
    <col min="8959" max="8959" width="19.36328125" style="1" customWidth="1"/>
    <col min="8960" max="8960" width="64.54296875" style="1" customWidth="1"/>
    <col min="8961" max="8961" width="38.36328125" style="1" bestFit="1" customWidth="1"/>
    <col min="8962" max="9214" width="8.90625" style="1"/>
    <col min="9215" max="9215" width="19.36328125" style="1" customWidth="1"/>
    <col min="9216" max="9216" width="64.54296875" style="1" customWidth="1"/>
    <col min="9217" max="9217" width="38.36328125" style="1" bestFit="1" customWidth="1"/>
    <col min="9218" max="9470" width="8.90625" style="1"/>
    <col min="9471" max="9471" width="19.36328125" style="1" customWidth="1"/>
    <col min="9472" max="9472" width="64.54296875" style="1" customWidth="1"/>
    <col min="9473" max="9473" width="38.36328125" style="1" bestFit="1" customWidth="1"/>
    <col min="9474" max="9726" width="8.90625" style="1"/>
    <col min="9727" max="9727" width="19.36328125" style="1" customWidth="1"/>
    <col min="9728" max="9728" width="64.54296875" style="1" customWidth="1"/>
    <col min="9729" max="9729" width="38.36328125" style="1" bestFit="1" customWidth="1"/>
    <col min="9730" max="9982" width="8.90625" style="1"/>
    <col min="9983" max="9983" width="19.36328125" style="1" customWidth="1"/>
    <col min="9984" max="9984" width="64.54296875" style="1" customWidth="1"/>
    <col min="9985" max="9985" width="38.36328125" style="1" bestFit="1" customWidth="1"/>
    <col min="9986" max="10238" width="8.90625" style="1"/>
    <col min="10239" max="10239" width="19.36328125" style="1" customWidth="1"/>
    <col min="10240" max="10240" width="64.54296875" style="1" customWidth="1"/>
    <col min="10241" max="10241" width="38.36328125" style="1" bestFit="1" customWidth="1"/>
    <col min="10242" max="10494" width="8.90625" style="1"/>
    <col min="10495" max="10495" width="19.36328125" style="1" customWidth="1"/>
    <col min="10496" max="10496" width="64.54296875" style="1" customWidth="1"/>
    <col min="10497" max="10497" width="38.36328125" style="1" bestFit="1" customWidth="1"/>
    <col min="10498" max="10750" width="8.90625" style="1"/>
    <col min="10751" max="10751" width="19.36328125" style="1" customWidth="1"/>
    <col min="10752" max="10752" width="64.54296875" style="1" customWidth="1"/>
    <col min="10753" max="10753" width="38.36328125" style="1" bestFit="1" customWidth="1"/>
    <col min="10754" max="11006" width="8.90625" style="1"/>
    <col min="11007" max="11007" width="19.36328125" style="1" customWidth="1"/>
    <col min="11008" max="11008" width="64.54296875" style="1" customWidth="1"/>
    <col min="11009" max="11009" width="38.36328125" style="1" bestFit="1" customWidth="1"/>
    <col min="11010" max="11262" width="8.90625" style="1"/>
    <col min="11263" max="11263" width="19.36328125" style="1" customWidth="1"/>
    <col min="11264" max="11264" width="64.54296875" style="1" customWidth="1"/>
    <col min="11265" max="11265" width="38.36328125" style="1" bestFit="1" customWidth="1"/>
    <col min="11266" max="11518" width="8.90625" style="1"/>
    <col min="11519" max="11519" width="19.36328125" style="1" customWidth="1"/>
    <col min="11520" max="11520" width="64.54296875" style="1" customWidth="1"/>
    <col min="11521" max="11521" width="38.36328125" style="1" bestFit="1" customWidth="1"/>
    <col min="11522" max="11774" width="8.90625" style="1"/>
    <col min="11775" max="11775" width="19.36328125" style="1" customWidth="1"/>
    <col min="11776" max="11776" width="64.54296875" style="1" customWidth="1"/>
    <col min="11777" max="11777" width="38.36328125" style="1" bestFit="1" customWidth="1"/>
    <col min="11778" max="12030" width="8.90625" style="1"/>
    <col min="12031" max="12031" width="19.36328125" style="1" customWidth="1"/>
    <col min="12032" max="12032" width="64.54296875" style="1" customWidth="1"/>
    <col min="12033" max="12033" width="38.36328125" style="1" bestFit="1" customWidth="1"/>
    <col min="12034" max="12286" width="8.90625" style="1"/>
    <col min="12287" max="12287" width="19.36328125" style="1" customWidth="1"/>
    <col min="12288" max="12288" width="64.54296875" style="1" customWidth="1"/>
    <col min="12289" max="12289" width="38.36328125" style="1" bestFit="1" customWidth="1"/>
    <col min="12290" max="12542" width="8.90625" style="1"/>
    <col min="12543" max="12543" width="19.36328125" style="1" customWidth="1"/>
    <col min="12544" max="12544" width="64.54296875" style="1" customWidth="1"/>
    <col min="12545" max="12545" width="38.36328125" style="1" bestFit="1" customWidth="1"/>
    <col min="12546" max="12798" width="8.90625" style="1"/>
    <col min="12799" max="12799" width="19.36328125" style="1" customWidth="1"/>
    <col min="12800" max="12800" width="64.54296875" style="1" customWidth="1"/>
    <col min="12801" max="12801" width="38.36328125" style="1" bestFit="1" customWidth="1"/>
    <col min="12802" max="13054" width="8.90625" style="1"/>
    <col min="13055" max="13055" width="19.36328125" style="1" customWidth="1"/>
    <col min="13056" max="13056" width="64.54296875" style="1" customWidth="1"/>
    <col min="13057" max="13057" width="38.36328125" style="1" bestFit="1" customWidth="1"/>
    <col min="13058" max="13310" width="8.90625" style="1"/>
    <col min="13311" max="13311" width="19.36328125" style="1" customWidth="1"/>
    <col min="13312" max="13312" width="64.54296875" style="1" customWidth="1"/>
    <col min="13313" max="13313" width="38.36328125" style="1" bestFit="1" customWidth="1"/>
    <col min="13314" max="13566" width="8.90625" style="1"/>
    <col min="13567" max="13567" width="19.36328125" style="1" customWidth="1"/>
    <col min="13568" max="13568" width="64.54296875" style="1" customWidth="1"/>
    <col min="13569" max="13569" width="38.36328125" style="1" bestFit="1" customWidth="1"/>
    <col min="13570" max="13822" width="8.90625" style="1"/>
    <col min="13823" max="13823" width="19.36328125" style="1" customWidth="1"/>
    <col min="13824" max="13824" width="64.54296875" style="1" customWidth="1"/>
    <col min="13825" max="13825" width="38.36328125" style="1" bestFit="1" customWidth="1"/>
    <col min="13826" max="14078" width="8.90625" style="1"/>
    <col min="14079" max="14079" width="19.36328125" style="1" customWidth="1"/>
    <col min="14080" max="14080" width="64.54296875" style="1" customWidth="1"/>
    <col min="14081" max="14081" width="38.36328125" style="1" bestFit="1" customWidth="1"/>
    <col min="14082" max="14334" width="8.90625" style="1"/>
    <col min="14335" max="14335" width="19.36328125" style="1" customWidth="1"/>
    <col min="14336" max="14336" width="64.54296875" style="1" customWidth="1"/>
    <col min="14337" max="14337" width="38.36328125" style="1" bestFit="1" customWidth="1"/>
    <col min="14338" max="14590" width="8.90625" style="1"/>
    <col min="14591" max="14591" width="19.36328125" style="1" customWidth="1"/>
    <col min="14592" max="14592" width="64.54296875" style="1" customWidth="1"/>
    <col min="14593" max="14593" width="38.36328125" style="1" bestFit="1" customWidth="1"/>
    <col min="14594" max="14846" width="8.90625" style="1"/>
    <col min="14847" max="14847" width="19.36328125" style="1" customWidth="1"/>
    <col min="14848" max="14848" width="64.54296875" style="1" customWidth="1"/>
    <col min="14849" max="14849" width="38.36328125" style="1" bestFit="1" customWidth="1"/>
    <col min="14850" max="15102" width="8.90625" style="1"/>
    <col min="15103" max="15103" width="19.36328125" style="1" customWidth="1"/>
    <col min="15104" max="15104" width="64.54296875" style="1" customWidth="1"/>
    <col min="15105" max="15105" width="38.36328125" style="1" bestFit="1" customWidth="1"/>
    <col min="15106" max="15358" width="8.90625" style="1"/>
    <col min="15359" max="15359" width="19.36328125" style="1" customWidth="1"/>
    <col min="15360" max="15360" width="64.54296875" style="1" customWidth="1"/>
    <col min="15361" max="15361" width="38.36328125" style="1" bestFit="1" customWidth="1"/>
    <col min="15362" max="15614" width="8.90625" style="1"/>
    <col min="15615" max="15615" width="19.36328125" style="1" customWidth="1"/>
    <col min="15616" max="15616" width="64.54296875" style="1" customWidth="1"/>
    <col min="15617" max="15617" width="38.36328125" style="1" bestFit="1" customWidth="1"/>
    <col min="15618" max="15870" width="8.90625" style="1"/>
    <col min="15871" max="15871" width="19.36328125" style="1" customWidth="1"/>
    <col min="15872" max="15872" width="64.54296875" style="1" customWidth="1"/>
    <col min="15873" max="15873" width="38.36328125" style="1" bestFit="1" customWidth="1"/>
    <col min="15874" max="16126" width="8.90625" style="1"/>
    <col min="16127" max="16127" width="19.36328125" style="1" customWidth="1"/>
    <col min="16128" max="16128" width="64.54296875" style="1" customWidth="1"/>
    <col min="16129" max="16129" width="38.36328125" style="1" bestFit="1" customWidth="1"/>
    <col min="16130" max="16384" width="8.90625" style="1"/>
  </cols>
  <sheetData>
    <row r="1" spans="1:5" x14ac:dyDescent="0.3">
      <c r="D1" s="2"/>
    </row>
    <row r="2" spans="1:5" ht="15" x14ac:dyDescent="0.3">
      <c r="A2" s="41" t="s">
        <v>31</v>
      </c>
      <c r="B2" s="41"/>
      <c r="C2" s="41"/>
    </row>
    <row r="3" spans="1:5" ht="15" x14ac:dyDescent="0.3">
      <c r="A3" s="3"/>
      <c r="B3" s="3"/>
      <c r="C3" s="3"/>
      <c r="D3" s="3"/>
    </row>
    <row r="4" spans="1:5" s="4" customFormat="1" ht="35" x14ac:dyDescent="0.3">
      <c r="A4" s="42" t="s">
        <v>0</v>
      </c>
      <c r="B4" s="42" t="s">
        <v>1</v>
      </c>
      <c r="C4" s="42" t="s">
        <v>2</v>
      </c>
      <c r="D4" s="39" t="s">
        <v>3</v>
      </c>
      <c r="E4" s="40" t="s">
        <v>32</v>
      </c>
    </row>
    <row r="5" spans="1:5" s="4" customFormat="1" x14ac:dyDescent="0.3">
      <c r="A5" s="43"/>
      <c r="B5" s="43"/>
      <c r="C5" s="43"/>
      <c r="D5" s="5" t="s">
        <v>4</v>
      </c>
      <c r="E5" s="5" t="s">
        <v>4</v>
      </c>
    </row>
    <row r="6" spans="1:5" ht="15.5" x14ac:dyDescent="0.3">
      <c r="A6" s="6"/>
      <c r="B6" s="7" t="s">
        <v>5</v>
      </c>
      <c r="C6" s="8"/>
      <c r="D6" s="9">
        <f>SUM(D7)</f>
        <v>167736.5</v>
      </c>
      <c r="E6" s="9">
        <f>SUM(E7)</f>
        <v>335473</v>
      </c>
    </row>
    <row r="7" spans="1:5" ht="15" x14ac:dyDescent="0.3">
      <c r="A7" s="10"/>
      <c r="B7" s="11" t="s">
        <v>6</v>
      </c>
      <c r="C7" s="8"/>
      <c r="D7" s="12">
        <f>SUM(D8)</f>
        <v>167736.5</v>
      </c>
      <c r="E7" s="12">
        <f>SUM(E8)</f>
        <v>335473</v>
      </c>
    </row>
    <row r="8" spans="1:5" ht="15" x14ac:dyDescent="0.3">
      <c r="A8" s="13" t="s">
        <v>7</v>
      </c>
      <c r="B8" s="14" t="s">
        <v>8</v>
      </c>
      <c r="C8" s="15"/>
      <c r="D8" s="16">
        <f>D9+D17</f>
        <v>167736.5</v>
      </c>
      <c r="E8" s="16">
        <f>E9+E17</f>
        <v>335473</v>
      </c>
    </row>
    <row r="9" spans="1:5" x14ac:dyDescent="0.3">
      <c r="A9" s="17" t="s">
        <v>9</v>
      </c>
      <c r="B9" s="18" t="s">
        <v>10</v>
      </c>
      <c r="C9" s="19"/>
      <c r="D9" s="20">
        <f>D10+D14</f>
        <v>129794</v>
      </c>
      <c r="E9" s="20">
        <f>E10+E14</f>
        <v>259588</v>
      </c>
    </row>
    <row r="10" spans="1:5" x14ac:dyDescent="0.3">
      <c r="A10" s="21" t="s">
        <v>11</v>
      </c>
      <c r="B10" s="22" t="s">
        <v>12</v>
      </c>
      <c r="C10" s="22"/>
      <c r="D10" s="23">
        <f>SUM(D11:D13)</f>
        <v>108162</v>
      </c>
      <c r="E10" s="23">
        <f>SUM(E11:E13)</f>
        <v>216324</v>
      </c>
    </row>
    <row r="11" spans="1:5" x14ac:dyDescent="0.3">
      <c r="A11" s="24" t="s">
        <v>11</v>
      </c>
      <c r="B11" s="25" t="s">
        <v>33</v>
      </c>
      <c r="C11" s="26" t="s">
        <v>34</v>
      </c>
      <c r="D11" s="27">
        <f>3582*1*12*0.5</f>
        <v>21492</v>
      </c>
      <c r="E11" s="27">
        <f>3582*1*12</f>
        <v>42984</v>
      </c>
    </row>
    <row r="12" spans="1:5" x14ac:dyDescent="0.3">
      <c r="A12" s="24" t="s">
        <v>11</v>
      </c>
      <c r="B12" s="25" t="s">
        <v>30</v>
      </c>
      <c r="C12" s="26" t="s">
        <v>27</v>
      </c>
      <c r="D12" s="27">
        <f>2889*2*12*0.5</f>
        <v>34668</v>
      </c>
      <c r="E12" s="27">
        <f>2889*2*12</f>
        <v>69336</v>
      </c>
    </row>
    <row r="13" spans="1:5" ht="26" x14ac:dyDescent="0.3">
      <c r="A13" s="24" t="s">
        <v>11</v>
      </c>
      <c r="B13" s="25" t="s">
        <v>28</v>
      </c>
      <c r="C13" s="26" t="s">
        <v>29</v>
      </c>
      <c r="D13" s="27">
        <f>2889*3*12*0.5</f>
        <v>52002</v>
      </c>
      <c r="E13" s="27">
        <f>2889*3*12</f>
        <v>104004</v>
      </c>
    </row>
    <row r="14" spans="1:5" x14ac:dyDescent="0.3">
      <c r="A14" s="21" t="s">
        <v>13</v>
      </c>
      <c r="B14" s="28" t="s">
        <v>14</v>
      </c>
      <c r="C14" s="22"/>
      <c r="D14" s="23">
        <f>SUM(D15:D16)</f>
        <v>21632</v>
      </c>
      <c r="E14" s="23">
        <f>SUM(E15:E16)</f>
        <v>43264</v>
      </c>
    </row>
    <row r="15" spans="1:5" ht="26" x14ac:dyDescent="0.3">
      <c r="A15" s="29" t="s">
        <v>13</v>
      </c>
      <c r="B15" s="30" t="s">
        <v>15</v>
      </c>
      <c r="C15" s="31" t="s">
        <v>35</v>
      </c>
      <c r="D15" s="32">
        <f>ROUND((D10*0.1),0)</f>
        <v>10816</v>
      </c>
      <c r="E15" s="32">
        <f>ROUND((E10*0.1),0)</f>
        <v>21632</v>
      </c>
    </row>
    <row r="16" spans="1:5" ht="26" x14ac:dyDescent="0.3">
      <c r="A16" s="31" t="s">
        <v>16</v>
      </c>
      <c r="B16" s="30" t="s">
        <v>17</v>
      </c>
      <c r="C16" s="31" t="s">
        <v>35</v>
      </c>
      <c r="D16" s="32">
        <f>ROUND((D10*0.1),0)</f>
        <v>10816</v>
      </c>
      <c r="E16" s="32">
        <f>ROUND((E10*0.1),0)</f>
        <v>21632</v>
      </c>
    </row>
    <row r="17" spans="1:5" ht="26" x14ac:dyDescent="0.3">
      <c r="A17" s="17" t="s">
        <v>18</v>
      </c>
      <c r="B17" s="18" t="s">
        <v>19</v>
      </c>
      <c r="C17" s="19"/>
      <c r="D17" s="20">
        <f>SUM(D18:D20)</f>
        <v>37942.5</v>
      </c>
      <c r="E17" s="20">
        <f>SUM(E18:E20)</f>
        <v>75885</v>
      </c>
    </row>
    <row r="18" spans="1:5" x14ac:dyDescent="0.3">
      <c r="A18" s="33" t="s">
        <v>20</v>
      </c>
      <c r="B18" s="34" t="s">
        <v>21</v>
      </c>
      <c r="C18" s="31" t="s">
        <v>22</v>
      </c>
      <c r="D18" s="32">
        <f>ROUND(((D9+D19)*0.2359),0)</f>
        <v>31894</v>
      </c>
      <c r="E18" s="32">
        <f>ROUND(((E9+E19)*0.2359),0)</f>
        <v>63788</v>
      </c>
    </row>
    <row r="19" spans="1:5" ht="26" x14ac:dyDescent="0.3">
      <c r="A19" s="35" t="s">
        <v>23</v>
      </c>
      <c r="B19" s="36" t="s">
        <v>24</v>
      </c>
      <c r="C19" s="31" t="s">
        <v>37</v>
      </c>
      <c r="D19" s="37">
        <f>ROUND(((D10)*0.05),0)</f>
        <v>5408</v>
      </c>
      <c r="E19" s="37">
        <f>ROUND(((E10)*0.05),0)</f>
        <v>10816</v>
      </c>
    </row>
    <row r="20" spans="1:5" x14ac:dyDescent="0.3">
      <c r="A20" s="35" t="s">
        <v>25</v>
      </c>
      <c r="B20" s="31" t="s">
        <v>26</v>
      </c>
      <c r="C20" s="31" t="s">
        <v>36</v>
      </c>
      <c r="D20" s="32">
        <f>ROUND((6*213.43),0)*0.5</f>
        <v>640.5</v>
      </c>
      <c r="E20" s="32">
        <f>ROUND((6*213.43),0)</f>
        <v>1281</v>
      </c>
    </row>
    <row r="21" spans="1:5" x14ac:dyDescent="0.3">
      <c r="D21" s="38"/>
    </row>
  </sheetData>
  <mergeCells count="4">
    <mergeCell ref="A2:C2"/>
    <mergeCell ref="A4:A5"/>
    <mergeCell ref="B4:B5"/>
    <mergeCell ref="C4:C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 Dindone</dc:creator>
  <cp:lastModifiedBy>Ingrīda Reizina</cp:lastModifiedBy>
  <dcterms:created xsi:type="dcterms:W3CDTF">2019-09-20T12:47:10Z</dcterms:created>
  <dcterms:modified xsi:type="dcterms:W3CDTF">2022-04-20T10:03:58Z</dcterms:modified>
</cp:coreProperties>
</file>