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3.dec\Uz FM_tikai decembris_gala\"/>
    </mc:Choice>
  </mc:AlternateContent>
  <xr:revisionPtr revIDLastSave="0" documentId="13_ncr:1_{F97B68EA-804E-4233-84FE-8C3E2262317E}" xr6:coauthVersionLast="47" xr6:coauthVersionMax="47" xr10:uidLastSave="{00000000-0000-0000-0000-000000000000}"/>
  <bookViews>
    <workbookView xWindow="-120" yWindow="-120" windowWidth="29040" windowHeight="15720" tabRatio="597" xr2:uid="{00000000-000D-0000-FFFF-FFFF00000000}"/>
  </bookViews>
  <sheets>
    <sheet name="VP dec" sheetId="12" r:id="rId1"/>
    <sheet name="1.tabula" sheetId="20" r:id="rId2"/>
    <sheet name=" 2.tabula" sheetId="28" r:id="rId3"/>
    <sheet name="3.tabula" sheetId="29" r:id="rId4"/>
    <sheet name="4.tabula" sheetId="26" r:id="rId5"/>
    <sheet name="5.tabula" sheetId="18" r:id="rId6"/>
  </sheets>
  <definedNames>
    <definedName name="_xlnm._FilterDatabase" localSheetId="2" hidden="1">' 2.tabula'!$L$6:$M$608</definedName>
    <definedName name="_xlnm._FilterDatabase" localSheetId="1" hidden="1">'1.tabula'!$A$5:$L$5</definedName>
    <definedName name="_xlnm._FilterDatabase" localSheetId="3" hidden="1">'3.tabula'!$A$5:$I$52</definedName>
    <definedName name="_xlnm._FilterDatabase" localSheetId="4" hidden="1">'4.tabula'!$A$7:$N$535</definedName>
    <definedName name="_xlnm.Print_Area" localSheetId="2">' 2.tabula'!$A$1:$I$7</definedName>
    <definedName name="_xlnm.Print_Area" localSheetId="1">'1.tabula'!$A$1:$I$240</definedName>
    <definedName name="_xlnm.Print_Area" localSheetId="3">'3.tabula'!$A$1:$I$52</definedName>
    <definedName name="_xlnm.Print_Area" localSheetId="4">'4.tabula'!$A$1:$J$426</definedName>
    <definedName name="_xlnm.Print_Titles" localSheetId="2">' 2.tabula'!$5:$5</definedName>
    <definedName name="_xlnm.Print_Titles" localSheetId="1">'1.tabula'!$5:$5</definedName>
    <definedName name="_xlnm.Print_Titles" localSheetId="3">'3.tabula'!$5:$5</definedName>
    <definedName name="_xlnm.Print_Titles" localSheetId="4">'4.tabula'!$6:$6</definedName>
    <definedName name="_xlnm.Print_Titles" localSheetId="5">'5.tabula'!$5:$5</definedName>
    <definedName name="_xlnm.Print_Titles" localSheetId="0">'VP dec'!$9:$9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6" i="12" l="1"/>
  <c r="D37" i="12"/>
  <c r="D14" i="12"/>
  <c r="D16" i="12"/>
  <c r="F6" i="20" l="1"/>
  <c r="G6" i="20"/>
  <c r="H6" i="20"/>
  <c r="D20" i="12" l="1"/>
  <c r="H101" i="28"/>
  <c r="H95" i="28"/>
  <c r="I95" i="28" s="1"/>
  <c r="H79" i="28"/>
  <c r="I79" i="28" s="1"/>
  <c r="H76" i="28"/>
  <c r="H59" i="28"/>
  <c r="H56" i="28"/>
  <c r="H46" i="28"/>
  <c r="H43" i="28"/>
  <c r="H29" i="28"/>
  <c r="H23" i="28"/>
  <c r="H16" i="28"/>
  <c r="H7" i="28"/>
  <c r="H535" i="28"/>
  <c r="I535" i="28" s="1"/>
  <c r="H256" i="28"/>
  <c r="I256" i="28" s="1"/>
  <c r="H121" i="28"/>
  <c r="I121" i="28" s="1"/>
  <c r="I78" i="28"/>
  <c r="I519" i="28"/>
  <c r="H8" i="28"/>
  <c r="H9" i="28"/>
  <c r="H10" i="28"/>
  <c r="H11" i="28"/>
  <c r="H12" i="28"/>
  <c r="H13" i="28"/>
  <c r="H14" i="28"/>
  <c r="H15" i="28"/>
  <c r="H17" i="28"/>
  <c r="H18" i="28"/>
  <c r="H19" i="28"/>
  <c r="H20" i="28"/>
  <c r="H21" i="28"/>
  <c r="H22" i="28"/>
  <c r="I22" i="28" s="1"/>
  <c r="H24" i="28"/>
  <c r="H25" i="28"/>
  <c r="H26" i="28"/>
  <c r="H27" i="28"/>
  <c r="H28" i="28"/>
  <c r="H30" i="28"/>
  <c r="H31" i="28"/>
  <c r="H32" i="28"/>
  <c r="H33" i="28"/>
  <c r="H34" i="28"/>
  <c r="H35" i="28"/>
  <c r="H36" i="28"/>
  <c r="H37" i="28"/>
  <c r="H38" i="28"/>
  <c r="I38" i="28" s="1"/>
  <c r="H39" i="28"/>
  <c r="I39" i="28" s="1"/>
  <c r="H40" i="28"/>
  <c r="H41" i="28"/>
  <c r="H42" i="28"/>
  <c r="H44" i="28"/>
  <c r="H45" i="28"/>
  <c r="H47" i="28"/>
  <c r="H48" i="28"/>
  <c r="H49" i="28"/>
  <c r="H50" i="28"/>
  <c r="H51" i="28"/>
  <c r="H52" i="28"/>
  <c r="H53" i="28"/>
  <c r="H54" i="28"/>
  <c r="I54" i="28" s="1"/>
  <c r="H55" i="28"/>
  <c r="I55" i="28" s="1"/>
  <c r="H57" i="28"/>
  <c r="H58" i="28"/>
  <c r="H60" i="28"/>
  <c r="H61" i="28"/>
  <c r="H62" i="28"/>
  <c r="I62" i="28" s="1"/>
  <c r="H63" i="28"/>
  <c r="I63" i="28" s="1"/>
  <c r="H64" i="28"/>
  <c r="H65" i="28"/>
  <c r="H66" i="28"/>
  <c r="H67" i="28"/>
  <c r="H68" i="28"/>
  <c r="H69" i="28"/>
  <c r="H70" i="28"/>
  <c r="I70" i="28" s="1"/>
  <c r="H71" i="28"/>
  <c r="I71" i="28" s="1"/>
  <c r="H72" i="28"/>
  <c r="H73" i="28"/>
  <c r="H74" i="28"/>
  <c r="H75" i="28"/>
  <c r="H77" i="28"/>
  <c r="H78" i="28"/>
  <c r="H80" i="28"/>
  <c r="H81" i="28"/>
  <c r="H82" i="28"/>
  <c r="H83" i="28"/>
  <c r="H84" i="28"/>
  <c r="H85" i="28"/>
  <c r="H86" i="28"/>
  <c r="I86" i="28" s="1"/>
  <c r="H87" i="28"/>
  <c r="I87" i="28" s="1"/>
  <c r="H88" i="28"/>
  <c r="H89" i="28"/>
  <c r="H90" i="28"/>
  <c r="H91" i="28"/>
  <c r="H92" i="28"/>
  <c r="H93" i="28"/>
  <c r="H94" i="28"/>
  <c r="I94" i="28" s="1"/>
  <c r="H96" i="28"/>
  <c r="H97" i="28"/>
  <c r="H98" i="28"/>
  <c r="H99" i="28"/>
  <c r="H100" i="28"/>
  <c r="H102" i="28"/>
  <c r="I102" i="28" s="1"/>
  <c r="H103" i="28"/>
  <c r="I103" i="28" s="1"/>
  <c r="H104" i="28"/>
  <c r="H105" i="28"/>
  <c r="H106" i="28"/>
  <c r="H107" i="28"/>
  <c r="H108" i="28"/>
  <c r="H109" i="28"/>
  <c r="H110" i="28"/>
  <c r="H111" i="28"/>
  <c r="H112" i="28"/>
  <c r="H113" i="28"/>
  <c r="H114" i="28"/>
  <c r="H115" i="28"/>
  <c r="H116" i="28"/>
  <c r="H117" i="28"/>
  <c r="H118" i="28"/>
  <c r="I118" i="28" s="1"/>
  <c r="H119" i="28"/>
  <c r="I119" i="28" s="1"/>
  <c r="H120" i="28"/>
  <c r="H122" i="28"/>
  <c r="H123" i="28"/>
  <c r="H124" i="28"/>
  <c r="H125" i="28"/>
  <c r="H126" i="28"/>
  <c r="I126" i="28" s="1"/>
  <c r="H127" i="28"/>
  <c r="I127" i="28" s="1"/>
  <c r="H128" i="28"/>
  <c r="H129" i="28"/>
  <c r="H130" i="28"/>
  <c r="H131" i="28"/>
  <c r="H132" i="28"/>
  <c r="H133" i="28"/>
  <c r="H134" i="28"/>
  <c r="I134" i="28" s="1"/>
  <c r="H135" i="28"/>
  <c r="I135" i="28" s="1"/>
  <c r="H136" i="28"/>
  <c r="H137" i="28"/>
  <c r="H138" i="28"/>
  <c r="H139" i="28"/>
  <c r="H140" i="28"/>
  <c r="H141" i="28"/>
  <c r="H142" i="28"/>
  <c r="H143" i="28"/>
  <c r="H144" i="28"/>
  <c r="H145" i="28"/>
  <c r="H146" i="28"/>
  <c r="H147" i="28"/>
  <c r="H148" i="28"/>
  <c r="H149" i="28"/>
  <c r="H150" i="28"/>
  <c r="I150" i="28" s="1"/>
  <c r="H151" i="28"/>
  <c r="H152" i="28"/>
  <c r="H153" i="28"/>
  <c r="H154" i="28"/>
  <c r="H155" i="28"/>
  <c r="H156" i="28"/>
  <c r="H157" i="28"/>
  <c r="H158" i="28"/>
  <c r="I158" i="28" s="1"/>
  <c r="H159" i="28"/>
  <c r="I159" i="28" s="1"/>
  <c r="H160" i="28"/>
  <c r="H161" i="28"/>
  <c r="H162" i="28"/>
  <c r="H163" i="28"/>
  <c r="H164" i="28"/>
  <c r="H165" i="28"/>
  <c r="H166" i="28"/>
  <c r="I166" i="28" s="1"/>
  <c r="H167" i="28"/>
  <c r="I167" i="28" s="1"/>
  <c r="H168" i="28"/>
  <c r="H169" i="28"/>
  <c r="H170" i="28"/>
  <c r="H171" i="28"/>
  <c r="H172" i="28"/>
  <c r="H173" i="28"/>
  <c r="H174" i="28"/>
  <c r="H175" i="28"/>
  <c r="H176" i="28"/>
  <c r="H177" i="28"/>
  <c r="H178" i="28"/>
  <c r="H179" i="28"/>
  <c r="H180" i="28"/>
  <c r="H181" i="28"/>
  <c r="H182" i="28"/>
  <c r="I182" i="28" s="1"/>
  <c r="H183" i="28"/>
  <c r="H184" i="28"/>
  <c r="H185" i="28"/>
  <c r="H186" i="28"/>
  <c r="H187" i="28"/>
  <c r="H188" i="28"/>
  <c r="H189" i="28"/>
  <c r="H190" i="28"/>
  <c r="H191" i="28"/>
  <c r="I191" i="28" s="1"/>
  <c r="H192" i="28"/>
  <c r="H193" i="28"/>
  <c r="H194" i="28"/>
  <c r="H195" i="28"/>
  <c r="H196" i="28"/>
  <c r="H197" i="28"/>
  <c r="H198" i="28"/>
  <c r="I198" i="28" s="1"/>
  <c r="H199" i="28"/>
  <c r="I199" i="28" s="1"/>
  <c r="H200" i="28"/>
  <c r="H201" i="28"/>
  <c r="H202" i="28"/>
  <c r="H203" i="28"/>
  <c r="H204" i="28"/>
  <c r="H205" i="28"/>
  <c r="H206" i="28"/>
  <c r="H207" i="28"/>
  <c r="H208" i="28"/>
  <c r="H209" i="28"/>
  <c r="H210" i="28"/>
  <c r="H211" i="28"/>
  <c r="H212" i="28"/>
  <c r="H213" i="28"/>
  <c r="H214" i="28"/>
  <c r="I214" i="28" s="1"/>
  <c r="H215" i="28"/>
  <c r="H216" i="28"/>
  <c r="H217" i="28"/>
  <c r="H218" i="28"/>
  <c r="H219" i="28"/>
  <c r="H220" i="28"/>
  <c r="H221" i="28"/>
  <c r="H222" i="28"/>
  <c r="H223" i="28"/>
  <c r="H224" i="28"/>
  <c r="H225" i="28"/>
  <c r="H226" i="28"/>
  <c r="H227" i="28"/>
  <c r="H228" i="28"/>
  <c r="H229" i="28"/>
  <c r="H230" i="28"/>
  <c r="I230" i="28" s="1"/>
  <c r="H231" i="28"/>
  <c r="I231" i="28" s="1"/>
  <c r="H232" i="28"/>
  <c r="H233" i="28"/>
  <c r="H234" i="28"/>
  <c r="H235" i="28"/>
  <c r="H236" i="28"/>
  <c r="H237" i="28"/>
  <c r="H238" i="28"/>
  <c r="H239" i="28"/>
  <c r="H240" i="28"/>
  <c r="H241" i="28"/>
  <c r="H242" i="28"/>
  <c r="H243" i="28"/>
  <c r="H244" i="28"/>
  <c r="H245" i="28"/>
  <c r="H246" i="28"/>
  <c r="I246" i="28" s="1"/>
  <c r="H247" i="28"/>
  <c r="H248" i="28"/>
  <c r="H249" i="28"/>
  <c r="H250" i="28"/>
  <c r="H251" i="28"/>
  <c r="H252" i="28"/>
  <c r="H253" i="28"/>
  <c r="H254" i="28"/>
  <c r="H255" i="28"/>
  <c r="H257" i="28"/>
  <c r="H258" i="28"/>
  <c r="H259" i="28"/>
  <c r="H260" i="28"/>
  <c r="H261" i="28"/>
  <c r="H262" i="28"/>
  <c r="H263" i="28"/>
  <c r="I263" i="28" s="1"/>
  <c r="H264" i="28"/>
  <c r="H265" i="28"/>
  <c r="H266" i="28"/>
  <c r="H267" i="28"/>
  <c r="H268" i="28"/>
  <c r="H269" i="28"/>
  <c r="H270" i="28"/>
  <c r="H271" i="28"/>
  <c r="H272" i="28"/>
  <c r="H273" i="28"/>
  <c r="H274" i="28"/>
  <c r="H275" i="28"/>
  <c r="H276" i="28"/>
  <c r="H277" i="28"/>
  <c r="H278" i="28"/>
  <c r="H279" i="28"/>
  <c r="H280" i="28"/>
  <c r="H281" i="28"/>
  <c r="H282" i="28"/>
  <c r="H283" i="28"/>
  <c r="H284" i="28"/>
  <c r="H285" i="28"/>
  <c r="H286" i="28"/>
  <c r="H287" i="28"/>
  <c r="H288" i="28"/>
  <c r="H289" i="28"/>
  <c r="H290" i="28"/>
  <c r="H291" i="28"/>
  <c r="H292" i="28"/>
  <c r="H293" i="28"/>
  <c r="H294" i="28"/>
  <c r="H295" i="28"/>
  <c r="I295" i="28" s="1"/>
  <c r="H296" i="28"/>
  <c r="H297" i="28"/>
  <c r="H298" i="28"/>
  <c r="H299" i="28"/>
  <c r="H300" i="28"/>
  <c r="H301" i="28"/>
  <c r="H302" i="28"/>
  <c r="H303" i="28"/>
  <c r="H304" i="28"/>
  <c r="H305" i="28"/>
  <c r="H306" i="28"/>
  <c r="H307" i="28"/>
  <c r="H308" i="28"/>
  <c r="H309" i="28"/>
  <c r="H310" i="28"/>
  <c r="H311" i="28"/>
  <c r="H312" i="28"/>
  <c r="H313" i="28"/>
  <c r="H314" i="28"/>
  <c r="H315" i="28"/>
  <c r="H316" i="28"/>
  <c r="H317" i="28"/>
  <c r="H318" i="28"/>
  <c r="H319" i="28"/>
  <c r="H320" i="28"/>
  <c r="H321" i="28"/>
  <c r="H322" i="28"/>
  <c r="H323" i="28"/>
  <c r="H324" i="28"/>
  <c r="H325" i="28"/>
  <c r="H326" i="28"/>
  <c r="H327" i="28"/>
  <c r="I327" i="28" s="1"/>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I359" i="28" s="1"/>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I391" i="28" s="1"/>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I419" i="28" s="1"/>
  <c r="H420" i="28"/>
  <c r="H421" i="28"/>
  <c r="H422" i="28"/>
  <c r="H423" i="28"/>
  <c r="H424" i="28"/>
  <c r="H425" i="28"/>
  <c r="H426" i="28"/>
  <c r="H427" i="28"/>
  <c r="I427" i="28" s="1"/>
  <c r="H428" i="28"/>
  <c r="H429" i="28"/>
  <c r="H430" i="28"/>
  <c r="H431" i="28"/>
  <c r="I431" i="28" s="1"/>
  <c r="H432" i="28"/>
  <c r="H433" i="28"/>
  <c r="H434" i="28"/>
  <c r="H435" i="28"/>
  <c r="I435" i="28" s="1"/>
  <c r="H436" i="28"/>
  <c r="H437" i="28"/>
  <c r="H438" i="28"/>
  <c r="H439" i="28"/>
  <c r="I439" i="28" s="1"/>
  <c r="H440" i="28"/>
  <c r="H441" i="28"/>
  <c r="H442" i="28"/>
  <c r="H443" i="28"/>
  <c r="I443" i="28" s="1"/>
  <c r="H444" i="28"/>
  <c r="H445" i="28"/>
  <c r="H446" i="28"/>
  <c r="H447" i="28"/>
  <c r="H448" i="28"/>
  <c r="H449" i="28"/>
  <c r="H450" i="28"/>
  <c r="H451" i="28"/>
  <c r="I451" i="28" s="1"/>
  <c r="H452" i="28"/>
  <c r="H453" i="28"/>
  <c r="H454" i="28"/>
  <c r="H455" i="28"/>
  <c r="H456" i="28"/>
  <c r="H457" i="28"/>
  <c r="H458" i="28"/>
  <c r="H459" i="28"/>
  <c r="I459" i="28" s="1"/>
  <c r="H460" i="28"/>
  <c r="H461" i="28"/>
  <c r="H462" i="28"/>
  <c r="H463" i="28"/>
  <c r="I463" i="28" s="1"/>
  <c r="H464" i="28"/>
  <c r="H465" i="28"/>
  <c r="H466" i="28"/>
  <c r="H467" i="28"/>
  <c r="I467" i="28" s="1"/>
  <c r="H468" i="28"/>
  <c r="H469" i="28"/>
  <c r="H470" i="28"/>
  <c r="H471" i="28"/>
  <c r="H472" i="28"/>
  <c r="H473" i="28"/>
  <c r="H474" i="28"/>
  <c r="H475" i="28"/>
  <c r="I475" i="28" s="1"/>
  <c r="H476" i="28"/>
  <c r="H477" i="28"/>
  <c r="H478" i="28"/>
  <c r="H479" i="28"/>
  <c r="H480" i="28"/>
  <c r="H481" i="28"/>
  <c r="H482" i="28"/>
  <c r="H483" i="28"/>
  <c r="I483" i="28" s="1"/>
  <c r="H484" i="28"/>
  <c r="H485" i="28"/>
  <c r="H486" i="28"/>
  <c r="I486" i="28" s="1"/>
  <c r="H487" i="28"/>
  <c r="H488" i="28"/>
  <c r="H489" i="28"/>
  <c r="H490" i="28"/>
  <c r="H491" i="28"/>
  <c r="I491" i="28" s="1"/>
  <c r="H492" i="28"/>
  <c r="H493" i="28"/>
  <c r="H494" i="28"/>
  <c r="H495" i="28"/>
  <c r="I495" i="28" s="1"/>
  <c r="H496" i="28"/>
  <c r="H497" i="28"/>
  <c r="I497" i="28" s="1"/>
  <c r="H498" i="28"/>
  <c r="H499" i="28"/>
  <c r="I499" i="28" s="1"/>
  <c r="H500" i="28"/>
  <c r="H501" i="28"/>
  <c r="H502" i="28"/>
  <c r="H503" i="28"/>
  <c r="I503" i="28" s="1"/>
  <c r="H504" i="28"/>
  <c r="H505" i="28"/>
  <c r="I505" i="28" s="1"/>
  <c r="H506" i="28"/>
  <c r="H507" i="28"/>
  <c r="I507" i="28" s="1"/>
  <c r="H508" i="28"/>
  <c r="H509" i="28"/>
  <c r="H510" i="28"/>
  <c r="H511" i="28"/>
  <c r="H512" i="28"/>
  <c r="H513" i="28"/>
  <c r="I513" i="28" s="1"/>
  <c r="H514" i="28"/>
  <c r="H515" i="28"/>
  <c r="I515" i="28" s="1"/>
  <c r="H516" i="28"/>
  <c r="H517" i="28"/>
  <c r="H518" i="28"/>
  <c r="H519" i="28"/>
  <c r="H520" i="28"/>
  <c r="H521" i="28"/>
  <c r="I521" i="28" s="1"/>
  <c r="H522" i="28"/>
  <c r="H523" i="28"/>
  <c r="I523" i="28" s="1"/>
  <c r="H524" i="28"/>
  <c r="H525" i="28"/>
  <c r="H526" i="28"/>
  <c r="H527" i="28"/>
  <c r="I527" i="28" s="1"/>
  <c r="H528" i="28"/>
  <c r="H529" i="28"/>
  <c r="I529" i="28" s="1"/>
  <c r="H530" i="28"/>
  <c r="H531" i="28"/>
  <c r="I531" i="28" s="1"/>
  <c r="H532" i="28"/>
  <c r="H533" i="28"/>
  <c r="H534" i="28"/>
  <c r="H536" i="28"/>
  <c r="H537" i="28"/>
  <c r="I537" i="28" s="1"/>
  <c r="H538" i="28"/>
  <c r="H539" i="28"/>
  <c r="I539" i="28" s="1"/>
  <c r="H540" i="28"/>
  <c r="H541" i="28"/>
  <c r="H542" i="28"/>
  <c r="H543" i="28"/>
  <c r="H544" i="28"/>
  <c r="H545" i="28"/>
  <c r="I545" i="28" s="1"/>
  <c r="H546" i="28"/>
  <c r="H547" i="28"/>
  <c r="I547" i="28" s="1"/>
  <c r="H548" i="28"/>
  <c r="H549" i="28"/>
  <c r="H550" i="28"/>
  <c r="H551" i="28"/>
  <c r="H552" i="28"/>
  <c r="H553" i="28"/>
  <c r="I553" i="28" s="1"/>
  <c r="H554" i="28"/>
  <c r="H555" i="28"/>
  <c r="I555" i="28" s="1"/>
  <c r="H556" i="28"/>
  <c r="H557" i="28"/>
  <c r="H558" i="28"/>
  <c r="H559" i="28"/>
  <c r="H560" i="28"/>
  <c r="H561" i="28"/>
  <c r="I561" i="28" s="1"/>
  <c r="H562" i="28"/>
  <c r="H563" i="28"/>
  <c r="I563" i="28" s="1"/>
  <c r="H564" i="28"/>
  <c r="H565" i="28"/>
  <c r="H566" i="28"/>
  <c r="H567" i="28"/>
  <c r="I567" i="28" s="1"/>
  <c r="H568" i="28"/>
  <c r="H569" i="28"/>
  <c r="I569" i="28" s="1"/>
  <c r="H570" i="28"/>
  <c r="H571" i="28"/>
  <c r="I571" i="28" s="1"/>
  <c r="H572" i="28"/>
  <c r="H573" i="28"/>
  <c r="H574" i="28"/>
  <c r="H575" i="28"/>
  <c r="H576" i="28"/>
  <c r="H577" i="28"/>
  <c r="I577" i="28" s="1"/>
  <c r="H578" i="28"/>
  <c r="H579" i="28"/>
  <c r="I579" i="28" s="1"/>
  <c r="H580" i="28"/>
  <c r="H581" i="28"/>
  <c r="H582" i="28"/>
  <c r="H583" i="28"/>
  <c r="I583" i="28" s="1"/>
  <c r="H584" i="28"/>
  <c r="H585" i="28"/>
  <c r="I585" i="28" s="1"/>
  <c r="H586" i="28"/>
  <c r="H587" i="28"/>
  <c r="I587" i="28" s="1"/>
  <c r="H588" i="28"/>
  <c r="H589" i="28"/>
  <c r="H590" i="28"/>
  <c r="H591" i="28"/>
  <c r="H592" i="28"/>
  <c r="H593" i="28"/>
  <c r="I593" i="28" s="1"/>
  <c r="H594" i="28"/>
  <c r="H595" i="28"/>
  <c r="I595" i="28" s="1"/>
  <c r="H596" i="28"/>
  <c r="H597" i="28"/>
  <c r="H598" i="28"/>
  <c r="H599" i="28"/>
  <c r="H600" i="28"/>
  <c r="H601" i="28"/>
  <c r="I601" i="28" s="1"/>
  <c r="H602" i="28"/>
  <c r="H603" i="28"/>
  <c r="I603" i="28" s="1"/>
  <c r="H604" i="28"/>
  <c r="H605" i="28"/>
  <c r="H606" i="28"/>
  <c r="H607" i="28"/>
  <c r="H608"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65" i="28"/>
  <c r="E66" i="28"/>
  <c r="E67" i="28"/>
  <c r="E68" i="28"/>
  <c r="E69" i="28"/>
  <c r="E70" i="28"/>
  <c r="E71" i="28"/>
  <c r="E72" i="28"/>
  <c r="E73" i="28"/>
  <c r="E74" i="28"/>
  <c r="E75" i="28"/>
  <c r="E76" i="28"/>
  <c r="E77" i="28"/>
  <c r="E78" i="28"/>
  <c r="E79" i="28"/>
  <c r="E80" i="28"/>
  <c r="E81" i="28"/>
  <c r="E82" i="28"/>
  <c r="E83" i="28"/>
  <c r="E84" i="28"/>
  <c r="E85" i="28"/>
  <c r="E86" i="28"/>
  <c r="E87" i="28"/>
  <c r="E88" i="28"/>
  <c r="E89" i="28"/>
  <c r="E90" i="28"/>
  <c r="E91" i="28"/>
  <c r="E92" i="28"/>
  <c r="E93" i="28"/>
  <c r="E94" i="28"/>
  <c r="E95" i="28"/>
  <c r="E96" i="28"/>
  <c r="E97" i="28"/>
  <c r="E98" i="28"/>
  <c r="E99" i="28"/>
  <c r="E100" i="28"/>
  <c r="E101" i="28"/>
  <c r="E102" i="28"/>
  <c r="E103" i="28"/>
  <c r="E104" i="28"/>
  <c r="E105" i="28"/>
  <c r="E106" i="28"/>
  <c r="E107" i="28"/>
  <c r="E108" i="28"/>
  <c r="E109" i="28"/>
  <c r="E110" i="28"/>
  <c r="E111" i="28"/>
  <c r="E112" i="28"/>
  <c r="E113" i="28"/>
  <c r="E114" i="28"/>
  <c r="E115" i="28"/>
  <c r="E116" i="28"/>
  <c r="E117" i="28"/>
  <c r="E118" i="28"/>
  <c r="E119" i="28"/>
  <c r="E120" i="28"/>
  <c r="E121" i="28"/>
  <c r="E122" i="28"/>
  <c r="E123" i="28"/>
  <c r="E124" i="28"/>
  <c r="E125" i="28"/>
  <c r="E126" i="28"/>
  <c r="E127" i="28"/>
  <c r="E128" i="28"/>
  <c r="E129" i="28"/>
  <c r="E130" i="28"/>
  <c r="E131" i="28"/>
  <c r="E132" i="28"/>
  <c r="E133" i="28"/>
  <c r="E134" i="28"/>
  <c r="E135" i="28"/>
  <c r="E136" i="28"/>
  <c r="E137" i="28"/>
  <c r="E138" i="28"/>
  <c r="E139" i="28"/>
  <c r="E140" i="28"/>
  <c r="E141" i="28"/>
  <c r="E142" i="28"/>
  <c r="E143" i="28"/>
  <c r="E144" i="28"/>
  <c r="E145" i="28"/>
  <c r="E146" i="28"/>
  <c r="E147" i="28"/>
  <c r="E148" i="28"/>
  <c r="E149" i="28"/>
  <c r="E150" i="28"/>
  <c r="E151" i="28"/>
  <c r="E152" i="28"/>
  <c r="E153" i="28"/>
  <c r="E154" i="28"/>
  <c r="E155" i="28"/>
  <c r="E156" i="28"/>
  <c r="E157" i="28"/>
  <c r="E158" i="28"/>
  <c r="E159" i="28"/>
  <c r="E160" i="28"/>
  <c r="E161" i="28"/>
  <c r="E162" i="28"/>
  <c r="E163" i="28"/>
  <c r="E164" i="28"/>
  <c r="E165" i="28"/>
  <c r="E166" i="28"/>
  <c r="E167" i="28"/>
  <c r="E168" i="28"/>
  <c r="E169" i="28"/>
  <c r="E170" i="28"/>
  <c r="E171" i="28"/>
  <c r="E172" i="28"/>
  <c r="E173" i="28"/>
  <c r="E174" i="28"/>
  <c r="E175" i="28"/>
  <c r="E176" i="28"/>
  <c r="E177" i="28"/>
  <c r="E178" i="28"/>
  <c r="E179" i="28"/>
  <c r="E180" i="28"/>
  <c r="E181" i="28"/>
  <c r="E182" i="28"/>
  <c r="E183" i="28"/>
  <c r="E184" i="28"/>
  <c r="E185" i="28"/>
  <c r="E186" i="28"/>
  <c r="E187" i="28"/>
  <c r="E188" i="28"/>
  <c r="E189" i="28"/>
  <c r="E190" i="28"/>
  <c r="E191" i="28"/>
  <c r="E192" i="28"/>
  <c r="E193" i="28"/>
  <c r="E194" i="28"/>
  <c r="E195" i="28"/>
  <c r="E196" i="28"/>
  <c r="E197" i="28"/>
  <c r="E198" i="28"/>
  <c r="E199" i="28"/>
  <c r="E200" i="28"/>
  <c r="E201" i="28"/>
  <c r="E202" i="28"/>
  <c r="E203" i="28"/>
  <c r="E204" i="28"/>
  <c r="E205" i="28"/>
  <c r="E206" i="28"/>
  <c r="E207" i="28"/>
  <c r="E208" i="28"/>
  <c r="E209" i="28"/>
  <c r="E210" i="28"/>
  <c r="E211" i="28"/>
  <c r="E212" i="28"/>
  <c r="E213" i="28"/>
  <c r="E214" i="28"/>
  <c r="E215" i="28"/>
  <c r="E216" i="28"/>
  <c r="E217" i="28"/>
  <c r="E218" i="28"/>
  <c r="E219" i="28"/>
  <c r="E220" i="28"/>
  <c r="E221" i="28"/>
  <c r="E222" i="28"/>
  <c r="E223" i="28"/>
  <c r="E224" i="28"/>
  <c r="E225" i="28"/>
  <c r="E226" i="28"/>
  <c r="E227" i="28"/>
  <c r="E228" i="28"/>
  <c r="E229" i="28"/>
  <c r="E230" i="28"/>
  <c r="E231" i="28"/>
  <c r="E232" i="28"/>
  <c r="E233" i="28"/>
  <c r="E234" i="28"/>
  <c r="E235" i="28"/>
  <c r="E236" i="28"/>
  <c r="E237" i="28"/>
  <c r="E238" i="28"/>
  <c r="E239" i="28"/>
  <c r="E240" i="28"/>
  <c r="E241" i="28"/>
  <c r="E242" i="28"/>
  <c r="E243" i="28"/>
  <c r="E244" i="28"/>
  <c r="E245" i="28"/>
  <c r="E246" i="28"/>
  <c r="E247" i="28"/>
  <c r="E248" i="28"/>
  <c r="E249" i="28"/>
  <c r="E250" i="28"/>
  <c r="E251" i="28"/>
  <c r="E252" i="28"/>
  <c r="E253" i="28"/>
  <c r="E254" i="28"/>
  <c r="E255" i="28"/>
  <c r="E256" i="28"/>
  <c r="E257" i="28"/>
  <c r="E258" i="28"/>
  <c r="E259" i="28"/>
  <c r="E260" i="28"/>
  <c r="E261" i="28"/>
  <c r="E262" i="28"/>
  <c r="E263" i="28"/>
  <c r="E264" i="28"/>
  <c r="E265" i="28"/>
  <c r="E266" i="28"/>
  <c r="E267" i="28"/>
  <c r="E268" i="28"/>
  <c r="E269" i="28"/>
  <c r="E270" i="28"/>
  <c r="E271" i="28"/>
  <c r="E272" i="28"/>
  <c r="E273" i="28"/>
  <c r="E274" i="28"/>
  <c r="E275" i="28"/>
  <c r="E276" i="28"/>
  <c r="E277" i="28"/>
  <c r="E278" i="28"/>
  <c r="E279" i="28"/>
  <c r="E280" i="28"/>
  <c r="E281" i="28"/>
  <c r="E282" i="28"/>
  <c r="E283" i="28"/>
  <c r="E284" i="28"/>
  <c r="E285" i="28"/>
  <c r="E286" i="28"/>
  <c r="E287" i="28"/>
  <c r="E288" i="28"/>
  <c r="E289" i="28"/>
  <c r="E290" i="28"/>
  <c r="E291" i="28"/>
  <c r="E292" i="28"/>
  <c r="E293" i="28"/>
  <c r="E294" i="28"/>
  <c r="E295" i="28"/>
  <c r="E296" i="28"/>
  <c r="E297" i="28"/>
  <c r="E298" i="28"/>
  <c r="E299" i="28"/>
  <c r="E300" i="28"/>
  <c r="E301" i="28"/>
  <c r="E302" i="28"/>
  <c r="E303" i="28"/>
  <c r="E304" i="28"/>
  <c r="E305" i="28"/>
  <c r="E306" i="28"/>
  <c r="E307" i="28"/>
  <c r="E308" i="28"/>
  <c r="E309" i="28"/>
  <c r="E310" i="28"/>
  <c r="E311" i="28"/>
  <c r="E312" i="28"/>
  <c r="E313" i="28"/>
  <c r="E314" i="28"/>
  <c r="E315" i="28"/>
  <c r="E316" i="28"/>
  <c r="E317" i="28"/>
  <c r="E318" i="28"/>
  <c r="E319" i="28"/>
  <c r="E320" i="28"/>
  <c r="E321" i="28"/>
  <c r="E322" i="28"/>
  <c r="E323" i="28"/>
  <c r="E324" i="28"/>
  <c r="E325" i="28"/>
  <c r="E326" i="28"/>
  <c r="E327" i="28"/>
  <c r="E328" i="28"/>
  <c r="E329" i="28"/>
  <c r="E330" i="28"/>
  <c r="E331" i="28"/>
  <c r="E332" i="28"/>
  <c r="E333" i="28"/>
  <c r="E334" i="28"/>
  <c r="E335" i="28"/>
  <c r="E336" i="28"/>
  <c r="E337" i="28"/>
  <c r="E338" i="28"/>
  <c r="E339" i="28"/>
  <c r="E340" i="28"/>
  <c r="E341" i="28"/>
  <c r="E342" i="28"/>
  <c r="E343" i="28"/>
  <c r="E344" i="28"/>
  <c r="E345" i="28"/>
  <c r="E346" i="28"/>
  <c r="E347" i="28"/>
  <c r="E348" i="28"/>
  <c r="E349" i="28"/>
  <c r="E350" i="28"/>
  <c r="E351" i="28"/>
  <c r="E352" i="28"/>
  <c r="E353" i="28"/>
  <c r="E354" i="28"/>
  <c r="E355" i="28"/>
  <c r="E356" i="28"/>
  <c r="E357" i="28"/>
  <c r="E358" i="28"/>
  <c r="E359" i="28"/>
  <c r="E360" i="28"/>
  <c r="E361" i="28"/>
  <c r="E362" i="28"/>
  <c r="E363" i="28"/>
  <c r="E364" i="28"/>
  <c r="E365" i="28"/>
  <c r="E366" i="28"/>
  <c r="E367" i="28"/>
  <c r="E368" i="28"/>
  <c r="E369" i="28"/>
  <c r="E370" i="28"/>
  <c r="E371" i="28"/>
  <c r="E372" i="28"/>
  <c r="E373" i="28"/>
  <c r="E374" i="28"/>
  <c r="E375" i="28"/>
  <c r="E376" i="28"/>
  <c r="E377" i="28"/>
  <c r="E378" i="28"/>
  <c r="E379" i="28"/>
  <c r="E380" i="28"/>
  <c r="E381" i="28"/>
  <c r="E382" i="28"/>
  <c r="E383" i="28"/>
  <c r="E384" i="28"/>
  <c r="E385" i="28"/>
  <c r="E386" i="28"/>
  <c r="E387" i="28"/>
  <c r="E388" i="28"/>
  <c r="E389" i="28"/>
  <c r="E390" i="28"/>
  <c r="E391" i="28"/>
  <c r="E392" i="28"/>
  <c r="E393" i="28"/>
  <c r="E394" i="28"/>
  <c r="E395" i="28"/>
  <c r="E396" i="28"/>
  <c r="E397" i="28"/>
  <c r="E398" i="28"/>
  <c r="E399" i="28"/>
  <c r="E400" i="28"/>
  <c r="E401" i="28"/>
  <c r="E402" i="28"/>
  <c r="E403" i="28"/>
  <c r="E404" i="28"/>
  <c r="E405" i="28"/>
  <c r="E406" i="28"/>
  <c r="E407" i="28"/>
  <c r="E408" i="28"/>
  <c r="E409" i="28"/>
  <c r="E410" i="28"/>
  <c r="E411" i="28"/>
  <c r="E412" i="28"/>
  <c r="E413" i="28"/>
  <c r="E414" i="28"/>
  <c r="E415" i="28"/>
  <c r="E416" i="28"/>
  <c r="E417" i="28"/>
  <c r="E418" i="28"/>
  <c r="E419" i="28"/>
  <c r="E420" i="28"/>
  <c r="E421" i="28"/>
  <c r="E422" i="28"/>
  <c r="E423" i="28"/>
  <c r="E424" i="28"/>
  <c r="E425" i="28"/>
  <c r="E426" i="28"/>
  <c r="E427" i="28"/>
  <c r="E428" i="28"/>
  <c r="E429" i="28"/>
  <c r="E430" i="28"/>
  <c r="E431" i="28"/>
  <c r="E432" i="28"/>
  <c r="E433" i="28"/>
  <c r="E434" i="28"/>
  <c r="E435" i="28"/>
  <c r="E436" i="28"/>
  <c r="E437" i="28"/>
  <c r="E438" i="28"/>
  <c r="E439" i="28"/>
  <c r="E440" i="28"/>
  <c r="E441" i="28"/>
  <c r="E442" i="28"/>
  <c r="E443" i="28"/>
  <c r="E444" i="28"/>
  <c r="E445" i="28"/>
  <c r="E446" i="28"/>
  <c r="E447" i="28"/>
  <c r="E448" i="28"/>
  <c r="E449" i="28"/>
  <c r="E450" i="28"/>
  <c r="E451" i="28"/>
  <c r="E452" i="28"/>
  <c r="E453" i="28"/>
  <c r="E454" i="28"/>
  <c r="E455" i="28"/>
  <c r="E456" i="28"/>
  <c r="E457" i="28"/>
  <c r="E458" i="28"/>
  <c r="E459" i="28"/>
  <c r="E460" i="28"/>
  <c r="E461" i="28"/>
  <c r="E462" i="28"/>
  <c r="E463" i="28"/>
  <c r="E464" i="28"/>
  <c r="E465" i="28"/>
  <c r="E466" i="28"/>
  <c r="E467" i="28"/>
  <c r="E468" i="28"/>
  <c r="E469" i="28"/>
  <c r="E470" i="28"/>
  <c r="E471" i="28"/>
  <c r="E472" i="28"/>
  <c r="E473" i="28"/>
  <c r="E474" i="28"/>
  <c r="E475" i="28"/>
  <c r="E476" i="28"/>
  <c r="E477" i="28"/>
  <c r="E478" i="28"/>
  <c r="E479" i="28"/>
  <c r="E480" i="28"/>
  <c r="E481" i="28"/>
  <c r="E482" i="28"/>
  <c r="E483" i="28"/>
  <c r="E484" i="28"/>
  <c r="E485" i="28"/>
  <c r="E486" i="28"/>
  <c r="E487" i="28"/>
  <c r="E488" i="28"/>
  <c r="E489" i="28"/>
  <c r="E490" i="28"/>
  <c r="E491" i="28"/>
  <c r="E492" i="28"/>
  <c r="E493" i="28"/>
  <c r="E494" i="28"/>
  <c r="E495" i="28"/>
  <c r="E496" i="28"/>
  <c r="E497" i="28"/>
  <c r="E498" i="28"/>
  <c r="E499" i="28"/>
  <c r="E500" i="28"/>
  <c r="E501" i="28"/>
  <c r="E502" i="28"/>
  <c r="E503" i="28"/>
  <c r="E504" i="28"/>
  <c r="E505" i="28"/>
  <c r="E506" i="28"/>
  <c r="E507" i="28"/>
  <c r="E508" i="28"/>
  <c r="E509" i="28"/>
  <c r="E510" i="28"/>
  <c r="E511" i="28"/>
  <c r="E512" i="28"/>
  <c r="E513" i="28"/>
  <c r="E514" i="28"/>
  <c r="E515" i="28"/>
  <c r="E516" i="28"/>
  <c r="E517" i="28"/>
  <c r="E518" i="28"/>
  <c r="E519" i="28"/>
  <c r="E520" i="28"/>
  <c r="E521" i="28"/>
  <c r="E522" i="28"/>
  <c r="E523" i="28"/>
  <c r="E524" i="28"/>
  <c r="E525" i="28"/>
  <c r="E526" i="28"/>
  <c r="E527" i="28"/>
  <c r="E528" i="28"/>
  <c r="E529" i="28"/>
  <c r="E530" i="28"/>
  <c r="E531" i="28"/>
  <c r="E532" i="28"/>
  <c r="E533" i="28"/>
  <c r="E534" i="28"/>
  <c r="E535" i="28"/>
  <c r="E536" i="28"/>
  <c r="E537" i="28"/>
  <c r="E538" i="28"/>
  <c r="E539" i="28"/>
  <c r="E540" i="28"/>
  <c r="E541" i="28"/>
  <c r="E542" i="28"/>
  <c r="E543" i="28"/>
  <c r="E544" i="28"/>
  <c r="E545" i="28"/>
  <c r="E546" i="28"/>
  <c r="E547" i="28"/>
  <c r="E548" i="28"/>
  <c r="E549" i="28"/>
  <c r="E550" i="28"/>
  <c r="E551" i="28"/>
  <c r="E552" i="28"/>
  <c r="E553" i="28"/>
  <c r="E554" i="28"/>
  <c r="E555" i="28"/>
  <c r="E556" i="28"/>
  <c r="E557" i="28"/>
  <c r="E558" i="28"/>
  <c r="E559" i="28"/>
  <c r="E560" i="28"/>
  <c r="E561" i="28"/>
  <c r="E562" i="28"/>
  <c r="E563" i="28"/>
  <c r="E564" i="28"/>
  <c r="E565" i="28"/>
  <c r="E566" i="28"/>
  <c r="E567" i="28"/>
  <c r="E568" i="28"/>
  <c r="E569" i="28"/>
  <c r="E570" i="28"/>
  <c r="E571" i="28"/>
  <c r="E572" i="28"/>
  <c r="E573" i="28"/>
  <c r="E574" i="28"/>
  <c r="E575" i="28"/>
  <c r="E576" i="28"/>
  <c r="E577" i="28"/>
  <c r="E578" i="28"/>
  <c r="E579" i="28"/>
  <c r="E580" i="28"/>
  <c r="E581" i="28"/>
  <c r="E582" i="28"/>
  <c r="E583" i="28"/>
  <c r="E584" i="28"/>
  <c r="E585" i="28"/>
  <c r="E586" i="28"/>
  <c r="E587" i="28"/>
  <c r="E588" i="28"/>
  <c r="E589" i="28"/>
  <c r="E590" i="28"/>
  <c r="E591" i="28"/>
  <c r="E592" i="28"/>
  <c r="E593" i="28"/>
  <c r="E594" i="28"/>
  <c r="E595" i="28"/>
  <c r="E596" i="28"/>
  <c r="E597" i="28"/>
  <c r="E598" i="28"/>
  <c r="E599" i="28"/>
  <c r="E600" i="28"/>
  <c r="E601" i="28"/>
  <c r="E602" i="28"/>
  <c r="E603" i="28"/>
  <c r="E604" i="28"/>
  <c r="E605" i="28"/>
  <c r="E606" i="28"/>
  <c r="E607" i="28"/>
  <c r="E608" i="28"/>
  <c r="E7" i="28"/>
  <c r="G6" i="28"/>
  <c r="F6" i="28"/>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D21" i="12"/>
  <c r="I59" i="29"/>
  <c r="I60" i="29"/>
  <c r="I67" i="29"/>
  <c r="I68" i="29"/>
  <c r="G6" i="29"/>
  <c r="F6" i="29"/>
  <c r="E7" i="29"/>
  <c r="H8" i="29"/>
  <c r="H9" i="29"/>
  <c r="I9" i="29" s="1"/>
  <c r="H10" i="29"/>
  <c r="H11" i="29"/>
  <c r="H12" i="29"/>
  <c r="H13" i="29"/>
  <c r="I13" i="29" s="1"/>
  <c r="H14" i="29"/>
  <c r="I14" i="29" s="1"/>
  <c r="H15" i="29"/>
  <c r="I15" i="29" s="1"/>
  <c r="H16" i="29"/>
  <c r="H17" i="29"/>
  <c r="I17" i="29" s="1"/>
  <c r="H18" i="29"/>
  <c r="H19" i="29"/>
  <c r="H20" i="29"/>
  <c r="I20" i="29" s="1"/>
  <c r="H21" i="29"/>
  <c r="I21" i="29" s="1"/>
  <c r="H22" i="29"/>
  <c r="I22" i="29" s="1"/>
  <c r="H23" i="29"/>
  <c r="I23" i="29" s="1"/>
  <c r="H24" i="29"/>
  <c r="H25" i="29"/>
  <c r="I25" i="29" s="1"/>
  <c r="H26" i="29"/>
  <c r="H27" i="29"/>
  <c r="H28" i="29"/>
  <c r="I28" i="29" s="1"/>
  <c r="H29" i="29"/>
  <c r="I29" i="29" s="1"/>
  <c r="H30" i="29"/>
  <c r="H31" i="29"/>
  <c r="I31" i="29" s="1"/>
  <c r="H32" i="29"/>
  <c r="H33" i="29"/>
  <c r="I33" i="29" s="1"/>
  <c r="H34" i="29"/>
  <c r="H35" i="29"/>
  <c r="H36" i="29"/>
  <c r="I36" i="29" s="1"/>
  <c r="H37" i="29"/>
  <c r="I37" i="29" s="1"/>
  <c r="H38" i="29"/>
  <c r="I38" i="29" s="1"/>
  <c r="H39" i="29"/>
  <c r="I39" i="29" s="1"/>
  <c r="H40" i="29"/>
  <c r="H41" i="29"/>
  <c r="I41" i="29" s="1"/>
  <c r="H42" i="29"/>
  <c r="H43" i="29"/>
  <c r="H44" i="29"/>
  <c r="I44" i="29" s="1"/>
  <c r="H45" i="29"/>
  <c r="I45" i="29" s="1"/>
  <c r="H46" i="29"/>
  <c r="I46" i="29" s="1"/>
  <c r="H47" i="29"/>
  <c r="I47" i="29" s="1"/>
  <c r="H48" i="29"/>
  <c r="H49" i="29"/>
  <c r="I49" i="29" s="1"/>
  <c r="H50" i="29"/>
  <c r="I50" i="29" s="1"/>
  <c r="H51" i="29"/>
  <c r="H52" i="29"/>
  <c r="I52" i="29" s="1"/>
  <c r="H53" i="29"/>
  <c r="I53" i="29" s="1"/>
  <c r="H54" i="29"/>
  <c r="I54" i="29" s="1"/>
  <c r="H55" i="29"/>
  <c r="I55" i="29" s="1"/>
  <c r="H56" i="29"/>
  <c r="I56" i="29" s="1"/>
  <c r="H57" i="29"/>
  <c r="I57" i="29" s="1"/>
  <c r="H58" i="29"/>
  <c r="I58" i="29" s="1"/>
  <c r="H59" i="29"/>
  <c r="H60" i="29"/>
  <c r="H61" i="29"/>
  <c r="I61" i="29" s="1"/>
  <c r="H62" i="29"/>
  <c r="I62" i="29" s="1"/>
  <c r="H63" i="29"/>
  <c r="I63" i="29" s="1"/>
  <c r="H64" i="29"/>
  <c r="I64" i="29" s="1"/>
  <c r="H65" i="29"/>
  <c r="I65" i="29" s="1"/>
  <c r="H66" i="29"/>
  <c r="I66" i="29" s="1"/>
  <c r="H67" i="29"/>
  <c r="H68" i="29"/>
  <c r="H69" i="29"/>
  <c r="I69" i="29" s="1"/>
  <c r="H70" i="29"/>
  <c r="I70" i="29" s="1"/>
  <c r="H71" i="29"/>
  <c r="I71" i="29" s="1"/>
  <c r="H72" i="29"/>
  <c r="I72" i="29" s="1"/>
  <c r="H73" i="29"/>
  <c r="I73" i="29" s="1"/>
  <c r="H74" i="29"/>
  <c r="I74" i="29" s="1"/>
  <c r="E53" i="29"/>
  <c r="E54" i="29"/>
  <c r="E55" i="29"/>
  <c r="E56" i="29"/>
  <c r="E57" i="29"/>
  <c r="E58" i="29"/>
  <c r="E59" i="29"/>
  <c r="E60" i="29"/>
  <c r="E61" i="29"/>
  <c r="E62" i="29"/>
  <c r="E63" i="29"/>
  <c r="E64" i="29"/>
  <c r="E65" i="29"/>
  <c r="E66" i="29"/>
  <c r="E67" i="29"/>
  <c r="E68" i="29"/>
  <c r="E69" i="29"/>
  <c r="E70" i="29"/>
  <c r="E71" i="29"/>
  <c r="E72" i="29"/>
  <c r="E73" i="29"/>
  <c r="E74" i="29"/>
  <c r="A8" i="29"/>
  <c r="A9" i="29" s="1"/>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35" i="29" s="1"/>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D19" i="12"/>
  <c r="H64"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3" i="20"/>
  <c r="H54" i="20"/>
  <c r="H55" i="20"/>
  <c r="H56" i="20"/>
  <c r="H57" i="20"/>
  <c r="H58" i="20"/>
  <c r="H59" i="20"/>
  <c r="H60" i="20"/>
  <c r="H61" i="20"/>
  <c r="H62" i="20"/>
  <c r="H63"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H238" i="20"/>
  <c r="H239" i="20"/>
  <c r="H240" i="20"/>
  <c r="E25" i="20"/>
  <c r="I232" i="26"/>
  <c r="I210" i="26"/>
  <c r="I184" i="26"/>
  <c r="I168" i="26"/>
  <c r="I167" i="26"/>
  <c r="I160" i="26"/>
  <c r="I143" i="26"/>
  <c r="I132" i="26"/>
  <c r="I105" i="26"/>
  <c r="I75" i="26"/>
  <c r="I63" i="26"/>
  <c r="I50" i="26"/>
  <c r="I347" i="26"/>
  <c r="I312" i="26"/>
  <c r="I287" i="26"/>
  <c r="I272" i="26"/>
  <c r="I241" i="26"/>
  <c r="I238" i="26"/>
  <c r="I237" i="26"/>
  <c r="I204" i="26"/>
  <c r="I171" i="26"/>
  <c r="I128" i="26"/>
  <c r="I114" i="26"/>
  <c r="I101" i="26"/>
  <c r="I80" i="26"/>
  <c r="I43" i="26"/>
  <c r="I41" i="26"/>
  <c r="I29" i="26"/>
  <c r="I25" i="26"/>
  <c r="I24" i="26"/>
  <c r="I13" i="26"/>
  <c r="I534" i="26"/>
  <c r="I484" i="26"/>
  <c r="I60" i="26"/>
  <c r="F8" i="26"/>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E52" i="29"/>
  <c r="I51" i="29"/>
  <c r="E51" i="29"/>
  <c r="E50" i="29"/>
  <c r="E49" i="29"/>
  <c r="I48" i="29"/>
  <c r="E48" i="29"/>
  <c r="E47" i="29"/>
  <c r="E46" i="29"/>
  <c r="E45" i="29"/>
  <c r="E44" i="29"/>
  <c r="I43" i="29"/>
  <c r="E43" i="29"/>
  <c r="I42" i="29"/>
  <c r="E42" i="29"/>
  <c r="E41" i="29"/>
  <c r="I40" i="29"/>
  <c r="E40" i="29"/>
  <c r="E39" i="29"/>
  <c r="E38" i="29"/>
  <c r="E37" i="29"/>
  <c r="E36" i="29"/>
  <c r="I35" i="29"/>
  <c r="E35" i="29"/>
  <c r="I34" i="29"/>
  <c r="E34" i="29"/>
  <c r="E33" i="29"/>
  <c r="I32" i="29"/>
  <c r="E32" i="29"/>
  <c r="E31" i="29"/>
  <c r="I30" i="29"/>
  <c r="E30" i="29"/>
  <c r="E29" i="29"/>
  <c r="E28" i="29"/>
  <c r="I27" i="29"/>
  <c r="E27" i="29"/>
  <c r="I26" i="29"/>
  <c r="E26" i="29"/>
  <c r="E25" i="29"/>
  <c r="I24" i="29"/>
  <c r="E24" i="29"/>
  <c r="E23" i="29"/>
  <c r="E22" i="29"/>
  <c r="E21" i="29"/>
  <c r="E20" i="29"/>
  <c r="I19" i="29"/>
  <c r="E19" i="29"/>
  <c r="I18" i="29"/>
  <c r="E18" i="29"/>
  <c r="E17" i="29"/>
  <c r="I16" i="29"/>
  <c r="E16" i="29"/>
  <c r="E15" i="29"/>
  <c r="E14" i="29"/>
  <c r="E13" i="29"/>
  <c r="I12" i="29"/>
  <c r="E12" i="29"/>
  <c r="I11" i="29"/>
  <c r="E11" i="29"/>
  <c r="I10" i="29"/>
  <c r="E10" i="29"/>
  <c r="E9" i="29"/>
  <c r="I8" i="29"/>
  <c r="E8" i="29"/>
  <c r="H7" i="29"/>
  <c r="I7" i="29" s="1"/>
  <c r="I487" i="28" l="1"/>
  <c r="I223" i="28"/>
  <c r="I455" i="28"/>
  <c r="I222" i="28"/>
  <c r="I423" i="28"/>
  <c r="I190" i="28"/>
  <c r="I255" i="28"/>
  <c r="I183" i="28"/>
  <c r="I151" i="28"/>
  <c r="I598" i="28"/>
  <c r="I143" i="28"/>
  <c r="I110" i="28"/>
  <c r="I578" i="28"/>
  <c r="I111" i="28"/>
  <c r="I518" i="28"/>
  <c r="I478" i="28"/>
  <c r="I438" i="28"/>
  <c r="I398" i="28"/>
  <c r="I350" i="28"/>
  <c r="I302" i="28"/>
  <c r="I270" i="28"/>
  <c r="I229" i="28"/>
  <c r="I189" i="28"/>
  <c r="I149" i="28"/>
  <c r="I108" i="28"/>
  <c r="I590" i="28"/>
  <c r="I566" i="28"/>
  <c r="I542" i="28"/>
  <c r="I517" i="28"/>
  <c r="I493" i="28"/>
  <c r="I453" i="28"/>
  <c r="I429" i="28"/>
  <c r="I405" i="28"/>
  <c r="I381" i="28"/>
  <c r="I357" i="28"/>
  <c r="I325" i="28"/>
  <c r="I301" i="28"/>
  <c r="I277" i="28"/>
  <c r="I236" i="28"/>
  <c r="I212" i="28"/>
  <c r="I164" i="28"/>
  <c r="I551" i="28"/>
  <c r="I543" i="28"/>
  <c r="I414" i="28"/>
  <c r="I382" i="28"/>
  <c r="I342" i="28"/>
  <c r="I310" i="28"/>
  <c r="I278" i="28"/>
  <c r="I245" i="28"/>
  <c r="I213" i="28"/>
  <c r="I197" i="28"/>
  <c r="I181" i="28"/>
  <c r="I157" i="28"/>
  <c r="I125" i="28"/>
  <c r="I100" i="28"/>
  <c r="I84" i="28"/>
  <c r="I76" i="28"/>
  <c r="I60" i="28"/>
  <c r="I36" i="28"/>
  <c r="I28" i="28"/>
  <c r="I12" i="28"/>
  <c r="I422" i="28"/>
  <c r="I574" i="28"/>
  <c r="I550" i="28"/>
  <c r="I525" i="28"/>
  <c r="I501" i="28"/>
  <c r="I485" i="28"/>
  <c r="I469" i="28"/>
  <c r="I437" i="28"/>
  <c r="I413" i="28"/>
  <c r="I389" i="28"/>
  <c r="I373" i="28"/>
  <c r="I349" i="28"/>
  <c r="I333" i="28"/>
  <c r="I309" i="28"/>
  <c r="I285" i="28"/>
  <c r="I261" i="28"/>
  <c r="I244" i="28"/>
  <c r="I220" i="28"/>
  <c r="I196" i="28"/>
  <c r="I180" i="28"/>
  <c r="I156" i="28"/>
  <c r="I140" i="28"/>
  <c r="I124" i="28"/>
  <c r="I107" i="28"/>
  <c r="I91" i="28"/>
  <c r="I75" i="28"/>
  <c r="I59" i="28"/>
  <c r="I43" i="28"/>
  <c r="I27" i="28"/>
  <c r="I11" i="28"/>
  <c r="I607" i="28"/>
  <c r="I526" i="28"/>
  <c r="I502" i="28"/>
  <c r="I462" i="28"/>
  <c r="I390" i="28"/>
  <c r="I358" i="28"/>
  <c r="I318" i="28"/>
  <c r="I286" i="28"/>
  <c r="I253" i="28"/>
  <c r="I221" i="28"/>
  <c r="I205" i="28"/>
  <c r="I165" i="28"/>
  <c r="I141" i="28"/>
  <c r="I116" i="28"/>
  <c r="I92" i="28"/>
  <c r="I68" i="28"/>
  <c r="I44" i="28"/>
  <c r="I20" i="28"/>
  <c r="I575" i="28"/>
  <c r="I606" i="28"/>
  <c r="I582" i="28"/>
  <c r="I533" i="28"/>
  <c r="I509" i="28"/>
  <c r="I477" i="28"/>
  <c r="I461" i="28"/>
  <c r="I445" i="28"/>
  <c r="I421" i="28"/>
  <c r="I397" i="28"/>
  <c r="I365" i="28"/>
  <c r="I341" i="28"/>
  <c r="I317" i="28"/>
  <c r="I293" i="28"/>
  <c r="I269" i="28"/>
  <c r="I252" i="28"/>
  <c r="I228" i="28"/>
  <c r="I204" i="28"/>
  <c r="I188" i="28"/>
  <c r="I172" i="28"/>
  <c r="I148" i="28"/>
  <c r="I132" i="28"/>
  <c r="I115" i="28"/>
  <c r="I99" i="28"/>
  <c r="I83" i="28"/>
  <c r="I67" i="28"/>
  <c r="I51" i="28"/>
  <c r="I35" i="28"/>
  <c r="I19" i="28"/>
  <c r="I558" i="28"/>
  <c r="I591" i="28"/>
  <c r="I534" i="28"/>
  <c r="I494" i="28"/>
  <c r="I446" i="28"/>
  <c r="I406" i="28"/>
  <c r="I366" i="28"/>
  <c r="I334" i="28"/>
  <c r="I294" i="28"/>
  <c r="I237" i="28"/>
  <c r="I133" i="28"/>
  <c r="I599" i="28"/>
  <c r="I262" i="28"/>
  <c r="I52" i="28"/>
  <c r="I454" i="28"/>
  <c r="I559" i="28"/>
  <c r="I510" i="28"/>
  <c r="I470" i="28"/>
  <c r="I430" i="28"/>
  <c r="I374" i="28"/>
  <c r="I326" i="28"/>
  <c r="I173" i="28"/>
  <c r="I605" i="28"/>
  <c r="I597" i="28"/>
  <c r="I589" i="28"/>
  <c r="I581" i="28"/>
  <c r="I573" i="28"/>
  <c r="I565" i="28"/>
  <c r="I557" i="28"/>
  <c r="I549" i="28"/>
  <c r="I541" i="28"/>
  <c r="I532" i="28"/>
  <c r="I524" i="28"/>
  <c r="I516" i="28"/>
  <c r="I508" i="28"/>
  <c r="I500" i="28"/>
  <c r="I492" i="28"/>
  <c r="I484" i="28"/>
  <c r="I476" i="28"/>
  <c r="I468" i="28"/>
  <c r="I460" i="28"/>
  <c r="I452" i="28"/>
  <c r="I444" i="28"/>
  <c r="I436" i="28"/>
  <c r="I428" i="28"/>
  <c r="I420" i="28"/>
  <c r="I412" i="28"/>
  <c r="I404" i="28"/>
  <c r="I396" i="28"/>
  <c r="I388" i="28"/>
  <c r="I380" i="28"/>
  <c r="I372" i="28"/>
  <c r="I364" i="28"/>
  <c r="I356" i="28"/>
  <c r="I348" i="28"/>
  <c r="I340" i="28"/>
  <c r="I332" i="28"/>
  <c r="I324" i="28"/>
  <c r="I316" i="28"/>
  <c r="I308" i="28"/>
  <c r="I300" i="28"/>
  <c r="I292" i="28"/>
  <c r="I284" i="28"/>
  <c r="I276" i="28"/>
  <c r="I268" i="28"/>
  <c r="I260" i="28"/>
  <c r="I251" i="28"/>
  <c r="I243" i="28"/>
  <c r="I235" i="28"/>
  <c r="I227" i="28"/>
  <c r="I219" i="28"/>
  <c r="I211" i="28"/>
  <c r="I203" i="28"/>
  <c r="I195" i="28"/>
  <c r="I187" i="28"/>
  <c r="I179" i="28"/>
  <c r="I171" i="28"/>
  <c r="I163" i="28"/>
  <c r="I155" i="28"/>
  <c r="I147" i="28"/>
  <c r="I139" i="28"/>
  <c r="I131" i="28"/>
  <c r="I123" i="28"/>
  <c r="I114" i="28"/>
  <c r="I106" i="28"/>
  <c r="I98" i="28"/>
  <c r="I90" i="28"/>
  <c r="I82" i="28"/>
  <c r="I74" i="28"/>
  <c r="I66" i="28"/>
  <c r="I58" i="28"/>
  <c r="I50" i="28"/>
  <c r="I42" i="28"/>
  <c r="I34" i="28"/>
  <c r="I26" i="28"/>
  <c r="I18" i="28"/>
  <c r="I10" i="28"/>
  <c r="I594" i="28"/>
  <c r="I511" i="28"/>
  <c r="I479" i="28"/>
  <c r="I447" i="28"/>
  <c r="I415" i="28"/>
  <c r="I383" i="28"/>
  <c r="I351" i="28"/>
  <c r="I319" i="28"/>
  <c r="I287" i="28"/>
  <c r="I254" i="28"/>
  <c r="I215" i="28"/>
  <c r="I175" i="28"/>
  <c r="I142" i="28"/>
  <c r="I31" i="28"/>
  <c r="I604" i="28"/>
  <c r="I596" i="28"/>
  <c r="I588" i="28"/>
  <c r="I580" i="28"/>
  <c r="I572" i="28"/>
  <c r="I564" i="28"/>
  <c r="I556" i="28"/>
  <c r="I548" i="28"/>
  <c r="I540" i="28"/>
  <c r="I411" i="28"/>
  <c r="I403" i="28"/>
  <c r="I395" i="28"/>
  <c r="I387" i="28"/>
  <c r="I379" i="28"/>
  <c r="I371" i="28"/>
  <c r="I363" i="28"/>
  <c r="I355" i="28"/>
  <c r="I347" i="28"/>
  <c r="I339" i="28"/>
  <c r="I331" i="28"/>
  <c r="I323" i="28"/>
  <c r="I315" i="28"/>
  <c r="I307" i="28"/>
  <c r="I299" i="28"/>
  <c r="I291" i="28"/>
  <c r="I283" i="28"/>
  <c r="I275" i="28"/>
  <c r="I267" i="28"/>
  <c r="I259" i="28"/>
  <c r="I250" i="28"/>
  <c r="I242" i="28"/>
  <c r="I234" i="28"/>
  <c r="I226" i="28"/>
  <c r="I218" i="28"/>
  <c r="I210" i="28"/>
  <c r="I202" i="28"/>
  <c r="I194" i="28"/>
  <c r="I186" i="28"/>
  <c r="I178" i="28"/>
  <c r="I170" i="28"/>
  <c r="I162" i="28"/>
  <c r="I154" i="28"/>
  <c r="I146" i="28"/>
  <c r="I138" i="28"/>
  <c r="I130" i="28"/>
  <c r="I122" i="28"/>
  <c r="I113" i="28"/>
  <c r="I105" i="28"/>
  <c r="I97" i="28"/>
  <c r="I89" i="28"/>
  <c r="I81" i="28"/>
  <c r="I73" i="28"/>
  <c r="I65" i="28"/>
  <c r="I57" i="28"/>
  <c r="I49" i="28"/>
  <c r="I41" i="28"/>
  <c r="I33" i="28"/>
  <c r="I25" i="28"/>
  <c r="I17" i="28"/>
  <c r="I9" i="28"/>
  <c r="I570" i="28"/>
  <c r="I247" i="28"/>
  <c r="I207" i="28"/>
  <c r="I174" i="28"/>
  <c r="I30" i="28"/>
  <c r="I530" i="28"/>
  <c r="I522" i="28"/>
  <c r="I514" i="28"/>
  <c r="I506" i="28"/>
  <c r="I498" i="28"/>
  <c r="I490" i="28"/>
  <c r="I482" i="28"/>
  <c r="I474" i="28"/>
  <c r="I466" i="28"/>
  <c r="I458" i="28"/>
  <c r="I450" i="28"/>
  <c r="I442" i="28"/>
  <c r="I434" i="28"/>
  <c r="I426" i="28"/>
  <c r="I418" i="28"/>
  <c r="I410" i="28"/>
  <c r="I402" i="28"/>
  <c r="I394" i="28"/>
  <c r="I386" i="28"/>
  <c r="I378" i="28"/>
  <c r="I370" i="28"/>
  <c r="I362" i="28"/>
  <c r="I354" i="28"/>
  <c r="I346" i="28"/>
  <c r="I338" i="28"/>
  <c r="I330" i="28"/>
  <c r="I322" i="28"/>
  <c r="I314" i="28"/>
  <c r="I306" i="28"/>
  <c r="I298" i="28"/>
  <c r="I290" i="28"/>
  <c r="I282" i="28"/>
  <c r="I274" i="28"/>
  <c r="I266" i="28"/>
  <c r="I258" i="28"/>
  <c r="I249" i="28"/>
  <c r="I241" i="28"/>
  <c r="I233" i="28"/>
  <c r="I225" i="28"/>
  <c r="I217" i="28"/>
  <c r="I209" i="28"/>
  <c r="I201" i="28"/>
  <c r="I193" i="28"/>
  <c r="I185" i="28"/>
  <c r="I177" i="28"/>
  <c r="I169" i="28"/>
  <c r="I161" i="28"/>
  <c r="I153" i="28"/>
  <c r="I145" i="28"/>
  <c r="I137" i="28"/>
  <c r="I129" i="28"/>
  <c r="I120" i="28"/>
  <c r="I112" i="28"/>
  <c r="I104" i="28"/>
  <c r="I96" i="28"/>
  <c r="I88" i="28"/>
  <c r="I80" i="28"/>
  <c r="I72" i="28"/>
  <c r="I64" i="28"/>
  <c r="I56" i="28"/>
  <c r="I48" i="28"/>
  <c r="I40" i="28"/>
  <c r="I32" i="28"/>
  <c r="I24" i="28"/>
  <c r="I16" i="28"/>
  <c r="I8" i="28"/>
  <c r="I471" i="28"/>
  <c r="I407" i="28"/>
  <c r="I375" i="28"/>
  <c r="I343" i="28"/>
  <c r="I311" i="28"/>
  <c r="I279" i="28"/>
  <c r="I239" i="28"/>
  <c r="I206" i="28"/>
  <c r="I23" i="28"/>
  <c r="I554" i="28"/>
  <c r="I546" i="28"/>
  <c r="I538" i="28"/>
  <c r="I489" i="28"/>
  <c r="I481" i="28"/>
  <c r="I473" i="28"/>
  <c r="I465" i="28"/>
  <c r="I457" i="28"/>
  <c r="I449" i="28"/>
  <c r="I441" i="28"/>
  <c r="I433" i="28"/>
  <c r="I425" i="28"/>
  <c r="I417" i="28"/>
  <c r="I409" i="28"/>
  <c r="I401" i="28"/>
  <c r="I393" i="28"/>
  <c r="I385" i="28"/>
  <c r="I377" i="28"/>
  <c r="I369" i="28"/>
  <c r="I361" i="28"/>
  <c r="I353" i="28"/>
  <c r="I345" i="28"/>
  <c r="I337" i="28"/>
  <c r="I329" i="28"/>
  <c r="I321" i="28"/>
  <c r="I313" i="28"/>
  <c r="I305" i="28"/>
  <c r="I297" i="28"/>
  <c r="I289" i="28"/>
  <c r="I281" i="28"/>
  <c r="I273" i="28"/>
  <c r="I265" i="28"/>
  <c r="I257" i="28"/>
  <c r="I248" i="28"/>
  <c r="I240" i="28"/>
  <c r="I232" i="28"/>
  <c r="I224" i="28"/>
  <c r="I216" i="28"/>
  <c r="I208" i="28"/>
  <c r="I200" i="28"/>
  <c r="I192" i="28"/>
  <c r="I184" i="28"/>
  <c r="I176" i="28"/>
  <c r="I168" i="28"/>
  <c r="I160" i="28"/>
  <c r="I152" i="28"/>
  <c r="I144" i="28"/>
  <c r="I136" i="28"/>
  <c r="I128" i="28"/>
  <c r="I586" i="28"/>
  <c r="I271" i="28"/>
  <c r="I238" i="28"/>
  <c r="I15" i="28"/>
  <c r="I528" i="28"/>
  <c r="I520" i="28"/>
  <c r="I512" i="28"/>
  <c r="I504" i="28"/>
  <c r="I496" i="28"/>
  <c r="I488" i="28"/>
  <c r="I480" i="28"/>
  <c r="I472" i="28"/>
  <c r="I464" i="28"/>
  <c r="I456" i="28"/>
  <c r="I448" i="28"/>
  <c r="I440" i="28"/>
  <c r="I432" i="28"/>
  <c r="I424" i="28"/>
  <c r="I416" i="28"/>
  <c r="I408" i="28"/>
  <c r="I400" i="28"/>
  <c r="I392" i="28"/>
  <c r="I384" i="28"/>
  <c r="I376" i="28"/>
  <c r="I368" i="28"/>
  <c r="I360" i="28"/>
  <c r="I352" i="28"/>
  <c r="I344" i="28"/>
  <c r="I336" i="28"/>
  <c r="I328" i="28"/>
  <c r="I320" i="28"/>
  <c r="I312" i="28"/>
  <c r="I304" i="28"/>
  <c r="I296" i="28"/>
  <c r="I288" i="28"/>
  <c r="I280" i="28"/>
  <c r="I272" i="28"/>
  <c r="I264" i="28"/>
  <c r="I562" i="28"/>
  <c r="I399" i="28"/>
  <c r="I367" i="28"/>
  <c r="I335" i="28"/>
  <c r="I303" i="28"/>
  <c r="I47" i="28"/>
  <c r="I14" i="28"/>
  <c r="I608" i="28"/>
  <c r="I600" i="28"/>
  <c r="I592" i="28"/>
  <c r="I584" i="28"/>
  <c r="I576" i="28"/>
  <c r="I568" i="28"/>
  <c r="I560" i="28"/>
  <c r="I552" i="28"/>
  <c r="I544" i="28"/>
  <c r="I536" i="28"/>
  <c r="I117" i="28"/>
  <c r="I109" i="28"/>
  <c r="I101" i="28"/>
  <c r="I93" i="28"/>
  <c r="I85" i="28"/>
  <c r="I77" i="28"/>
  <c r="I69" i="28"/>
  <c r="I61" i="28"/>
  <c r="I53" i="28"/>
  <c r="I45" i="28"/>
  <c r="I37" i="28"/>
  <c r="I29" i="28"/>
  <c r="I21" i="28"/>
  <c r="I13" i="28"/>
  <c r="I602" i="28"/>
  <c r="I46" i="28"/>
  <c r="H6" i="28"/>
  <c r="I6" i="29"/>
  <c r="H6" i="29"/>
  <c r="I6" i="28" l="1"/>
  <c r="D30" i="12"/>
  <c r="D25" i="12"/>
  <c r="D28" i="12"/>
  <c r="C6" i="18"/>
  <c r="D6" i="18"/>
  <c r="F6" i="18"/>
  <c r="E6" i="18"/>
  <c r="H7" i="26"/>
  <c r="D22" i="12" s="1"/>
  <c r="G7" i="26"/>
  <c r="I19" i="26"/>
  <c r="I20" i="26"/>
  <c r="I21" i="26"/>
  <c r="I22" i="26"/>
  <c r="I23" i="26"/>
  <c r="I26" i="26"/>
  <c r="I27" i="26"/>
  <c r="I28" i="26"/>
  <c r="I30" i="26"/>
  <c r="I31" i="26"/>
  <c r="I32" i="26"/>
  <c r="I33" i="26"/>
  <c r="I34" i="26"/>
  <c r="I35" i="26"/>
  <c r="I36" i="26"/>
  <c r="I37" i="26"/>
  <c r="I38" i="26"/>
  <c r="I39" i="26"/>
  <c r="I40" i="26"/>
  <c r="I42" i="26"/>
  <c r="I44" i="26"/>
  <c r="I45" i="26"/>
  <c r="I46" i="26"/>
  <c r="I47" i="26"/>
  <c r="I48" i="26"/>
  <c r="I49" i="26"/>
  <c r="I51" i="26"/>
  <c r="I52" i="26"/>
  <c r="I53" i="26"/>
  <c r="I54" i="26"/>
  <c r="I55" i="26"/>
  <c r="I56" i="26"/>
  <c r="I57" i="26"/>
  <c r="I58" i="26"/>
  <c r="I59" i="26"/>
  <c r="I61" i="26"/>
  <c r="I62" i="26"/>
  <c r="I64" i="26"/>
  <c r="I65" i="26"/>
  <c r="I66" i="26"/>
  <c r="I67" i="26"/>
  <c r="I68" i="26"/>
  <c r="I69" i="26"/>
  <c r="I70" i="26"/>
  <c r="I71" i="26"/>
  <c r="I72" i="26"/>
  <c r="I73" i="26"/>
  <c r="I74" i="26"/>
  <c r="I76" i="26"/>
  <c r="I77" i="26"/>
  <c r="I78" i="26"/>
  <c r="I79" i="26"/>
  <c r="I81" i="26"/>
  <c r="I82" i="26"/>
  <c r="I83" i="26"/>
  <c r="I84" i="26"/>
  <c r="I85" i="26"/>
  <c r="I86" i="26"/>
  <c r="I87" i="26"/>
  <c r="I88" i="26"/>
  <c r="I89" i="26"/>
  <c r="I90" i="26"/>
  <c r="I91" i="26"/>
  <c r="I92" i="26"/>
  <c r="I93" i="26"/>
  <c r="I94" i="26"/>
  <c r="I95" i="26"/>
  <c r="I96" i="26"/>
  <c r="I97" i="26"/>
  <c r="I98" i="26"/>
  <c r="I99" i="26"/>
  <c r="I100" i="26"/>
  <c r="I102" i="26"/>
  <c r="I103" i="26"/>
  <c r="I104" i="26"/>
  <c r="I106" i="26"/>
  <c r="I107" i="26"/>
  <c r="I108" i="26"/>
  <c r="I109" i="26"/>
  <c r="I110" i="26"/>
  <c r="I111" i="26"/>
  <c r="I112" i="26"/>
  <c r="I113" i="26"/>
  <c r="I115" i="26"/>
  <c r="I116" i="26"/>
  <c r="I117" i="26"/>
  <c r="I118" i="26"/>
  <c r="I119" i="26"/>
  <c r="I120" i="26"/>
  <c r="I121" i="26"/>
  <c r="I122" i="26"/>
  <c r="I123" i="26"/>
  <c r="I124" i="26"/>
  <c r="I125" i="26"/>
  <c r="I126" i="26"/>
  <c r="I127" i="26"/>
  <c r="I129" i="26"/>
  <c r="I130" i="26"/>
  <c r="I131" i="26"/>
  <c r="I133" i="26"/>
  <c r="I134" i="26"/>
  <c r="I135" i="26"/>
  <c r="I136" i="26"/>
  <c r="I137" i="26"/>
  <c r="I138" i="26"/>
  <c r="I139" i="26"/>
  <c r="I140" i="26"/>
  <c r="I141" i="26"/>
  <c r="I142" i="26"/>
  <c r="I144" i="26"/>
  <c r="I145" i="26"/>
  <c r="I146" i="26"/>
  <c r="I147" i="26"/>
  <c r="I148" i="26"/>
  <c r="I149" i="26"/>
  <c r="I150" i="26"/>
  <c r="I151" i="26"/>
  <c r="I152" i="26"/>
  <c r="I153" i="26"/>
  <c r="I154" i="26"/>
  <c r="I155" i="26"/>
  <c r="I156" i="26"/>
  <c r="I157" i="26"/>
  <c r="I158" i="26"/>
  <c r="I159" i="26"/>
  <c r="I161" i="26"/>
  <c r="I162" i="26"/>
  <c r="I163" i="26"/>
  <c r="I164" i="26"/>
  <c r="I165" i="26"/>
  <c r="I166" i="26"/>
  <c r="I169" i="26"/>
  <c r="I170" i="26"/>
  <c r="I172" i="26"/>
  <c r="I173" i="26"/>
  <c r="I174" i="26"/>
  <c r="I175" i="26"/>
  <c r="I176" i="26"/>
  <c r="I177" i="26"/>
  <c r="I178" i="26"/>
  <c r="I179" i="26"/>
  <c r="I180" i="26"/>
  <c r="I181" i="26"/>
  <c r="I182" i="26"/>
  <c r="I183" i="26"/>
  <c r="I185" i="26"/>
  <c r="I186" i="26"/>
  <c r="I187" i="26"/>
  <c r="I188" i="26"/>
  <c r="I189" i="26"/>
  <c r="I190" i="26"/>
  <c r="I191" i="26"/>
  <c r="I192" i="26"/>
  <c r="I193" i="26"/>
  <c r="I194" i="26"/>
  <c r="I195" i="26"/>
  <c r="I196" i="26"/>
  <c r="I197" i="26"/>
  <c r="I198" i="26"/>
  <c r="I199" i="26"/>
  <c r="I200" i="26"/>
  <c r="I201" i="26"/>
  <c r="I202" i="26"/>
  <c r="I203" i="26"/>
  <c r="I205" i="26"/>
  <c r="I206" i="26"/>
  <c r="I207" i="26"/>
  <c r="I208" i="26"/>
  <c r="I209" i="26"/>
  <c r="I211" i="26"/>
  <c r="I212" i="26"/>
  <c r="I213" i="26"/>
  <c r="I214" i="26"/>
  <c r="I215" i="26"/>
  <c r="I216" i="26"/>
  <c r="I217" i="26"/>
  <c r="I218" i="26"/>
  <c r="I219" i="26"/>
  <c r="I220" i="26"/>
  <c r="I221" i="26"/>
  <c r="I222" i="26"/>
  <c r="I223" i="26"/>
  <c r="I224" i="26"/>
  <c r="I225" i="26"/>
  <c r="I226" i="26"/>
  <c r="I227" i="26"/>
  <c r="I228" i="26"/>
  <c r="I229" i="26"/>
  <c r="I230" i="26"/>
  <c r="I231" i="26"/>
  <c r="I233" i="26"/>
  <c r="I234" i="26"/>
  <c r="I235" i="26"/>
  <c r="I236" i="26"/>
  <c r="I239" i="26"/>
  <c r="I240"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3" i="26"/>
  <c r="I274" i="26"/>
  <c r="I275" i="26"/>
  <c r="I276" i="26"/>
  <c r="I277" i="26"/>
  <c r="I278" i="26"/>
  <c r="I279" i="26"/>
  <c r="I280" i="26"/>
  <c r="I281" i="26"/>
  <c r="I282" i="26"/>
  <c r="I283" i="26"/>
  <c r="I284" i="26"/>
  <c r="I285" i="26"/>
  <c r="I286"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8" i="26"/>
  <c r="I349" i="26"/>
  <c r="I350" i="26"/>
  <c r="I351" i="26"/>
  <c r="I352" i="26"/>
  <c r="I353" i="26"/>
  <c r="I354" i="26"/>
  <c r="I355" i="26"/>
  <c r="I356" i="26"/>
  <c r="I357" i="26"/>
  <c r="I358" i="26"/>
  <c r="I359" i="26"/>
  <c r="I360" i="26"/>
  <c r="I361" i="26"/>
  <c r="I362" i="26"/>
  <c r="I363" i="26"/>
  <c r="I364"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I402" i="26"/>
  <c r="I403" i="26"/>
  <c r="I404" i="26"/>
  <c r="I405" i="26"/>
  <c r="I406" i="26"/>
  <c r="I407" i="26"/>
  <c r="I408" i="26"/>
  <c r="I409" i="26"/>
  <c r="I410" i="26"/>
  <c r="I411" i="26"/>
  <c r="I412" i="26"/>
  <c r="I413" i="26"/>
  <c r="I414" i="26"/>
  <c r="I415" i="26"/>
  <c r="I416" i="26"/>
  <c r="I417" i="26"/>
  <c r="I418" i="26"/>
  <c r="I419" i="26"/>
  <c r="I420" i="26"/>
  <c r="I421" i="26"/>
  <c r="I422" i="26"/>
  <c r="I423" i="26"/>
  <c r="I424" i="26"/>
  <c r="I425" i="26"/>
  <c r="I426" i="26"/>
  <c r="I427" i="26"/>
  <c r="I428" i="26"/>
  <c r="I429" i="26"/>
  <c r="I430" i="26"/>
  <c r="I431" i="26"/>
  <c r="I432" i="26"/>
  <c r="I433" i="26"/>
  <c r="I434" i="26"/>
  <c r="I435" i="26"/>
  <c r="I436" i="26"/>
  <c r="I437" i="26"/>
  <c r="I438" i="26"/>
  <c r="I439" i="26"/>
  <c r="I440" i="26"/>
  <c r="I441" i="26"/>
  <c r="I442" i="26"/>
  <c r="I443" i="26"/>
  <c r="I444" i="26"/>
  <c r="I445" i="26"/>
  <c r="I446" i="26"/>
  <c r="I447" i="26"/>
  <c r="I448" i="26"/>
  <c r="I449" i="26"/>
  <c r="I450" i="26"/>
  <c r="I451" i="26"/>
  <c r="I452" i="26"/>
  <c r="I453" i="26"/>
  <c r="I454" i="26"/>
  <c r="I455" i="26"/>
  <c r="I456" i="26"/>
  <c r="I457" i="26"/>
  <c r="I458" i="26"/>
  <c r="I459" i="26"/>
  <c r="I460" i="26"/>
  <c r="I461" i="26"/>
  <c r="I462" i="26"/>
  <c r="I463" i="26"/>
  <c r="I464" i="26"/>
  <c r="I465" i="26"/>
  <c r="I466" i="26"/>
  <c r="I467" i="26"/>
  <c r="I468" i="26"/>
  <c r="I469" i="26"/>
  <c r="I470" i="26"/>
  <c r="I471" i="26"/>
  <c r="I472" i="26"/>
  <c r="I473" i="26"/>
  <c r="I474" i="26"/>
  <c r="I475" i="26"/>
  <c r="I476" i="26"/>
  <c r="I477" i="26"/>
  <c r="I478" i="26"/>
  <c r="I479" i="26"/>
  <c r="I480" i="26"/>
  <c r="I481" i="26"/>
  <c r="I482" i="26"/>
  <c r="I483" i="26"/>
  <c r="I485" i="26"/>
  <c r="I486" i="26"/>
  <c r="I487" i="26"/>
  <c r="I488" i="26"/>
  <c r="I489" i="26"/>
  <c r="I490" i="26"/>
  <c r="I491" i="26"/>
  <c r="I492" i="26"/>
  <c r="I493" i="26"/>
  <c r="I494" i="26"/>
  <c r="I495" i="26"/>
  <c r="I496" i="26"/>
  <c r="I497" i="26"/>
  <c r="I498" i="26"/>
  <c r="I499" i="26"/>
  <c r="I500" i="26"/>
  <c r="I501" i="26"/>
  <c r="I502" i="26"/>
  <c r="I503" i="26"/>
  <c r="I504" i="26"/>
  <c r="I505" i="26"/>
  <c r="I506" i="26"/>
  <c r="I507" i="26"/>
  <c r="I508" i="26"/>
  <c r="I509" i="26"/>
  <c r="I510" i="26"/>
  <c r="I511" i="26"/>
  <c r="I512" i="26"/>
  <c r="I513" i="26"/>
  <c r="I514" i="26"/>
  <c r="I515" i="26"/>
  <c r="I516" i="26"/>
  <c r="I517" i="26"/>
  <c r="I518" i="26"/>
  <c r="I519" i="26"/>
  <c r="I520" i="26"/>
  <c r="I521" i="26"/>
  <c r="I522" i="26"/>
  <c r="I523" i="26"/>
  <c r="I524" i="26"/>
  <c r="I525" i="26"/>
  <c r="I526" i="26"/>
  <c r="I527" i="26"/>
  <c r="I528" i="26"/>
  <c r="I529" i="26"/>
  <c r="I530" i="26"/>
  <c r="I531" i="26"/>
  <c r="I532" i="26"/>
  <c r="I533" i="26"/>
  <c r="I535" i="26"/>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240" i="20" s="1"/>
  <c r="D41" i="12" l="1"/>
  <c r="I9" i="26" l="1"/>
  <c r="I10" i="26"/>
  <c r="I11" i="26"/>
  <c r="I12" i="26"/>
  <c r="I14" i="26"/>
  <c r="I15" i="26"/>
  <c r="I16" i="26"/>
  <c r="I17" i="26"/>
  <c r="I18" i="26"/>
  <c r="D33" i="12" l="1"/>
  <c r="D24" i="12" s="1"/>
  <c r="F459" i="26" l="1"/>
  <c r="F460" i="26"/>
  <c r="F461" i="26"/>
  <c r="F462" i="26"/>
  <c r="F463" i="26"/>
  <c r="F464" i="26"/>
  <c r="F465" i="26"/>
  <c r="F466" i="26"/>
  <c r="F467" i="26"/>
  <c r="F468" i="26"/>
  <c r="F469" i="26"/>
  <c r="F470" i="26"/>
  <c r="F471" i="26"/>
  <c r="F472" i="26"/>
  <c r="F473" i="26"/>
  <c r="F474" i="26"/>
  <c r="F475" i="26"/>
  <c r="F476" i="26"/>
  <c r="F477" i="26"/>
  <c r="F478" i="26"/>
  <c r="F479" i="26"/>
  <c r="F480" i="26"/>
  <c r="F481" i="26"/>
  <c r="F482" i="26"/>
  <c r="F483" i="26"/>
  <c r="F484" i="26"/>
  <c r="F485" i="26"/>
  <c r="F486" i="26"/>
  <c r="F487" i="26"/>
  <c r="F488" i="26"/>
  <c r="F489" i="26"/>
  <c r="F490" i="26"/>
  <c r="F491" i="26"/>
  <c r="F492" i="26"/>
  <c r="F493" i="26"/>
  <c r="F494" i="26"/>
  <c r="F495" i="26"/>
  <c r="F496" i="26"/>
  <c r="F497" i="26"/>
  <c r="F498" i="26"/>
  <c r="F499" i="26"/>
  <c r="F500" i="26"/>
  <c r="F501" i="26"/>
  <c r="F502" i="26"/>
  <c r="F503" i="26"/>
  <c r="F504" i="26"/>
  <c r="F505" i="26"/>
  <c r="F506" i="26"/>
  <c r="F507" i="26"/>
  <c r="F508" i="26"/>
  <c r="F509" i="26"/>
  <c r="F510" i="26"/>
  <c r="F511" i="26"/>
  <c r="F512" i="26"/>
  <c r="F513" i="26"/>
  <c r="F514" i="26"/>
  <c r="F515" i="26"/>
  <c r="F516" i="26"/>
  <c r="F517" i="26"/>
  <c r="F518" i="26"/>
  <c r="F519" i="26"/>
  <c r="F520" i="26"/>
  <c r="F521" i="26"/>
  <c r="F522" i="26"/>
  <c r="F523" i="26"/>
  <c r="F524" i="26"/>
  <c r="F525" i="26"/>
  <c r="F526" i="26"/>
  <c r="F527" i="26"/>
  <c r="F528" i="26"/>
  <c r="F529" i="26"/>
  <c r="F530" i="26"/>
  <c r="F531" i="26"/>
  <c r="F532" i="26"/>
  <c r="F533" i="26"/>
  <c r="F534" i="26"/>
  <c r="F535" i="26"/>
  <c r="J529" i="26"/>
  <c r="J523" i="26"/>
  <c r="J513" i="26"/>
  <c r="J504" i="26"/>
  <c r="J480" i="26"/>
  <c r="J474" i="26"/>
  <c r="J472" i="26"/>
  <c r="J466" i="26"/>
  <c r="J448" i="26"/>
  <c r="J440" i="26"/>
  <c r="J416" i="26"/>
  <c r="J408" i="26"/>
  <c r="J406" i="26"/>
  <c r="J384" i="26"/>
  <c r="J376" i="26"/>
  <c r="J352" i="26"/>
  <c r="J344" i="26"/>
  <c r="J320" i="26"/>
  <c r="J312" i="26"/>
  <c r="J288" i="26"/>
  <c r="J280" i="26"/>
  <c r="J256" i="26"/>
  <c r="J248" i="26"/>
  <c r="J216" i="26"/>
  <c r="J184" i="26"/>
  <c r="J152" i="26"/>
  <c r="J120" i="26"/>
  <c r="J88" i="26"/>
  <c r="J56" i="26"/>
  <c r="J24" i="26"/>
  <c r="E10" i="20"/>
  <c r="J514" i="26" l="1"/>
  <c r="J459" i="26"/>
  <c r="J395" i="26"/>
  <c r="J307" i="26"/>
  <c r="J155" i="26"/>
  <c r="J506" i="26"/>
  <c r="J449" i="26"/>
  <c r="J385" i="26"/>
  <c r="J302" i="26"/>
  <c r="J114" i="26"/>
  <c r="J187" i="26"/>
  <c r="J502" i="26"/>
  <c r="J442" i="26"/>
  <c r="J378" i="26"/>
  <c r="J290" i="26"/>
  <c r="J12" i="26"/>
  <c r="J315" i="26"/>
  <c r="J498" i="26"/>
  <c r="J438" i="26"/>
  <c r="J374" i="26"/>
  <c r="J265" i="26"/>
  <c r="J532" i="26"/>
  <c r="J491" i="26"/>
  <c r="J434" i="26"/>
  <c r="J363" i="26"/>
  <c r="J251" i="26"/>
  <c r="J427" i="26"/>
  <c r="J346" i="26"/>
  <c r="J238" i="26"/>
  <c r="J527" i="26"/>
  <c r="J470" i="26"/>
  <c r="J410" i="26"/>
  <c r="J329" i="26"/>
  <c r="J226" i="26"/>
  <c r="J204" i="26"/>
  <c r="J244" i="26"/>
  <c r="J284" i="26"/>
  <c r="J308" i="26"/>
  <c r="J348" i="26"/>
  <c r="J388" i="26"/>
  <c r="J428" i="26"/>
  <c r="J452" i="26"/>
  <c r="J492" i="26"/>
  <c r="J340" i="26"/>
  <c r="J54" i="26"/>
  <c r="J94" i="26"/>
  <c r="J158" i="26"/>
  <c r="J84" i="26"/>
  <c r="J28" i="26"/>
  <c r="J68" i="26"/>
  <c r="J108" i="26"/>
  <c r="J148" i="26"/>
  <c r="J180" i="26"/>
  <c r="J228" i="26"/>
  <c r="J268" i="26"/>
  <c r="J316" i="26"/>
  <c r="J356" i="26"/>
  <c r="J412" i="26"/>
  <c r="J460" i="26"/>
  <c r="J517"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423" i="26"/>
  <c r="J439" i="26"/>
  <c r="J455" i="26"/>
  <c r="J471" i="26"/>
  <c r="J495" i="26"/>
  <c r="J512" i="26"/>
  <c r="J528" i="26"/>
  <c r="J212" i="26"/>
  <c r="J52" i="26"/>
  <c r="J19" i="26"/>
  <c r="J100" i="26"/>
  <c r="J196" i="26"/>
  <c r="J236" i="26"/>
  <c r="J260" i="26"/>
  <c r="J300" i="26"/>
  <c r="J332" i="26"/>
  <c r="J372" i="26"/>
  <c r="J404" i="26"/>
  <c r="J436" i="26"/>
  <c r="J468" i="26"/>
  <c r="J500" i="26"/>
  <c r="J533"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407" i="26"/>
  <c r="J415" i="26"/>
  <c r="J431" i="26"/>
  <c r="J447" i="26"/>
  <c r="J463" i="26"/>
  <c r="J479" i="26"/>
  <c r="J487" i="26"/>
  <c r="J503" i="26"/>
  <c r="J520" i="26"/>
  <c r="J481" i="26"/>
  <c r="J201" i="26"/>
  <c r="J44" i="26"/>
  <c r="J76" i="26"/>
  <c r="J124" i="26"/>
  <c r="J156" i="26"/>
  <c r="J380" i="26"/>
  <c r="J420" i="26"/>
  <c r="J476" i="26"/>
  <c r="J525" i="26"/>
  <c r="J21" i="26"/>
  <c r="J25" i="26"/>
  <c r="J49" i="26"/>
  <c r="J65" i="26"/>
  <c r="J81" i="26"/>
  <c r="J105" i="26"/>
  <c r="J121" i="26"/>
  <c r="J137" i="26"/>
  <c r="J161" i="26"/>
  <c r="J177" i="26"/>
  <c r="J193" i="26"/>
  <c r="J209" i="26"/>
  <c r="J225" i="26"/>
  <c r="J241" i="26"/>
  <c r="J289" i="26"/>
  <c r="J305" i="26"/>
  <c r="J345" i="26"/>
  <c r="J361" i="26"/>
  <c r="J377" i="26"/>
  <c r="J393" i="26"/>
  <c r="J409" i="26"/>
  <c r="J425" i="26"/>
  <c r="J433" i="26"/>
  <c r="J457" i="26"/>
  <c r="J465" i="26"/>
  <c r="J473" i="26"/>
  <c r="J489" i="26"/>
  <c r="J497" i="26"/>
  <c r="J505" i="26"/>
  <c r="J522" i="26"/>
  <c r="J530" i="26"/>
  <c r="J11" i="26"/>
  <c r="J36" i="26"/>
  <c r="J60" i="26"/>
  <c r="J92" i="26"/>
  <c r="J116" i="26"/>
  <c r="J140" i="26"/>
  <c r="J164" i="26"/>
  <c r="J188" i="26"/>
  <c r="J220" i="26"/>
  <c r="J252" i="26"/>
  <c r="J292" i="26"/>
  <c r="J324" i="26"/>
  <c r="J364" i="26"/>
  <c r="J396" i="26"/>
  <c r="J444" i="26"/>
  <c r="J484" i="26"/>
  <c r="J508"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441" i="26"/>
  <c r="J9" i="26"/>
  <c r="J17" i="26"/>
  <c r="J26" i="26"/>
  <c r="J34" i="26"/>
  <c r="J42" i="26"/>
  <c r="J50" i="26"/>
  <c r="J58" i="26"/>
  <c r="J66" i="26"/>
  <c r="J74" i="26"/>
  <c r="J82" i="26"/>
  <c r="J90" i="26"/>
  <c r="J98" i="26"/>
  <c r="J106" i="26"/>
  <c r="J122" i="26"/>
  <c r="J130" i="26"/>
  <c r="J138" i="26"/>
  <c r="J146" i="26"/>
  <c r="J154" i="26"/>
  <c r="J162" i="26"/>
  <c r="J417" i="26"/>
  <c r="J353" i="26"/>
  <c r="J276" i="26"/>
  <c r="J172" i="26"/>
  <c r="J38" i="26"/>
  <c r="J78" i="26"/>
  <c r="J126" i="26"/>
  <c r="J166" i="26"/>
  <c r="J10"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405" i="26"/>
  <c r="J413" i="26"/>
  <c r="J421" i="26"/>
  <c r="J429" i="26"/>
  <c r="J437" i="26"/>
  <c r="J445" i="26"/>
  <c r="J453" i="26"/>
  <c r="J461" i="26"/>
  <c r="J469" i="26"/>
  <c r="J477" i="26"/>
  <c r="J485" i="26"/>
  <c r="J493" i="26"/>
  <c r="J501" i="26"/>
  <c r="J509" i="26"/>
  <c r="J518" i="26"/>
  <c r="J526" i="26"/>
  <c r="J534" i="26"/>
  <c r="J531" i="26"/>
  <c r="J490" i="26"/>
  <c r="J458" i="26"/>
  <c r="J426" i="26"/>
  <c r="J394" i="26"/>
  <c r="J362" i="26"/>
  <c r="J339" i="26"/>
  <c r="J326" i="26"/>
  <c r="J314" i="26"/>
  <c r="J275" i="26"/>
  <c r="J262" i="26"/>
  <c r="J250" i="26"/>
  <c r="J211" i="26"/>
  <c r="J198" i="26"/>
  <c r="J186" i="26"/>
  <c r="J171" i="26"/>
  <c r="J131" i="26"/>
  <c r="J521" i="26"/>
  <c r="J510" i="26"/>
  <c r="J499" i="26"/>
  <c r="J478" i="26"/>
  <c r="J467" i="26"/>
  <c r="J446" i="26"/>
  <c r="J435" i="26"/>
  <c r="J414" i="26"/>
  <c r="J403" i="26"/>
  <c r="J382" i="26"/>
  <c r="J371" i="26"/>
  <c r="J350" i="26"/>
  <c r="J338" i="26"/>
  <c r="J299" i="26"/>
  <c r="J286" i="26"/>
  <c r="J274" i="26"/>
  <c r="J235" i="26"/>
  <c r="J222" i="26"/>
  <c r="J210" i="26"/>
  <c r="J170" i="26"/>
  <c r="J402"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424" i="26"/>
  <c r="J432" i="26"/>
  <c r="J456" i="26"/>
  <c r="J464" i="26"/>
  <c r="J488" i="26"/>
  <c r="J496" i="26"/>
  <c r="J519" i="26"/>
  <c r="J507" i="26"/>
  <c r="J486" i="26"/>
  <c r="J475" i="26"/>
  <c r="J454" i="26"/>
  <c r="J443" i="26"/>
  <c r="J422" i="26"/>
  <c r="J411" i="26"/>
  <c r="J390" i="26"/>
  <c r="J379" i="26"/>
  <c r="J358" i="26"/>
  <c r="J347" i="26"/>
  <c r="J334" i="26"/>
  <c r="J322" i="26"/>
  <c r="J283" i="26"/>
  <c r="J270" i="26"/>
  <c r="J258" i="26"/>
  <c r="J219" i="26"/>
  <c r="J206" i="26"/>
  <c r="J194" i="26"/>
  <c r="J123" i="26"/>
  <c r="J294" i="26"/>
  <c r="J282" i="26"/>
  <c r="J243" i="26"/>
  <c r="J230" i="26"/>
  <c r="J218" i="26"/>
  <c r="J179" i="26"/>
  <c r="J163" i="26"/>
  <c r="J535" i="26"/>
  <c r="J516" i="26"/>
  <c r="J494" i="26"/>
  <c r="J483" i="26"/>
  <c r="J462" i="26"/>
  <c r="J451" i="26"/>
  <c r="J430" i="26"/>
  <c r="J419" i="26"/>
  <c r="J398" i="26"/>
  <c r="J387" i="26"/>
  <c r="J366" i="26"/>
  <c r="J355" i="26"/>
  <c r="J331" i="26"/>
  <c r="J318" i="26"/>
  <c r="J306" i="26"/>
  <c r="J267" i="26"/>
  <c r="J254" i="26"/>
  <c r="J242" i="26"/>
  <c r="J203" i="26"/>
  <c r="J178" i="26"/>
  <c r="J139" i="26"/>
  <c r="J524" i="26"/>
  <c r="J515" i="26"/>
  <c r="J482" i="26"/>
  <c r="J450" i="26"/>
  <c r="J418" i="26"/>
  <c r="J386" i="26"/>
  <c r="J354" i="26"/>
  <c r="J342" i="26"/>
  <c r="J330" i="26"/>
  <c r="J291" i="26"/>
  <c r="J278" i="26"/>
  <c r="J266" i="26"/>
  <c r="J227" i="26"/>
  <c r="J214" i="26"/>
  <c r="J202" i="26"/>
  <c r="J20" i="26"/>
  <c r="J511" i="26"/>
  <c r="J22" i="26"/>
  <c r="I8" i="20" l="1"/>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233" i="20"/>
  <c r="I234" i="20"/>
  <c r="I235" i="20"/>
  <c r="I236" i="20"/>
  <c r="I237" i="20"/>
  <c r="I238" i="20"/>
  <c r="I239" i="20"/>
  <c r="I240" i="20"/>
  <c r="I14" i="20"/>
  <c r="I22" i="20"/>
  <c r="I30" i="20"/>
  <c r="I31" i="20"/>
  <c r="I39" i="20"/>
  <c r="I55" i="20"/>
  <c r="I63" i="20"/>
  <c r="I79" i="20"/>
  <c r="I103" i="20"/>
  <c r="I111" i="20"/>
  <c r="I127" i="20"/>
  <c r="I135" i="20"/>
  <c r="F371" i="26" l="1"/>
  <c r="D18" i="12"/>
  <c r="F395" i="26"/>
  <c r="F396" i="26"/>
  <c r="F397" i="26"/>
  <c r="F398" i="26"/>
  <c r="F399" i="26"/>
  <c r="F400" i="26"/>
  <c r="F401" i="26"/>
  <c r="F402" i="26"/>
  <c r="F431" i="26"/>
  <c r="F432" i="26"/>
  <c r="F433" i="26"/>
  <c r="F434" i="26"/>
  <c r="F435" i="26"/>
  <c r="F436" i="26"/>
  <c r="F437" i="26"/>
  <c r="F438" i="26"/>
  <c r="F439" i="26"/>
  <c r="F440" i="26"/>
  <c r="F441" i="26"/>
  <c r="F442" i="26"/>
  <c r="F443" i="26"/>
  <c r="F444" i="26"/>
  <c r="F445" i="26"/>
  <c r="F446" i="26"/>
  <c r="F447" i="26"/>
  <c r="F448" i="26"/>
  <c r="F449" i="26"/>
  <c r="F450" i="26"/>
  <c r="F451" i="26"/>
  <c r="F452" i="26"/>
  <c r="F453" i="26"/>
  <c r="F454" i="26"/>
  <c r="F455" i="26"/>
  <c r="F456" i="26"/>
  <c r="F457" i="26"/>
  <c r="F458" i="26"/>
  <c r="D39" i="12" l="1"/>
  <c r="H7" i="20"/>
  <c r="D40" i="12" l="1"/>
  <c r="D38" i="12"/>
  <c r="D12" i="12" s="1"/>
  <c r="F10" i="26" l="1"/>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403"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9" i="26"/>
  <c r="E8" i="20" l="1"/>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7" i="20"/>
  <c r="I8" i="26" l="1"/>
  <c r="I7" i="26" l="1"/>
  <c r="D23" i="12" s="1"/>
  <c r="J8" i="26"/>
  <c r="J7" i="26" s="1"/>
  <c r="D13" i="12" l="1"/>
  <c r="D17" i="12"/>
  <c r="D11" i="12" l="1"/>
  <c r="I7" i="20"/>
  <c r="I6" i="20" l="1"/>
  <c r="D10" i="12" l="1"/>
</calcChain>
</file>

<file path=xl/sharedStrings.xml><?xml version="1.0" encoding="utf-8"?>
<sst xmlns="http://schemas.openxmlformats.org/spreadsheetml/2006/main" count="3555" uniqueCount="204">
  <si>
    <t>Kods</t>
  </si>
  <si>
    <t>Koda nosaukums</t>
  </si>
  <si>
    <t>Detalizēts izdevumu aprēķins</t>
  </si>
  <si>
    <t>Atlīdzība</t>
  </si>
  <si>
    <t>Atalgojums</t>
  </si>
  <si>
    <t>Darba devēja valsts sociālās apdrošināšanas obligātās iemaksas</t>
  </si>
  <si>
    <t>Preces un pakalpojumi</t>
  </si>
  <si>
    <t>23,59% no aprēķinātā atalgojuma</t>
  </si>
  <si>
    <t>Izdevumi, kas saistīti ar operatīvo darbību</t>
  </si>
  <si>
    <t>Degviela</t>
  </si>
  <si>
    <t>Mēnešalga amatpersonām ar speciālajām dienesta pakāpēm</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</si>
  <si>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</si>
  <si>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</si>
  <si>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</si>
  <si>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</si>
  <si>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</si>
  <si>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</si>
  <si>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</si>
  <si>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</si>
  <si>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</si>
  <si>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</si>
  <si>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</si>
  <si>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</si>
  <si>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</si>
  <si>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</si>
  <si>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</si>
  <si>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</si>
  <si>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</si>
  <si>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</si>
  <si>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</si>
  <si>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</si>
  <si>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</si>
  <si>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jaunākais inspektors</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</si>
  <si>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</si>
  <si>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</si>
  <si>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</si>
  <si>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</si>
  <si>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</si>
  <si>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</si>
  <si>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</si>
  <si>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</si>
  <si>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</si>
  <si>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</si>
  <si>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</si>
  <si>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</si>
  <si>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</si>
  <si>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</si>
  <si>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</si>
  <si>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</si>
  <si>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</si>
  <si>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rotas komandieris</t>
  </si>
  <si>
    <t>Vidzemes reģiona pārvalde</t>
  </si>
  <si>
    <t>Zemgales reģiona pārvalde</t>
  </si>
  <si>
    <t>Samaksa par virsstundu darbu</t>
  </si>
  <si>
    <t>1.tabula</t>
  </si>
  <si>
    <t>2.tabula</t>
  </si>
  <si>
    <t>3.tabula</t>
  </si>
  <si>
    <t>4.tabula</t>
  </si>
  <si>
    <t>20%</t>
  </si>
  <si>
    <t>50%</t>
  </si>
  <si>
    <t>VP GKĀRTPP RKVP SPECIĀLO UZDEVUMU BATALJONA 2.ROTA</t>
  </si>
  <si>
    <t>VP GKĀRTPP RKVP SUB DIENESTA ORGANIZĀCIJAS, KOORDINĀCIJAS UN KONTROLES GRUPA</t>
  </si>
  <si>
    <t>vada komandieris</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</si>
  <si>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</si>
  <si>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</si>
  <si>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</si>
  <si>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</si>
  <si>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</si>
  <si>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</si>
  <si>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</si>
  <si>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</si>
  <si>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</si>
  <si>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VP ZEMGALES RP AUSTRUMZEMGALES IECIRKŅA REAĢĒŠANAS NODAĻAS 1.GRUPA</t>
  </si>
  <si>
    <t>VP LATGALES RP DIENVIDLATGALES IECIRKŅA IZMEKLĒŠANAS NODAĻAS 5.GRUPA</t>
  </si>
  <si>
    <t>VP LATGALES RP DIENVIDLATGALES IECIRKŅA REAĢĒŠANAS NODAĻAS 1.GRUPA</t>
  </si>
  <si>
    <t>VP LATGALES RP DIENVIDLATGALES IECIRKŅA REAĢĒŠANAS NODAĻAS 6.GRUPA</t>
  </si>
  <si>
    <t>VP LATGALES RP ZIEMEĻLATGALES IECIRKŅA PREVENCIJAS GRUPA</t>
  </si>
  <si>
    <t>VP ZEMGALES RP AUSTRUMZEMGALES IECIRKŅA REAĢĒŠANAS NODAĻAS 3.GRUPA</t>
  </si>
  <si>
    <t>VP LATGALES RP KĀRTPB ATĻAUJU SISTĒMAS GRUPA</t>
  </si>
  <si>
    <t>VP LATGALES RP KRIMPB KRIMINĀLIZLŪKOŠANAS INFORMĀCIJAS ANALĪZES GRUPA</t>
  </si>
  <si>
    <t>VP LATGALES RP DIENVIDLATGALES IECIRKŅA IZMEKLĒŠANAS NODAĻAS 7.GRUPA</t>
  </si>
  <si>
    <t>VP LATGALES RP ZIEMEĻLATGALES IECIRKŅA REAĢĒŠANAS NODAĻAS 10.GRUPA</t>
  </si>
  <si>
    <t>VP LATGALES RP DIENVIDLATGALES IECIRKŅA IZMEKLĒŠANAS NODAĻAS 2.GRUPA</t>
  </si>
  <si>
    <t>VP GKĀRTPP RKVP SPECIĀLO UZDEVUMU BATALJONA 3.ROTA</t>
  </si>
  <si>
    <t>VP LATGALES RP DIENVIDLATGALES IECIRKŅA REAĢĒŠANAS NODAĻAS 2.GRUPA</t>
  </si>
  <si>
    <t>VP ZEMGALES RP AUSTRUMZEMGALES IECIRKŅA IZMEKLĒŠANAS NODAĻAS 3.GRUPA</t>
  </si>
  <si>
    <t>VP LATGALES RP DIENVIDLATGALES IECIRKŅA IZMEKLĒŠANAS NODAĻAS 6.GRUPA</t>
  </si>
  <si>
    <t>VP LATGALES RP ZIEMEĻLATGALES IECIRKŅA IZMEKLĒŠANAS NODAĻAS 4.GRUPA</t>
  </si>
  <si>
    <t>VP LATGALES RP ZIEMEĻLATGALES IECIRKŅA REAĢĒŠANAS NODAĻAS 3.GRUPA</t>
  </si>
  <si>
    <t>VP GKĀRTPP RKVP SPECIĀLO UZDEVUMU BATALJONA 1.ROTA</t>
  </si>
  <si>
    <t>VP LATGALES REĢIONA PĀRVALDES DISCIPLINĀRĀS UZRAUDZĪBAS GRUPA</t>
  </si>
  <si>
    <t>VP LATGALES RP KĀRTPB RESURSU UN KRĪZES VADĪBAS NODAĻA</t>
  </si>
  <si>
    <t>nodaļas priekšnieks</t>
  </si>
  <si>
    <t>VP LATGALES RP DIENVIDLATGALES IECIRKŅA REAĢĒŠANAS NODAĻAS 4.GRUPA</t>
  </si>
  <si>
    <t>VP LATGALES RP DIENVIDLATGALES IECIRKŅA IZMEKLĒŠANAS NODAĻAS 8.GRUPA</t>
  </si>
  <si>
    <t>VP LATGALES RP KRIMPB ORGANIZĒTĀS NOZIEDZĪBAS SMAGO UN SĒRIJVEIDA NOZIEGUMU APKAROŠANAS NODAĻA</t>
  </si>
  <si>
    <t>VP LATGALES RP ZIEMEĻLATGALES IECIRKŅA REAĢĒŠANAS NODAĻAS 6.GRUPA</t>
  </si>
  <si>
    <t>VP LATGALES RP ZIEMEĻLATGALES IECIRKŅA IZMEKLĒŠANAS NODAĻAS 8.GRUPA</t>
  </si>
  <si>
    <t>VP LATGALES RP ZIEMEĻLATGALES IECIRKŅA REAĢĒŠANAS NODAĻAS 5.GRUPA</t>
  </si>
  <si>
    <t>VP LATGALES RP ZIEMEĻLATGALES IECIRKŅA REAĢĒŠANAS NODAĻAS 8.GRUPA</t>
  </si>
  <si>
    <t>VP ZEMGALES RP AUSTRUMZEMGALES IECIRKŅA REAĢĒŠANAS NODAĻAS 2.GRUPA</t>
  </si>
  <si>
    <t>VP LATGALES RP ZIEMEĻLATGALES IECIRKŅA IZMEKLĒŠANAS NODAĻAS 6.GRUPA</t>
  </si>
  <si>
    <t>VP LATGALES RP DIENVIDLATGALES IECIRKŅA PREVENCIJAS GRUPA</t>
  </si>
  <si>
    <t>nodaļas priekšnieka vietnieks</t>
  </si>
  <si>
    <t>VP LATGALES RP KĀRTPB PREVENCIJAS GRUPA</t>
  </si>
  <si>
    <t>VP LATGALES RP DIENVIDLATGALES IECIRKŅA REAĢĒŠANAS NODAĻAS 10.GRUPA</t>
  </si>
  <si>
    <t>rotas komandiera vietnieks</t>
  </si>
  <si>
    <t>VP LATGALES RP ZIEMEĻLATGALES IECIRKŅA REAĢĒŠANAS NODAĻAS 1.GRUPA</t>
  </si>
  <si>
    <t>iecirkņa priekšnieka vietnieks, Izmeklēšanas nodaļas priekšnieks</t>
  </si>
  <si>
    <t>VP LATGALES RP ZIEMEĻLATGALES IECIRKŅA IZMEKLĒŠANAS NODAĻAS 1.GRUPA</t>
  </si>
  <si>
    <t>VP LATGALES RP SLEPENĪBAS REŽĪMA NODROŠINĀŠANAS UN SEVIŠĶĀS LIETVEDĪBAS GRUPA</t>
  </si>
  <si>
    <t>VP ZEMGALES RP AUSTRUMZEMGALES IECIRKŅA REAĢĒŠANAS NODAĻAS 4.GRUPA</t>
  </si>
  <si>
    <t>VP LATGALES RP ZIEMEĻLATGALES IECIRKŅA REAĢĒŠANAS NODAĻAS 7.GRUPA</t>
  </si>
  <si>
    <t>VP GKĀRTPP RKVP SPECIĀLO UZDEVUMU BATALJONA 5.ROTA (VIDZEMES REĢIONA)</t>
  </si>
  <si>
    <t>VP GKĀRTPP RKVP SPECIĀLO UZDEVUMU BATALJONA 7.ROTA (KURZEMES REĢIONA)</t>
  </si>
  <si>
    <t>VP LATGALES RP KRIMPB EKONOMISKO NOZIEGUMU APKAROŠANAS NODAĻA</t>
  </si>
  <si>
    <t>VP LATGALES RP ZIEMEĻLATGALES IECIRKŅA IZMEKLĒŠANAS NODAĻAS 7.GRUPA</t>
  </si>
  <si>
    <t>VP LATGALES RP DIENVIDLATGALES IECIRKŅA IZMEKLĒŠANAS NODAĻAS 9.GRUPA</t>
  </si>
  <si>
    <t>VP LATGALES RP ZIEMEĻLATGALES IECIRKŅA REAĢĒŠANAS NODAĻAS 4.GRUPA</t>
  </si>
  <si>
    <t>VP LATGALES RP ZIEMEĻLATGALES IECIRKŅA IZMEKLĒŠANAS NODAĻAS 3.GRUPA</t>
  </si>
  <si>
    <t>VP LATGALES RP DIENVIDLATGALES IECIRKŅA IZMEKLĒŠANAS NODAĻAS 1.GRUPA</t>
  </si>
  <si>
    <t>VP LATGALES RP KRIMPB RĒZEKNES REĢIONĀLĀ NODAĻA</t>
  </si>
  <si>
    <t>VP LATGALES RP KĀRTPB SŪDZĪBU IZSKATĪŠANAS GRUPA</t>
  </si>
  <si>
    <t>VP LATGALES RP ZIEMEĻLATGALES IECIRKŅA REAĢĒŠANAS NODAĻAS 9.GRUPA</t>
  </si>
  <si>
    <t>VP LATGALES RP DIENVIDLATGALES IECIRKŅA IZMEKLĒŠANAS NODAĻAS 3.GRUPA</t>
  </si>
  <si>
    <t>VP LATGALES RP DIENVIDLATGALES IECIRKŅA REAĢĒŠANAS NODAĻAS 9.GRUPA</t>
  </si>
  <si>
    <t>VP ZEMGALES RP AUSTRUMZEMGALES IECIRKŅA PREVENCIJAS GRUPA</t>
  </si>
  <si>
    <t>VP LATGALES RP DIENVIDLATGALES IECIRKŅA REAĢĒŠANAS NODAĻAS 8.GRUPA</t>
  </si>
  <si>
    <t>VP LATGALES RP DIENVIDLATGALES IECIRKNIS</t>
  </si>
  <si>
    <t>operatīvais dežurants</t>
  </si>
  <si>
    <t>iecirkņa priekšnieks</t>
  </si>
  <si>
    <t>VP LATGALES RP DIENVIDLATGALES IECIRKŅA IZMEKLĒŠANAS NODAĻAS 4.GRUPA</t>
  </si>
  <si>
    <t>VP LATGALES RP ZIEMEĻLATGALES IECIRKŅA IZMEKLĒŠANAS NODAĻAS 10.GRUPA</t>
  </si>
  <si>
    <t>VP LATGALES RP KĀRTĪBAS POLICIJAS BIROJS (LRP KĀRTPB)</t>
  </si>
  <si>
    <t>biroja priekšnieka vietnieks</t>
  </si>
  <si>
    <t>VP ZEMGALES RP AUSTRUMZEMGALES IECIRKŅA IZMEKLĒŠANAS NODAĻAS 5.GRUPA</t>
  </si>
  <si>
    <t>VP ZEMGALES RP AUSTRUMZEMGALES IECIRKŅA IZMEKLĒŠANAS NODAĻAS 1.GRUPA</t>
  </si>
  <si>
    <t>galvenais inspektors (informācijas sistēmu drošības pārzinis)</t>
  </si>
  <si>
    <t>VP ZEMGALES RP AUSTRUMZEMGALES IECIRKŅA REAĢĒŠANAS NODAĻAS 5.GRUPA</t>
  </si>
  <si>
    <t>VP LATGALES RP ZIEMEĻLATGALES IECIRKŅA REAĢĒŠANAS NODAĻAS 2.GRUPA</t>
  </si>
  <si>
    <t>VP LATGALES RP ZIEMEĻLATGALES IECIRKŅA IZMEKLĒŠANAS NODAĻAS 9.GRUPA</t>
  </si>
  <si>
    <t>VP LATGALES RP DIENVIDLATGALES IECIRKŅA REAĢĒŠANAS NODAĻAS 5.GRUPA</t>
  </si>
  <si>
    <t>***</t>
  </si>
  <si>
    <t>Kurzemes reģiona pārvalde</t>
  </si>
  <si>
    <r>
      <t xml:space="preserve">Negazēts dzeramais ūdens 5 L / 408 gab. x 0,6869 </t>
    </r>
    <r>
      <rPr>
        <i/>
        <sz val="11"/>
        <rFont val="Times New Roman"/>
        <family val="1"/>
        <charset val="186"/>
      </rPr>
      <t>euro</t>
    </r>
    <r>
      <rPr>
        <sz val="11"/>
        <rFont val="Times New Roman"/>
        <family val="1"/>
        <charset val="186"/>
      </rPr>
      <t xml:space="preserve"> = 280,26 </t>
    </r>
    <r>
      <rPr>
        <i/>
        <sz val="11"/>
        <rFont val="Times New Roman"/>
        <family val="1"/>
        <charset val="186"/>
      </rPr>
      <t>euro</t>
    </r>
    <r>
      <rPr>
        <sz val="11"/>
        <rFont val="Times New Roman"/>
        <family val="1"/>
        <charset val="186"/>
      </rPr>
      <t xml:space="preserve">
Lietusmētelis 49 gab. x 10,77 </t>
    </r>
    <r>
      <rPr>
        <i/>
        <sz val="11"/>
        <rFont val="Times New Roman"/>
        <family val="1"/>
        <charset val="186"/>
      </rPr>
      <t>euro</t>
    </r>
    <r>
      <rPr>
        <sz val="11"/>
        <rFont val="Times New Roman"/>
        <family val="1"/>
        <charset val="186"/>
      </rPr>
      <t xml:space="preserve"> = 527,73 </t>
    </r>
    <r>
      <rPr>
        <i/>
        <sz val="11"/>
        <rFont val="Times New Roman"/>
        <family val="1"/>
        <charset val="186"/>
      </rPr>
      <t>euro</t>
    </r>
  </si>
  <si>
    <t>VP GKĀRTPP RKVP SPECIĀLO UZDEVUMU BATALJONA 6.ROTA (ZEMGALES REĢIONA)</t>
  </si>
  <si>
    <t>VP ZEMGALES RP AUSTRUMZEMGALES IECIRKŅA IZMEKLĒŠANAS NODAĻAS 4.GRUPA</t>
  </si>
  <si>
    <t>10%</t>
  </si>
  <si>
    <t>VW Transporter</t>
  </si>
  <si>
    <t>Peugeot Boxer</t>
  </si>
  <si>
    <t>VW Crafter</t>
  </si>
  <si>
    <t>VW Tiguan</t>
  </si>
  <si>
    <t>Citroen Jumper</t>
  </si>
  <si>
    <t>Fiat 500xCross</t>
  </si>
  <si>
    <t>Ford Transit Custom</t>
  </si>
  <si>
    <t xml:space="preserve">Hyundai Santa Fe </t>
  </si>
  <si>
    <t>KIA Cee'D</t>
  </si>
  <si>
    <t>Opel Combo</t>
  </si>
  <si>
    <t>Opel Mokka</t>
  </si>
  <si>
    <t>Opel Insignia</t>
  </si>
  <si>
    <t>Opel Insignia Limousine NB</t>
  </si>
  <si>
    <t>Renault Kangoo</t>
  </si>
  <si>
    <t>Renault Laguna</t>
  </si>
  <si>
    <t>Renault Trafic</t>
  </si>
  <si>
    <t>Škoda Superb</t>
  </si>
  <si>
    <t>Toyota RAV4</t>
  </si>
  <si>
    <t>Volvo S60</t>
  </si>
  <si>
    <t>VW Transporter 4x4</t>
  </si>
  <si>
    <t>1)    Izdevumi saistībā ar rīkojuma Nr. 514 izpildei nepieciešamo pasākumu īstenošanu</t>
  </si>
  <si>
    <t>23,59% no aprēķinātā atalgojuma
* izņemot 3 personas, kurām tiek piemērota nodokļu likme 21,94% (izdienas pensionārs)</t>
  </si>
  <si>
    <t xml:space="preserve">Pārējie valsts un pašvaldību aprūpē, apgādē un dienestā (amatā) esošo personu uzturēšanas izdevumi, kuri nav minēti citos koda 2360 apakškodos </t>
  </si>
  <si>
    <t>Citroen Berlingo</t>
  </si>
  <si>
    <t>VW Caravelle</t>
  </si>
  <si>
    <t>Degvielas izmaksu aprēķins degvielas izdevumiem sniedzot atbalstu Valsts robežsardzei Latvijas Republikas-Baltkrievijas Republikas valsts robežas nelikumīgas šķērsošanas nodrošināšanā par laika periodu 
no 2023.gada 1. decembra līdz 31. decembrim</t>
  </si>
  <si>
    <r>
      <t xml:space="preserve">Dienesta viesnīcas pakalpojumi
Naktsmītnes izdevumi Daugavpilī:
10 nakts x 12 gultasvietas x 15,00 </t>
    </r>
    <r>
      <rPr>
        <i/>
        <sz val="11"/>
        <rFont val="Times New Roman"/>
        <family val="1"/>
        <charset val="186"/>
      </rPr>
      <t>euro</t>
    </r>
    <r>
      <rPr>
        <sz val="11"/>
        <rFont val="Times New Roman"/>
        <family val="1"/>
        <charset val="186"/>
      </rPr>
      <t xml:space="preserve"> =  1 800,00 </t>
    </r>
    <r>
      <rPr>
        <i/>
        <sz val="11"/>
        <rFont val="Times New Roman"/>
        <family val="1"/>
        <charset val="186"/>
      </rPr>
      <t>euro</t>
    </r>
    <r>
      <rPr>
        <sz val="11"/>
        <rFont val="Times New Roman"/>
        <family val="1"/>
        <charset val="186"/>
      </rPr>
      <t xml:space="preserve">;
3 nakts x 11 gultasvietas × 15,00 </t>
    </r>
    <r>
      <rPr>
        <i/>
        <sz val="11"/>
        <rFont val="Times New Roman"/>
        <family val="1"/>
        <charset val="186"/>
      </rPr>
      <t>euro</t>
    </r>
    <r>
      <rPr>
        <sz val="11"/>
        <rFont val="Times New Roman"/>
        <family val="1"/>
        <charset val="186"/>
      </rPr>
      <t xml:space="preserve"> =  495,00 </t>
    </r>
    <r>
      <rPr>
        <i/>
        <sz val="11"/>
        <rFont val="Times New Roman"/>
        <family val="1"/>
        <charset val="186"/>
      </rPr>
      <t xml:space="preserve">euro;
</t>
    </r>
    <r>
      <rPr>
        <sz val="11"/>
        <rFont val="Times New Roman"/>
        <family val="1"/>
        <charset val="186"/>
      </rPr>
      <t xml:space="preserve">1 nakts x 6 gultasvietas × 15,00 </t>
    </r>
    <r>
      <rPr>
        <i/>
        <sz val="11"/>
        <rFont val="Times New Roman"/>
        <family val="1"/>
        <charset val="186"/>
      </rPr>
      <t>euro</t>
    </r>
    <r>
      <rPr>
        <sz val="11"/>
        <rFont val="Times New Roman"/>
        <family val="1"/>
        <charset val="186"/>
      </rPr>
      <t xml:space="preserve"> =  90,00 </t>
    </r>
    <r>
      <rPr>
        <i/>
        <sz val="11"/>
        <rFont val="Times New Roman"/>
        <family val="1"/>
        <charset val="186"/>
      </rPr>
      <t xml:space="preserve">euro.
</t>
    </r>
    <r>
      <rPr>
        <sz val="11"/>
        <rFont val="Times New Roman"/>
        <family val="1"/>
        <charset val="186"/>
      </rPr>
      <t xml:space="preserve">
Aprēķins veikts par dienesta viesnīcas pakalpojumiem (naktsmītni), kas tika nodrošināti no 2023.gada 1. decembra līdz 15. decembrim,  izdevumi pakalpojuma sniedzējam tika apmaksāti 2024.gada janvārī. </t>
    </r>
  </si>
  <si>
    <r>
      <t xml:space="preserve">Aprēķins veikts par ēdināšanas pakalpojumiem, kas tika nodrošināti 
no 2023.gada 1. decembra līdz 15. decembrim,  izdevumi pakalpojuma sniedzējam tika apmaksāti 2024.gada janvārī. 
Ēdināšanas pakalpojumi Daugavpilī: 
brokastis 105 porcijas × 6,00 </t>
    </r>
    <r>
      <rPr>
        <i/>
        <sz val="11"/>
        <rFont val="Times New Roman"/>
        <family val="1"/>
        <charset val="186"/>
      </rPr>
      <t>euro</t>
    </r>
    <r>
      <rPr>
        <sz val="11"/>
        <rFont val="Times New Roman"/>
        <family val="1"/>
        <charset val="186"/>
      </rPr>
      <t xml:space="preserve"> = 630,00 </t>
    </r>
    <r>
      <rPr>
        <i/>
        <sz val="11"/>
        <rFont val="Times New Roman"/>
        <family val="1"/>
        <charset val="186"/>
      </rPr>
      <t>euro;</t>
    </r>
    <r>
      <rPr>
        <sz val="11"/>
        <rFont val="Times New Roman"/>
        <family val="1"/>
        <charset val="186"/>
      </rPr>
      <t xml:space="preserve">
pusdienas 109 porcijas × 8,00 </t>
    </r>
    <r>
      <rPr>
        <i/>
        <sz val="11"/>
        <rFont val="Times New Roman"/>
        <family val="1"/>
        <charset val="186"/>
      </rPr>
      <t>euro</t>
    </r>
    <r>
      <rPr>
        <sz val="11"/>
        <rFont val="Times New Roman"/>
        <family val="1"/>
        <charset val="186"/>
      </rPr>
      <t xml:space="preserve"> = 872,00</t>
    </r>
    <r>
      <rPr>
        <i/>
        <sz val="11"/>
        <rFont val="Times New Roman"/>
        <family val="1"/>
        <charset val="186"/>
      </rPr>
      <t xml:space="preserve"> euro</t>
    </r>
    <r>
      <rPr>
        <sz val="11"/>
        <rFont val="Times New Roman"/>
        <family val="1"/>
        <charset val="186"/>
      </rPr>
      <t>;
vakariņas 105 porcijas × 8,00</t>
    </r>
    <r>
      <rPr>
        <i/>
        <sz val="11"/>
        <rFont val="Times New Roman"/>
        <family val="1"/>
        <charset val="186"/>
      </rPr>
      <t xml:space="preserve"> euro</t>
    </r>
    <r>
      <rPr>
        <sz val="11"/>
        <rFont val="Times New Roman"/>
        <family val="1"/>
        <charset val="186"/>
      </rPr>
      <t xml:space="preserve"> = 840,00 </t>
    </r>
    <r>
      <rPr>
        <i/>
        <sz val="11"/>
        <rFont val="Times New Roman"/>
        <family val="1"/>
        <charset val="186"/>
      </rPr>
      <t xml:space="preserve">euro;
</t>
    </r>
    <r>
      <rPr>
        <sz val="11"/>
        <rFont val="Times New Roman"/>
        <family val="1"/>
        <charset val="186"/>
      </rPr>
      <t xml:space="preserve">launags (sausā uztura paka) 55 pakas × 22,00 </t>
    </r>
    <r>
      <rPr>
        <i/>
        <sz val="11"/>
        <rFont val="Times New Roman"/>
        <family val="1"/>
        <charset val="186"/>
      </rPr>
      <t>euro</t>
    </r>
    <r>
      <rPr>
        <sz val="11"/>
        <rFont val="Times New Roman"/>
        <family val="1"/>
        <charset val="186"/>
      </rPr>
      <t xml:space="preserve"> =1 210,00</t>
    </r>
    <r>
      <rPr>
        <i/>
        <sz val="11"/>
        <rFont val="Times New Roman"/>
        <family val="1"/>
        <charset val="186"/>
      </rPr>
      <t xml:space="preserve"> euro;</t>
    </r>
    <r>
      <rPr>
        <sz val="11"/>
        <rFont val="Times New Roman"/>
        <family val="1"/>
        <charset val="186"/>
      </rPr>
      <t xml:space="preserve">
launags (sausā uztura paka) 4 pakas × 14,00 </t>
    </r>
    <r>
      <rPr>
        <i/>
        <sz val="11"/>
        <rFont val="Times New Roman"/>
        <family val="1"/>
        <charset val="186"/>
      </rPr>
      <t>euro</t>
    </r>
    <r>
      <rPr>
        <sz val="11"/>
        <rFont val="Times New Roman"/>
        <family val="1"/>
        <charset val="186"/>
      </rPr>
      <t xml:space="preserve"> = 56,00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euro:
Ēdināšanas izmaksas sastāda:
Brokastis 6 euro /1 pers
Pusdienas un vakariņas 8 euro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 euro (brokastis ir 6 euro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</si>
  <si>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 xml:space="preserve">Piemaksa par nakts darbu amatpersonām ar speciālajām dienesta pakāpēm, kuras laika periodā no 2023.gada 1. decembra līdz 31. decembrim tika iesaistītas atbalsta sniegšanā Valsts robežsardzei Latvijas Republikas-Baltkrievijas Republikas valsts robežas robežuzraudzības nodrošināšanā </t>
  </si>
  <si>
    <t>Samaksa par virsstundu darbu un darbu svētku dienās</t>
  </si>
  <si>
    <t>Piemaksa  par darbu svētku dienās</t>
  </si>
  <si>
    <t>5.tabula</t>
  </si>
  <si>
    <r>
      <t xml:space="preserve">Detalizēts aprēķins par laika periodu no 2023.gada 1. decembra līdz 31. decembrim 5.tabulā.
Pasākuma nodrošināšanai tika iesaistīti 100 transportlīdzekļi;
Vidēji viena transportlīdzekļa nobraukums 1158,68 km; 
Vidējā degvielas cena 1,4365 </t>
    </r>
    <r>
      <rPr>
        <i/>
        <sz val="11"/>
        <rFont val="Times New Roman"/>
        <family val="1"/>
        <charset val="186"/>
      </rPr>
      <t>euro</t>
    </r>
    <r>
      <rPr>
        <sz val="11"/>
        <rFont val="Times New Roman"/>
        <family val="1"/>
        <charset val="186"/>
      </rPr>
      <t xml:space="preserve">/l; 
Vidējais degvielas patēriņš 8,222 l/km uz 100 km.
</t>
    </r>
    <r>
      <rPr>
        <i/>
        <sz val="11"/>
        <rFont val="Times New Roman"/>
        <family val="1"/>
        <charset val="186"/>
      </rPr>
      <t xml:space="preserve">
</t>
    </r>
    <r>
      <rPr>
        <sz val="11"/>
        <rFont val="Times New Roman"/>
        <family val="1"/>
        <charset val="186"/>
      </rPr>
      <t xml:space="preserve">100 t-ldz. x 1158,68 km x 1,4365 </t>
    </r>
    <r>
      <rPr>
        <i/>
        <sz val="11"/>
        <rFont val="Times New Roman"/>
        <family val="1"/>
        <charset val="186"/>
      </rPr>
      <t>euro/</t>
    </r>
    <r>
      <rPr>
        <sz val="11"/>
        <rFont val="Times New Roman"/>
        <family val="1"/>
        <charset val="186"/>
      </rPr>
      <t>l x 8,222 l/km  ÷ 100 km = 13 685,11</t>
    </r>
    <r>
      <rPr>
        <i/>
        <sz val="11"/>
        <rFont val="Times New Roman"/>
        <family val="1"/>
        <charset val="186"/>
      </rPr>
      <t xml:space="preserve"> euro</t>
    </r>
  </si>
  <si>
    <t>VP GKĀRTPP RKVP SPECIĀLO UZDEVUMU BATALJONA 4.ROTA (LATGALES REĢIONA)</t>
  </si>
  <si>
    <t xml:space="preserve">VP LATGALES RP DIENVIDLATGALES IECIRKŅA REAĢĒŠANAS NODAĻAS 4.GRUPA    </t>
  </si>
  <si>
    <t xml:space="preserve">VP GKĀRTPP RKVP SPECIĀLO UZDEVUMU BATALJONA 4.ROTA (LATGALES REĢIONA) </t>
  </si>
  <si>
    <t>***- izdienas pensija</t>
  </si>
  <si>
    <t>Detalizēts aprēķins par laika periodu no 1. decembra līdz 31. decembrim  4.tabulā.
Iesaistītas 528 personas, kopējais iesaistes laiks 12 622 stundas.</t>
  </si>
  <si>
    <t>Detalizēts aprēķins par laika periodu no 2023.gada 1. decembra līdz 31. decembrim 1.tabulā.
Iesaistītas 234 personas, kopējais iesaistes laiks 3 589 stundas.</t>
  </si>
  <si>
    <t>2) Piemaksa par darbu svētku dienās (24.12., 25.12., 26.12., 31.12.)
Detalizēts aprēķins par laika periodu no
2023.gada 1. decembra līdz 31. decembrim 3.tabulā.
Iesaistītas 68 personas, kopējais iesaistes laiks 855,5 stundas.</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</si>
  <si>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2023.gada 1. decembra līdz 31. decembrim (par 24.12., 25.12., 26.12., 31.12.)</t>
  </si>
  <si>
    <t>VP LATGALES REĢIONA PĀRVALDES VADĪBA</t>
  </si>
  <si>
    <t>reģiona pārvaldes priekšnieka vietnieks, kārtības policijas biroja priekšnieks</t>
  </si>
  <si>
    <t>vada komandiera vietnieks</t>
  </si>
  <si>
    <t>VP GKĀRTPP RKVP SPECIĀLO UZDEVUMU BATALJONS (SUB)</t>
  </si>
  <si>
    <t>bataljona komandiera vietnieks</t>
  </si>
  <si>
    <t>VP ZEMGALES RP AUSTRUMZEMGALES IECIRKŅA IZMEKLĒŠANAS NODAĻAS 2.GRUPA</t>
  </si>
  <si>
    <t>Izdevumi, kas saistīti ar operatīvo darbību _____________________</t>
  </si>
  <si>
    <t>Detalizēts aprēķins samaksai par virsstundu darbu amatpersonām ar speciālo dienesta pakāpi, sniedzot atbalstu Valsts robežsardzei Latvijas Republikas-Baltkrievijas Republikas valsts robežas nelikumīgas šķērsošanas nodrošināšanā, par laika periodu no 2023.gada 01. septembra līdz 31. decembrim</t>
  </si>
  <si>
    <t>1) Piemaksa par virsstundu darbu
Detalizēts aprēķins par laika periodu no 2023.gada 1. septembra līdz 31. decembrim 2.tabulā.
Iesaistītas 602 personas, kopējais iesaistes laiks 81 859,25 stundas.</t>
  </si>
  <si>
    <t>2.pielikums</t>
  </si>
  <si>
    <t>Ministru kabineta rīkojuma projekta</t>
  </si>
  <si>
    <t>Valsts policijas izdevumi</t>
  </si>
  <si>
    <t>"Par apropriācijas pārdali no budžeta resora "74. Gadskārtējā valsts budžeta izpildes procesā pārdalāmais finansējums" programmas 22.00.00 "Valsts ārējās robežas drošības pasākumu nodrošināšana""</t>
  </si>
  <si>
    <t xml:space="preserve">Piemaksa par darbu paaugstināta riska un slodzes apstākļos amatpersonām ar speciālajām dienesta pakāpēm, kuras laika periodā no 2023.gada 1. decembra līdz 31. decembrim tika iesaistītas atbalsta sniegšanā Valsts robežsardzei Latvijas Republikas-Baltkrievijas Republikas valsts robežas robežuzraudzības nodrošināšanā </t>
  </si>
  <si>
    <r>
      <rPr>
        <sz val="11"/>
        <rFont val="Times New Roman"/>
        <family val="1"/>
      </rPr>
      <t>1 382 063,59</t>
    </r>
    <r>
      <rPr>
        <i/>
        <sz val="11"/>
        <rFont val="Times New Roman"/>
        <family val="1"/>
        <charset val="186"/>
      </rPr>
      <t xml:space="preserve"> euro </t>
    </r>
    <r>
      <rPr>
        <sz val="11"/>
        <rFont val="Times New Roman"/>
        <family val="1"/>
        <charset val="186"/>
      </rPr>
      <t>× 8,33% = 115 125,90</t>
    </r>
    <r>
      <rPr>
        <i/>
        <sz val="11"/>
        <rFont val="Times New Roman"/>
        <family val="1"/>
        <charset val="186"/>
      </rPr>
      <t xml:space="preserve"> 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</si>
</sst>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
    <numFmt numFmtId="166" formatCode="0.000"/>
    <numFmt numFmtId="167" formatCode="0.0000"/>
    <numFmt numFmtId="168" formatCode="0.0"/>
  </numFmts>
  <fonts count="27">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b/>
      <sz val="12"/>
      <color theme="0"/>
      <name val="Times New Roman"/>
      <family val="1"/>
      <charset val="186"/>
    </font>
    <font>
      <sz val="11"/>
      <name val="Times New Roman"/>
      <family val="1"/>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s>
  <cellStyleXfs count="8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1" fillId="0" borderId="0"/>
  </cellStyleXfs>
  <cellXfs count="280">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3" fontId="3" fillId="3" borderId="1" xfId="0" applyNumberFormat="1" applyFont="1" applyFill="1" applyBorder="1" applyAlignment="1">
      <alignment horizontal="right" vertical="center"/>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7" xfId="0" applyFont="1" applyBorder="1" applyAlignment="1">
      <alignment vertical="center"/>
    </xf>
    <xf numFmtId="4" fontId="4" fillId="0" borderId="7" xfId="0" applyNumberFormat="1" applyFont="1" applyFill="1" applyBorder="1" applyAlignment="1">
      <alignment horizontal="right" vertical="center"/>
    </xf>
    <xf numFmtId="0" fontId="3" fillId="3" borderId="1" xfId="0" applyFont="1" applyFill="1" applyBorder="1" applyAlignment="1">
      <alignment horizontal="left" vertical="center"/>
    </xf>
    <xf numFmtId="0" fontId="3" fillId="3" borderId="1" xfId="0" applyFont="1" applyFill="1" applyBorder="1" applyAlignment="1">
      <alignment vertical="center"/>
    </xf>
    <xf numFmtId="0" fontId="4" fillId="0" borderId="7"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6" borderId="1" xfId="0" applyNumberFormat="1" applyFont="1" applyFill="1" applyBorder="1" applyAlignment="1">
      <alignment horizontal="right" vertical="center" wrapText="1"/>
    </xf>
    <xf numFmtId="3" fontId="3" fillId="7" borderId="1" xfId="0" applyNumberFormat="1" applyFont="1" applyFill="1" applyBorder="1" applyAlignment="1">
      <alignment horizontal="right" vertical="center" wrapText="1"/>
    </xf>
    <xf numFmtId="0" fontId="3" fillId="7" borderId="5" xfId="0" applyFont="1" applyFill="1" applyBorder="1" applyAlignment="1">
      <alignment horizontal="center" vertical="center" wrapText="1"/>
    </xf>
    <xf numFmtId="3" fontId="3" fillId="7" borderId="11" xfId="0" applyNumberFormat="1" applyFont="1" applyFill="1" applyBorder="1" applyAlignment="1">
      <alignment horizontal="right" vertical="center" wrapText="1"/>
    </xf>
    <xf numFmtId="0" fontId="3" fillId="7" borderId="1" xfId="0" applyFont="1" applyFill="1" applyBorder="1" applyAlignment="1">
      <alignment horizontal="left" vertical="center"/>
    </xf>
    <xf numFmtId="0" fontId="3" fillId="7" borderId="1" xfId="0" applyFont="1" applyFill="1" applyBorder="1" applyAlignment="1">
      <alignment horizontal="center" vertical="center" wrapText="1"/>
    </xf>
    <xf numFmtId="3" fontId="3" fillId="7" borderId="1" xfId="0" applyNumberFormat="1" applyFont="1" applyFill="1" applyBorder="1" applyAlignment="1">
      <alignment horizontal="right" vertical="center"/>
    </xf>
    <xf numFmtId="0" fontId="3" fillId="7" borderId="1" xfId="0" applyFont="1" applyFill="1" applyBorder="1" applyAlignment="1">
      <alignment vertical="center"/>
    </xf>
    <xf numFmtId="0" fontId="3" fillId="7" borderId="1" xfId="0" applyFont="1" applyFill="1" applyBorder="1" applyAlignment="1">
      <alignment horizontal="center" vertical="center"/>
    </xf>
    <xf numFmtId="4" fontId="15" fillId="5" borderId="1" xfId="1" applyNumberFormat="1" applyFont="1" applyFill="1" applyBorder="1" applyAlignment="1">
      <alignment horizontal="center" vertical="center"/>
    </xf>
    <xf numFmtId="0" fontId="15" fillId="5" borderId="1" xfId="0" applyFont="1" applyFill="1" applyBorder="1" applyAlignment="1">
      <alignment horizontal="center" vertical="center" wrapText="1"/>
    </xf>
    <xf numFmtId="3" fontId="15" fillId="5" borderId="1" xfId="0" applyNumberFormat="1" applyFont="1" applyFill="1" applyBorder="1" applyAlignment="1">
      <alignment horizontal="center" vertical="center" wrapText="1"/>
    </xf>
    <xf numFmtId="4" fontId="15" fillId="5"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4" fontId="11" fillId="0" borderId="1" xfId="12" applyNumberFormat="1" applyFont="1" applyFill="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0" fontId="11" fillId="0" borderId="1" xfId="12" applyFont="1" applyBorder="1" applyAlignment="1">
      <alignment horizontal="left" vertical="center" wrapText="1"/>
    </xf>
    <xf numFmtId="0" fontId="11" fillId="0" borderId="1" xfId="12" applyFont="1" applyFill="1" applyBorder="1" applyAlignment="1">
      <alignment vertical="center" wrapText="1"/>
    </xf>
    <xf numFmtId="0" fontId="11" fillId="0" borderId="1" xfId="12" applyFont="1" applyFill="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4" fontId="11" fillId="0" borderId="1" xfId="1" applyNumberFormat="1" applyFont="1" applyBorder="1" applyAlignment="1">
      <alignment horizontal="center"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4" fontId="11" fillId="4" borderId="1" xfId="0" applyNumberFormat="1" applyFont="1" applyFill="1" applyBorder="1" applyAlignment="1">
      <alignment horizontal="center" vertical="center" wrapText="1"/>
    </xf>
    <xf numFmtId="0" fontId="11" fillId="4" borderId="3" xfId="0" applyFont="1" applyFill="1" applyBorder="1" applyAlignment="1">
      <alignment vertical="center" wrapText="1"/>
    </xf>
    <xf numFmtId="0" fontId="11" fillId="4" borderId="2" xfId="0" applyFont="1" applyFill="1" applyBorder="1" applyAlignment="1">
      <alignment vertical="center"/>
    </xf>
    <xf numFmtId="0" fontId="11" fillId="4" borderId="3" xfId="0" applyFont="1" applyFill="1" applyBorder="1" applyAlignment="1">
      <alignment vertical="center"/>
    </xf>
    <xf numFmtId="0" fontId="11" fillId="4" borderId="1" xfId="0" applyFont="1" applyFill="1" applyBorder="1" applyAlignment="1">
      <alignment vertical="center"/>
    </xf>
    <xf numFmtId="3" fontId="14" fillId="0" borderId="9" xfId="0" applyNumberFormat="1" applyFont="1" applyBorder="1" applyAlignment="1">
      <alignment horizontal="center" vertical="center"/>
    </xf>
    <xf numFmtId="4" fontId="15" fillId="5"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8" xfId="0" applyNumberFormat="1" applyFont="1" applyBorder="1" applyAlignment="1">
      <alignment horizontal="left" wrapText="1"/>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2" fontId="5" fillId="0" borderId="0" xfId="0" applyNumberFormat="1" applyFont="1" applyFill="1" applyAlignment="1">
      <alignment vertical="center"/>
    </xf>
    <xf numFmtId="2" fontId="20" fillId="0" borderId="0" xfId="0" applyNumberFormat="1" applyFont="1" applyFill="1" applyAlignment="1">
      <alignment vertical="center"/>
    </xf>
    <xf numFmtId="4" fontId="5" fillId="0" borderId="0" xfId="0" applyNumberFormat="1" applyFont="1" applyFill="1" applyAlignment="1">
      <alignment vertical="center"/>
    </xf>
    <xf numFmtId="0" fontId="11" fillId="0" borderId="0" xfId="12" applyFont="1" applyFill="1"/>
    <xf numFmtId="165" fontId="11" fillId="0" borderId="1" xfId="12" applyNumberFormat="1" applyFont="1" applyFill="1" applyBorder="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0" fontId="22" fillId="0" borderId="0" xfId="0" applyFont="1" applyFill="1" applyAlignment="1">
      <alignment vertical="center"/>
    </xf>
    <xf numFmtId="0" fontId="22" fillId="0" borderId="0" xfId="0" applyFont="1" applyAlignment="1">
      <alignmen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1" fillId="0" borderId="29" xfId="0" applyFont="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4" fillId="0" borderId="1" xfId="0" applyFont="1" applyFill="1" applyBorder="1" applyAlignment="1">
      <alignment horizontal="justify" vertical="center" wrapText="1"/>
    </xf>
    <xf numFmtId="0" fontId="5" fillId="0" borderId="0" xfId="0" applyFont="1" applyFill="1" applyAlignment="1">
      <alignmen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0" fontId="25"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0" fontId="11" fillId="0" borderId="0" xfId="1" applyFont="1"/>
    <xf numFmtId="4" fontId="11" fillId="0" borderId="0" xfId="1" applyNumberFormat="1" applyFont="1" applyAlignment="1">
      <alignment horizontal="center" vertical="center"/>
    </xf>
    <xf numFmtId="0" fontId="24" fillId="0" borderId="0" xfId="1" applyFont="1" applyAlignment="1">
      <alignment horizontal="center" vertical="center" wrapText="1"/>
    </xf>
    <xf numFmtId="0" fontId="25" fillId="0" borderId="0" xfId="1" applyFont="1" applyAlignment="1">
      <alignment horizontal="center" vertical="center" wrapText="1"/>
    </xf>
    <xf numFmtId="2" fontId="24" fillId="0" borderId="0" xfId="1" applyNumberFormat="1" applyFont="1" applyAlignment="1">
      <alignment horizontal="center" vertical="center" wrapText="1"/>
    </xf>
    <xf numFmtId="0" fontId="11"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11" fillId="0" borderId="0" xfId="1" applyFont="1" applyAlignment="1">
      <alignment horizontal="center"/>
    </xf>
    <xf numFmtId="4" fontId="15" fillId="5" borderId="11" xfId="1" applyNumberFormat="1" applyFont="1" applyFill="1" applyBorder="1" applyAlignment="1">
      <alignment horizontal="center" vertical="center"/>
    </xf>
    <xf numFmtId="0" fontId="15" fillId="0" borderId="0" xfId="1" applyFont="1"/>
    <xf numFmtId="0" fontId="11" fillId="0" borderId="9" xfId="1" applyFont="1" applyBorder="1" applyAlignment="1">
      <alignment horizontal="center" vertical="center"/>
    </xf>
    <xf numFmtId="49" fontId="11" fillId="0" borderId="9" xfId="1" applyNumberFormat="1" applyFont="1" applyBorder="1" applyAlignment="1">
      <alignment horizontal="left" vertical="center" wrapText="1"/>
    </xf>
    <xf numFmtId="3" fontId="11" fillId="0" borderId="9" xfId="1" applyNumberFormat="1" applyFont="1" applyBorder="1" applyAlignment="1">
      <alignment horizontal="center" vertical="center"/>
    </xf>
    <xf numFmtId="165" fontId="11" fillId="0" borderId="9" xfId="1" applyNumberFormat="1" applyFont="1" applyBorder="1" applyAlignment="1">
      <alignment horizontal="center" vertical="center"/>
    </xf>
    <xf numFmtId="164" fontId="11" fillId="0" borderId="9" xfId="1" applyNumberFormat="1" applyFont="1" applyBorder="1" applyAlignment="1">
      <alignment horizontal="center" vertical="center"/>
    </xf>
    <xf numFmtId="4" fontId="11" fillId="2" borderId="9" xfId="1" applyNumberFormat="1" applyFont="1" applyFill="1" applyBorder="1" applyAlignment="1">
      <alignment horizontal="center" vertical="center"/>
    </xf>
    <xf numFmtId="4" fontId="11" fillId="0" borderId="9" xfId="1" applyNumberFormat="1" applyFont="1" applyBorder="1" applyAlignment="1">
      <alignment horizontal="center" vertical="center"/>
    </xf>
    <xf numFmtId="164" fontId="11" fillId="0" borderId="1" xfId="1" applyNumberFormat="1" applyFont="1" applyBorder="1" applyAlignment="1">
      <alignment horizontal="center" vertical="center"/>
    </xf>
    <xf numFmtId="4" fontId="11" fillId="0" borderId="0" xfId="12" applyNumberFormat="1" applyFont="1" applyFill="1" applyAlignment="1">
      <alignment vertical="center"/>
    </xf>
    <xf numFmtId="4" fontId="15" fillId="0" borderId="0" xfId="1" applyNumberFormat="1" applyFont="1" applyAlignment="1">
      <alignment vertical="center"/>
    </xf>
    <xf numFmtId="165" fontId="11" fillId="0" borderId="1" xfId="1" applyNumberFormat="1" applyFont="1" applyBorder="1" applyAlignment="1">
      <alignment horizontal="center" vertical="center"/>
    </xf>
    <xf numFmtId="49" fontId="11" fillId="0" borderId="1" xfId="1" applyNumberFormat="1" applyFont="1" applyBorder="1" applyAlignment="1">
      <alignment vertical="center" wrapText="1"/>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3" fontId="11" fillId="0" borderId="1" xfId="12" applyNumberFormat="1" applyFont="1" applyFill="1" applyBorder="1" applyAlignment="1">
      <alignment horizontal="center" vertical="center"/>
    </xf>
    <xf numFmtId="4" fontId="4" fillId="0" borderId="1" xfId="0" applyNumberFormat="1" applyFont="1" applyFill="1" applyBorder="1" applyAlignment="1">
      <alignment horizontal="right" vertical="center" wrapText="1"/>
    </xf>
    <xf numFmtId="0" fontId="23" fillId="0" borderId="0" xfId="12" applyFont="1" applyFill="1"/>
    <xf numFmtId="3" fontId="4" fillId="0" borderId="1" xfId="0" applyNumberFormat="1" applyFont="1" applyFill="1" applyBorder="1" applyAlignment="1">
      <alignment horizontal="right" vertical="center" wrapText="1"/>
    </xf>
    <xf numFmtId="1" fontId="4" fillId="0" borderId="0" xfId="0" applyNumberFormat="1" applyFont="1" applyAlignment="1">
      <alignment horizontal="right"/>
    </xf>
    <xf numFmtId="1" fontId="4" fillId="2" borderId="0" xfId="87" applyNumberFormat="1" applyFont="1" applyFill="1" applyAlignment="1">
      <alignment horizontal="right"/>
    </xf>
    <xf numFmtId="0" fontId="4" fillId="0" borderId="0" xfId="0" applyFont="1" applyAlignment="1">
      <alignment horizontal="right"/>
    </xf>
    <xf numFmtId="0" fontId="4" fillId="2" borderId="0" xfId="87" applyFont="1" applyFill="1" applyAlignment="1">
      <alignment horizontal="right"/>
    </xf>
    <xf numFmtId="168" fontId="11" fillId="0" borderId="0" xfId="1" applyNumberFormat="1" applyFont="1" applyFill="1" applyAlignment="1">
      <alignment vertical="center"/>
    </xf>
    <xf numFmtId="1" fontId="11" fillId="0" borderId="0" xfId="12" applyNumberFormat="1" applyFont="1"/>
    <xf numFmtId="1" fontId="11" fillId="0" borderId="0" xfId="12" applyNumberFormat="1" applyFont="1" applyAlignment="1">
      <alignment horizontal="center"/>
    </xf>
    <xf numFmtId="1" fontId="15" fillId="0" borderId="0" xfId="12" applyNumberFormat="1" applyFont="1"/>
    <xf numFmtId="1" fontId="11" fillId="0" borderId="0" xfId="12" applyNumberFormat="1" applyFont="1" applyAlignment="1">
      <alignment vertical="center"/>
    </xf>
    <xf numFmtId="168" fontId="11" fillId="0" borderId="0" xfId="1" applyNumberFormat="1" applyFont="1" applyAlignment="1">
      <alignment vertical="center"/>
    </xf>
    <xf numFmtId="0" fontId="3" fillId="7" borderId="11" xfId="0" applyFont="1" applyFill="1" applyBorder="1" applyAlignment="1">
      <alignment vertical="center"/>
    </xf>
    <xf numFmtId="3" fontId="3" fillId="7" borderId="11" xfId="0" applyNumberFormat="1" applyFont="1" applyFill="1" applyBorder="1" applyAlignment="1">
      <alignment horizontal="right" vertical="center"/>
    </xf>
    <xf numFmtId="0" fontId="4" fillId="2" borderId="0" xfId="87" applyFont="1" applyFill="1" applyAlignment="1">
      <alignment horizontal="right" vertical="top" wrapText="1"/>
    </xf>
    <xf numFmtId="0" fontId="8" fillId="0" borderId="0" xfId="0" applyFont="1" applyAlignment="1">
      <alignment horizontal="center" vertical="center" wrapText="1"/>
    </xf>
    <xf numFmtId="0" fontId="12" fillId="6" borderId="2" xfId="0" applyFont="1" applyFill="1" applyBorder="1" applyAlignment="1">
      <alignment horizontal="left" vertical="center"/>
    </xf>
    <xf numFmtId="0" fontId="12" fillId="6" borderId="3" xfId="0" applyFont="1" applyFill="1" applyBorder="1" applyAlignment="1">
      <alignment horizontal="left" vertical="center"/>
    </xf>
    <xf numFmtId="0" fontId="12" fillId="6" borderId="4" xfId="0" applyFont="1" applyFill="1" applyBorder="1" applyAlignment="1">
      <alignment horizontal="left" vertical="center"/>
    </xf>
    <xf numFmtId="0" fontId="3" fillId="7" borderId="1" xfId="0" applyFont="1" applyFill="1" applyBorder="1" applyAlignment="1">
      <alignment horizontal="left" vertical="center"/>
    </xf>
    <xf numFmtId="0" fontId="3" fillId="7" borderId="2" xfId="0" applyFont="1" applyFill="1" applyBorder="1" applyAlignment="1">
      <alignment horizontal="left" vertical="center"/>
    </xf>
    <xf numFmtId="0" fontId="3" fillId="7" borderId="3" xfId="0" applyFont="1" applyFill="1" applyBorder="1" applyAlignment="1">
      <alignment horizontal="left" vertical="center"/>
    </xf>
    <xf numFmtId="0" fontId="3" fillId="7"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12" fillId="0" borderId="0" xfId="1" applyFont="1" applyFill="1" applyBorder="1" applyAlignment="1">
      <alignment horizontal="center" vertical="center" wrapText="1"/>
    </xf>
    <xf numFmtId="0" fontId="15" fillId="5" borderId="1" xfId="1" applyFont="1" applyFill="1" applyBorder="1" applyAlignment="1">
      <alignment horizontal="right" vertical="center"/>
    </xf>
    <xf numFmtId="0" fontId="12" fillId="0" borderId="0" xfId="12" applyFont="1" applyAlignment="1">
      <alignment horizontal="center" vertical="center" wrapText="1"/>
    </xf>
    <xf numFmtId="0" fontId="15" fillId="5" borderId="1" xfId="12" applyFont="1" applyFill="1" applyBorder="1" applyAlignment="1">
      <alignment horizontal="right" vertical="center"/>
    </xf>
    <xf numFmtId="0" fontId="12" fillId="0" borderId="0" xfId="1" applyFont="1" applyAlignment="1">
      <alignment horizontal="center" vertical="center" wrapText="1"/>
    </xf>
    <xf numFmtId="0" fontId="15" fillId="5" borderId="11" xfId="1" applyFont="1" applyFill="1" applyBorder="1" applyAlignment="1">
      <alignment horizontal="right" vertical="center"/>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5" borderId="18" xfId="0" applyFont="1" applyFill="1" applyBorder="1" applyAlignment="1">
      <alignment horizontal="right" vertical="center" wrapText="1"/>
    </xf>
    <xf numFmtId="0" fontId="15" fillId="5" borderId="19" xfId="0" applyFont="1" applyFill="1" applyBorder="1" applyAlignment="1">
      <alignment horizontal="right" vertical="center" wrapText="1"/>
    </xf>
    <xf numFmtId="0" fontId="26" fillId="0" borderId="1" xfId="0" applyFont="1" applyFill="1" applyBorder="1" applyAlignment="1">
      <alignment vertical="center" wrapText="1"/>
    </xf>
  </cellXfs>
  <cellStyles count="88">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2 3" xfId="87" xr:uid="{57B1FCC4-8FB8-4298-86CB-179998E2D5C2}"/>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FFCCFF"/>
      <color rgb="FFFFFFCC"/>
      <color rgb="FF53D2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S43"/>
  <sheetViews>
    <sheetView tabSelected="1" topLeftCell="A16" zoomScale="85" zoomScaleNormal="85" zoomScaleSheetLayoutView="70" workbookViewId="0">
      <selection activeCell="G48" sqref="G48"/>
    </sheetView>
  </sheetViews>
  <sheetFormatPr defaultColWidth="9.140625" defaultRowHeight="15"/>
  <cols>
    <col min="1" max="1" width="10.28515625" style="1" customWidth="1"/>
    <col min="2" max="2" width="38.85546875" style="1" customWidth="1"/>
    <col min="3" max="3" width="76.28515625" style="1" customWidth="1"/>
    <col min="4" max="4" width="28.85546875" style="15" customWidth="1"/>
    <col min="5" max="5" width="19.85546875" style="1" customWidth="1"/>
    <col min="6" max="16384" width="9.140625" style="1"/>
  </cols>
  <sheetData>
    <row r="1" spans="1:5" s="14" customFormat="1">
      <c r="A1" s="1"/>
      <c r="B1" s="15"/>
      <c r="C1" s="239"/>
      <c r="D1" s="240" t="s">
        <v>198</v>
      </c>
    </row>
    <row r="2" spans="1:5" s="14" customFormat="1">
      <c r="A2" s="1"/>
      <c r="B2" s="15"/>
      <c r="C2" s="241"/>
      <c r="D2" s="242" t="s">
        <v>199</v>
      </c>
    </row>
    <row r="3" spans="1:5" s="14" customFormat="1" ht="34.5" customHeight="1">
      <c r="A3" s="1"/>
      <c r="B3" s="15"/>
      <c r="C3" s="251" t="s">
        <v>201</v>
      </c>
      <c r="D3" s="251"/>
    </row>
    <row r="4" spans="1:5" s="14" customFormat="1">
      <c r="A4" s="1"/>
      <c r="B4" s="15"/>
      <c r="C4" s="241"/>
      <c r="D4" s="242" t="s">
        <v>42</v>
      </c>
    </row>
    <row r="5" spans="1:5" s="14" customFormat="1" ht="16.5" customHeight="1">
      <c r="A5" s="1"/>
      <c r="B5" s="1"/>
      <c r="C5" s="1"/>
      <c r="D5" s="15"/>
    </row>
    <row r="6" spans="1:5" s="14" customFormat="1" ht="18.75" customHeight="1">
      <c r="A6" s="252" t="s">
        <v>200</v>
      </c>
      <c r="B6" s="252"/>
      <c r="C6" s="252"/>
      <c r="D6" s="252"/>
    </row>
    <row r="7" spans="1:5" ht="18.75">
      <c r="A7" s="71" t="s">
        <v>43</v>
      </c>
      <c r="B7" s="72"/>
      <c r="C7" s="72"/>
      <c r="D7" s="126"/>
      <c r="E7" s="73"/>
    </row>
    <row r="8" spans="1:5" ht="19.5" customHeight="1">
      <c r="A8" s="4"/>
      <c r="B8" s="4"/>
      <c r="C8" s="4"/>
      <c r="D8" s="4"/>
    </row>
    <row r="9" spans="1:5" ht="23.25" customHeight="1">
      <c r="A9" s="74" t="s">
        <v>0</v>
      </c>
      <c r="B9" s="74" t="s">
        <v>1</v>
      </c>
      <c r="C9" s="74" t="s">
        <v>2</v>
      </c>
      <c r="D9" s="75" t="s">
        <v>19</v>
      </c>
    </row>
    <row r="10" spans="1:5" ht="22.5" customHeight="1">
      <c r="A10" s="253" t="s">
        <v>44</v>
      </c>
      <c r="B10" s="254"/>
      <c r="C10" s="255"/>
      <c r="D10" s="76">
        <f>ROUND(D11+D14,0)</f>
        <v>1869959</v>
      </c>
    </row>
    <row r="11" spans="1:5" s="14" customFormat="1" ht="27" customHeight="1">
      <c r="A11" s="5">
        <v>1000</v>
      </c>
      <c r="B11" s="6" t="s">
        <v>3</v>
      </c>
      <c r="C11" s="7" t="s">
        <v>21</v>
      </c>
      <c r="D11" s="16">
        <f>ROUND(D17+D37,0)</f>
        <v>1850280</v>
      </c>
    </row>
    <row r="12" spans="1:5" s="14" customFormat="1" ht="30" customHeight="1">
      <c r="A12" s="94">
        <v>1100</v>
      </c>
      <c r="B12" s="18" t="s">
        <v>4</v>
      </c>
      <c r="C12" s="7" t="s">
        <v>21</v>
      </c>
      <c r="D12" s="238">
        <f>ROUNDUP(D38+D18,0)</f>
        <v>1497190</v>
      </c>
    </row>
    <row r="13" spans="1:5" s="14" customFormat="1" ht="30.75" customHeight="1">
      <c r="A13" s="94">
        <v>1210</v>
      </c>
      <c r="B13" s="19" t="s">
        <v>5</v>
      </c>
      <c r="C13" s="95" t="s">
        <v>21</v>
      </c>
      <c r="D13" s="238">
        <f>ROUNDUP(D40+D23,0)</f>
        <v>353090</v>
      </c>
    </row>
    <row r="14" spans="1:5" ht="26.25" customHeight="1">
      <c r="A14" s="5">
        <v>2000</v>
      </c>
      <c r="B14" s="6" t="s">
        <v>6</v>
      </c>
      <c r="C14" s="7" t="s">
        <v>21</v>
      </c>
      <c r="D14" s="8">
        <f>D24</f>
        <v>19679</v>
      </c>
    </row>
    <row r="15" spans="1:5" ht="25.5" customHeight="1">
      <c r="D15" s="140"/>
    </row>
    <row r="16" spans="1:5" ht="19.5" customHeight="1">
      <c r="A16" s="257" t="s">
        <v>168</v>
      </c>
      <c r="B16" s="258"/>
      <c r="C16" s="259"/>
      <c r="D16" s="77">
        <f>D17+D24</f>
        <v>1727675</v>
      </c>
    </row>
    <row r="17" spans="1:19" ht="21" customHeight="1">
      <c r="A17" s="249">
        <v>1002</v>
      </c>
      <c r="B17" s="249" t="s">
        <v>3</v>
      </c>
      <c r="C17" s="78" t="s">
        <v>21</v>
      </c>
      <c r="D17" s="79">
        <f>ROUNDUP(D18+D23,0)</f>
        <v>1707996</v>
      </c>
    </row>
    <row r="18" spans="1:19" s="14" customFormat="1" ht="26.25" customHeight="1">
      <c r="A18" s="94">
        <v>1100</v>
      </c>
      <c r="B18" s="18" t="s">
        <v>4</v>
      </c>
      <c r="C18" s="5" t="s">
        <v>21</v>
      </c>
      <c r="D18" s="236">
        <f>SUM(D19:D22)</f>
        <v>1382063.5899999987</v>
      </c>
    </row>
    <row r="19" spans="1:19" s="14" customFormat="1" ht="44.25" customHeight="1">
      <c r="A19" s="189">
        <v>1141</v>
      </c>
      <c r="B19" s="190" t="s">
        <v>15</v>
      </c>
      <c r="C19" s="188" t="s">
        <v>186</v>
      </c>
      <c r="D19" s="236">
        <f>'1.tabula'!G6</f>
        <v>15456.249999999991</v>
      </c>
      <c r="E19" s="184"/>
    </row>
    <row r="20" spans="1:19" s="14" customFormat="1" ht="57" customHeight="1">
      <c r="A20" s="260">
        <v>1142</v>
      </c>
      <c r="B20" s="261" t="s">
        <v>177</v>
      </c>
      <c r="C20" s="188" t="s">
        <v>197</v>
      </c>
      <c r="D20" s="236">
        <f>' 2.tabula'!G6</f>
        <v>1342478.9799999988</v>
      </c>
      <c r="E20" s="184"/>
    </row>
    <row r="21" spans="1:19" s="201" customFormat="1" ht="69" customHeight="1">
      <c r="A21" s="260"/>
      <c r="B21" s="261"/>
      <c r="C21" s="188" t="s">
        <v>187</v>
      </c>
      <c r="D21" s="236">
        <f>'3.tabula'!G6</f>
        <v>7561.9000000000015</v>
      </c>
    </row>
    <row r="22" spans="1:19" s="14" customFormat="1" ht="46.5" customHeight="1">
      <c r="A22" s="187">
        <v>1145</v>
      </c>
      <c r="B22" s="188" t="s">
        <v>17</v>
      </c>
      <c r="C22" s="19" t="s">
        <v>185</v>
      </c>
      <c r="D22" s="236">
        <f>'4.tabula'!H7</f>
        <v>16566.460000000006</v>
      </c>
      <c r="F22" s="192"/>
      <c r="G22" s="192"/>
      <c r="H22" s="192"/>
      <c r="I22" s="192"/>
      <c r="J22" s="192"/>
      <c r="K22" s="192"/>
      <c r="L22" s="192"/>
      <c r="M22" s="192"/>
      <c r="N22" s="192"/>
      <c r="O22" s="192"/>
      <c r="P22" s="192"/>
      <c r="Q22" s="192"/>
      <c r="R22" s="192"/>
      <c r="S22" s="192"/>
    </row>
    <row r="23" spans="1:19" s="14" customFormat="1" ht="43.5" customHeight="1">
      <c r="A23" s="94">
        <v>1210</v>
      </c>
      <c r="B23" s="188" t="s">
        <v>5</v>
      </c>
      <c r="C23" s="188" t="s">
        <v>169</v>
      </c>
      <c r="D23" s="17">
        <f>'4.tabula'!I7+'1.tabula'!H6+'3.tabula'!H6+' 2.tabula'!H6</f>
        <v>325931.50000000012</v>
      </c>
      <c r="E23" s="184"/>
      <c r="F23" s="237"/>
      <c r="G23" s="237"/>
      <c r="H23" s="237"/>
      <c r="I23" s="192"/>
      <c r="J23" s="192"/>
      <c r="K23" s="192"/>
      <c r="L23" s="192"/>
      <c r="M23" s="192"/>
      <c r="N23" s="192"/>
      <c r="O23" s="192"/>
      <c r="P23" s="192"/>
      <c r="Q23" s="192"/>
      <c r="R23" s="192"/>
      <c r="S23" s="192"/>
    </row>
    <row r="24" spans="1:19" ht="23.25" customHeight="1">
      <c r="A24" s="249">
        <v>2002</v>
      </c>
      <c r="B24" s="249" t="s">
        <v>6</v>
      </c>
      <c r="C24" s="81" t="s">
        <v>21</v>
      </c>
      <c r="D24" s="250">
        <f>ROUNDUP(SUM(D25:D34),0)</f>
        <v>19679</v>
      </c>
      <c r="F24" s="193"/>
      <c r="G24" s="193"/>
      <c r="H24" s="193"/>
      <c r="I24" s="193"/>
      <c r="J24" s="193"/>
      <c r="K24" s="193"/>
      <c r="L24" s="193"/>
      <c r="M24" s="193"/>
      <c r="N24" s="193"/>
      <c r="O24" s="193"/>
      <c r="P24" s="193"/>
      <c r="Q24" s="193"/>
      <c r="R24" s="193"/>
      <c r="S24" s="193"/>
    </row>
    <row r="25" spans="1:19" s="14" customFormat="1" ht="140.25" customHeight="1">
      <c r="A25" s="187">
        <v>2112</v>
      </c>
      <c r="B25" s="188" t="s">
        <v>11</v>
      </c>
      <c r="C25" s="19" t="s">
        <v>174</v>
      </c>
      <c r="D25" s="17">
        <f>(10*12*15)+(3*11*15)+(1*6*15)</f>
        <v>2385</v>
      </c>
      <c r="E25" s="182"/>
    </row>
    <row r="26" spans="1:19" s="14" customFormat="1" ht="33.75" hidden="1" customHeight="1">
      <c r="A26" s="18">
        <v>2271</v>
      </c>
      <c r="B26" s="19" t="s">
        <v>8</v>
      </c>
      <c r="C26" s="19" t="s">
        <v>195</v>
      </c>
      <c r="D26" s="17"/>
    </row>
    <row r="27" spans="1:19" s="14" customFormat="1" ht="33" hidden="1" customHeight="1">
      <c r="A27" s="18">
        <v>2312</v>
      </c>
      <c r="B27" s="19" t="s">
        <v>20</v>
      </c>
      <c r="C27" s="188"/>
      <c r="D27" s="17"/>
    </row>
    <row r="28" spans="1:19" s="14" customFormat="1" ht="111.75" customHeight="1">
      <c r="A28" s="19">
        <v>2322</v>
      </c>
      <c r="B28" s="18" t="s">
        <v>9</v>
      </c>
      <c r="C28" s="19" t="s">
        <v>180</v>
      </c>
      <c r="D28" s="17">
        <f>'5.tabula'!F6</f>
        <v>13685.11</v>
      </c>
      <c r="E28" s="183"/>
    </row>
    <row r="29" spans="1:19" s="14" customFormat="1" ht="62.25" hidden="1" customHeight="1">
      <c r="A29" s="18">
        <v>2350</v>
      </c>
      <c r="B29" s="19" t="s">
        <v>22</v>
      </c>
      <c r="C29" s="188"/>
      <c r="D29" s="17"/>
      <c r="E29" s="182"/>
    </row>
    <row r="30" spans="1:19" s="14" customFormat="1" ht="405" customHeight="1">
      <c r="A30" s="187">
        <v>2363</v>
      </c>
      <c r="B30" s="188" t="s">
        <v>12</v>
      </c>
      <c r="C30" s="19" t="s">
        <v>175</v>
      </c>
      <c r="D30" s="17">
        <f>(105*6)+(109*8)+(105*8)+(55*22)+(4*14)</f>
        <v>3608</v>
      </c>
    </row>
    <row r="31" spans="1:19" ht="69" hidden="1" customHeight="1">
      <c r="A31" s="187">
        <v>2369</v>
      </c>
      <c r="B31" s="188" t="s">
        <v>170</v>
      </c>
      <c r="C31" s="200"/>
      <c r="D31" s="17"/>
    </row>
    <row r="32" spans="1:19" ht="36.75" hidden="1" customHeight="1">
      <c r="A32" s="189">
        <v>2390</v>
      </c>
      <c r="B32" s="190" t="s">
        <v>18</v>
      </c>
      <c r="C32" s="2" t="s">
        <v>144</v>
      </c>
      <c r="D32" s="191"/>
    </row>
    <row r="33" spans="1:4" ht="21" hidden="1" customHeight="1">
      <c r="A33" s="11">
        <v>5000</v>
      </c>
      <c r="B33" s="12" t="s">
        <v>13</v>
      </c>
      <c r="C33" s="12"/>
      <c r="D33" s="3">
        <f>ROUNDUP(SUM(D34),0)</f>
        <v>0</v>
      </c>
    </row>
    <row r="34" spans="1:4" ht="19.5" hidden="1" customHeight="1">
      <c r="A34" s="9">
        <v>5239</v>
      </c>
      <c r="B34" s="13" t="s">
        <v>14</v>
      </c>
      <c r="C34" s="2"/>
      <c r="D34" s="10"/>
    </row>
    <row r="35" spans="1:4" ht="25.5" customHeight="1"/>
    <row r="36" spans="1:4" ht="24" customHeight="1">
      <c r="A36" s="256" t="s">
        <v>45</v>
      </c>
      <c r="B36" s="256"/>
      <c r="C36" s="256"/>
      <c r="D36" s="77">
        <f>D37</f>
        <v>142284</v>
      </c>
    </row>
    <row r="37" spans="1:4" ht="20.25" customHeight="1">
      <c r="A37" s="80">
        <v>1000</v>
      </c>
      <c r="B37" s="83" t="s">
        <v>3</v>
      </c>
      <c r="C37" s="84" t="s">
        <v>21</v>
      </c>
      <c r="D37" s="77">
        <f>ROUND(D38+D40,0)</f>
        <v>142284</v>
      </c>
    </row>
    <row r="38" spans="1:4" s="14" customFormat="1" ht="23.25" customHeight="1">
      <c r="A38" s="94">
        <v>1100</v>
      </c>
      <c r="B38" s="18" t="s">
        <v>4</v>
      </c>
      <c r="C38" s="7" t="s">
        <v>21</v>
      </c>
      <c r="D38" s="238">
        <f>ROUNDUP(D39,0)</f>
        <v>115126</v>
      </c>
    </row>
    <row r="39" spans="1:4" s="14" customFormat="1" ht="38.25" customHeight="1">
      <c r="A39" s="18">
        <v>1116</v>
      </c>
      <c r="B39" s="19" t="s">
        <v>10</v>
      </c>
      <c r="C39" s="279" t="s">
        <v>203</v>
      </c>
      <c r="D39" s="17">
        <f>ROUND(D18*8.33%,2)</f>
        <v>115125.9</v>
      </c>
    </row>
    <row r="40" spans="1:4" s="14" customFormat="1" ht="34.5" customHeight="1">
      <c r="A40" s="94">
        <v>1210</v>
      </c>
      <c r="B40" s="19" t="s">
        <v>5</v>
      </c>
      <c r="C40" s="19" t="s">
        <v>7</v>
      </c>
      <c r="D40" s="236">
        <f>ROUNDUP(D39*0.2359,2)</f>
        <v>27158.199999999997</v>
      </c>
    </row>
    <row r="41" spans="1:4" ht="20.25" hidden="1" customHeight="1">
      <c r="A41" s="80">
        <v>2000</v>
      </c>
      <c r="B41" s="83" t="s">
        <v>6</v>
      </c>
      <c r="C41" s="83"/>
      <c r="D41" s="82">
        <f>ROUNDUP(SUM(D42:D42),2)</f>
        <v>0</v>
      </c>
    </row>
    <row r="42" spans="1:4" s="14" customFormat="1" ht="31.5" hidden="1" customHeight="1">
      <c r="A42" s="18">
        <v>2271</v>
      </c>
      <c r="B42" s="19" t="s">
        <v>8</v>
      </c>
      <c r="C42" s="19" t="s">
        <v>16</v>
      </c>
      <c r="D42" s="17"/>
    </row>
    <row r="43" spans="1:4" hidden="1"/>
  </sheetData>
  <mergeCells count="7">
    <mergeCell ref="C3:D3"/>
    <mergeCell ref="A6:D6"/>
    <mergeCell ref="A10:C10"/>
    <mergeCell ref="A36:C36"/>
    <mergeCell ref="A16:C16"/>
    <mergeCell ref="A20:A21"/>
    <mergeCell ref="B20:B21"/>
  </mergeCells>
  <printOptions horizontalCentered="1" verticalCentered="1"/>
  <pageMargins left="0.39370078740157483" right="0.39370078740157483" top="0.39370078740157483" bottom="0.39370078740157483" header="0.39370078740157483" footer="0.39370078740157483"/>
  <pageSetup paperSize="9" scale="61"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42"/>
  <sheetViews>
    <sheetView zoomScaleNormal="100" zoomScaleSheetLayoutView="85" workbookViewId="0">
      <pane ySplit="6" topLeftCell="A18" activePane="bottomLeft" state="frozen"/>
      <selection pane="bottomLeft" activeCell="G6" sqref="G6:I6"/>
    </sheetView>
  </sheetViews>
  <sheetFormatPr defaultColWidth="9.140625" defaultRowHeight="12.75"/>
  <cols>
    <col min="1" max="1" width="7.140625" style="20" customWidth="1"/>
    <col min="2" max="2" width="74.28515625" style="21" customWidth="1"/>
    <col min="3" max="3" width="27.5703125" style="22" customWidth="1"/>
    <col min="4" max="4" width="12.5703125" style="20" customWidth="1"/>
    <col min="5" max="5" width="11.85546875" style="20" customWidth="1"/>
    <col min="6" max="6" width="12.5703125" style="20" customWidth="1"/>
    <col min="7" max="7" width="12.5703125" style="23" customWidth="1"/>
    <col min="8" max="8" width="14.28515625" style="20" customWidth="1"/>
    <col min="9" max="9" width="12.5703125" style="20" customWidth="1"/>
    <col min="10" max="16384" width="9.140625" style="24"/>
  </cols>
  <sheetData>
    <row r="1" spans="1:13" ht="15">
      <c r="I1" s="89" t="s">
        <v>54</v>
      </c>
    </row>
    <row r="2" spans="1:13" s="28" customFormat="1" ht="18.75">
      <c r="A2" s="90" t="s">
        <v>46</v>
      </c>
      <c r="B2" s="26"/>
      <c r="C2" s="27"/>
      <c r="D2" s="25"/>
      <c r="E2" s="25"/>
      <c r="F2" s="30"/>
      <c r="G2" s="30"/>
      <c r="H2" s="30"/>
      <c r="I2" s="30"/>
    </row>
    <row r="3" spans="1:13" s="28" customFormat="1" ht="44.25" customHeight="1">
      <c r="A3" s="262" t="s">
        <v>176</v>
      </c>
      <c r="B3" s="262"/>
      <c r="C3" s="262"/>
      <c r="D3" s="262"/>
      <c r="E3" s="262"/>
      <c r="F3" s="262"/>
      <c r="G3" s="262"/>
      <c r="H3" s="262"/>
      <c r="I3" s="262"/>
    </row>
    <row r="4" spans="1:13" s="28" customFormat="1" ht="15.75">
      <c r="A4" s="93"/>
      <c r="B4" s="93"/>
      <c r="C4" s="93"/>
      <c r="D4" s="93"/>
      <c r="E4" s="31">
        <v>166.33</v>
      </c>
      <c r="F4" s="32"/>
      <c r="G4" s="32"/>
      <c r="H4" s="32"/>
      <c r="I4" s="32"/>
    </row>
    <row r="5" spans="1:13" s="20" customFormat="1" ht="62.25" customHeight="1">
      <c r="A5" s="33" t="s">
        <v>23</v>
      </c>
      <c r="B5" s="34" t="s">
        <v>24</v>
      </c>
      <c r="C5" s="34" t="s">
        <v>25</v>
      </c>
      <c r="D5" s="34" t="s">
        <v>26</v>
      </c>
      <c r="E5" s="34" t="s">
        <v>27</v>
      </c>
      <c r="F5" s="35" t="s">
        <v>28</v>
      </c>
      <c r="G5" s="36" t="s">
        <v>29</v>
      </c>
      <c r="H5" s="37" t="s">
        <v>30</v>
      </c>
      <c r="I5" s="38" t="s">
        <v>3</v>
      </c>
    </row>
    <row r="6" spans="1:13" s="29" customFormat="1" ht="21.75" customHeight="1">
      <c r="A6" s="263" t="s">
        <v>31</v>
      </c>
      <c r="B6" s="263"/>
      <c r="C6" s="263"/>
      <c r="D6" s="263"/>
      <c r="E6" s="263"/>
      <c r="F6" s="85">
        <f t="shared" ref="F6:H6" si="0">SUM(F7:F240)</f>
        <v>3589</v>
      </c>
      <c r="G6" s="85">
        <f t="shared" si="0"/>
        <v>15456.249999999991</v>
      </c>
      <c r="H6" s="85">
        <f t="shared" si="0"/>
        <v>3644.8899999999962</v>
      </c>
      <c r="I6" s="85">
        <f>SUM(I7:I240)</f>
        <v>19101.139999999992</v>
      </c>
      <c r="M6" s="229"/>
    </row>
    <row r="7" spans="1:13" s="28" customFormat="1" ht="27.75" customHeight="1">
      <c r="A7" s="39">
        <v>1</v>
      </c>
      <c r="B7" s="91" t="s">
        <v>63</v>
      </c>
      <c r="C7" s="91" t="s">
        <v>64</v>
      </c>
      <c r="D7" s="43">
        <v>2040</v>
      </c>
      <c r="E7" s="125">
        <f>ROUND(D7/$E$4,3)</f>
        <v>12.265000000000001</v>
      </c>
      <c r="F7" s="44">
        <v>24</v>
      </c>
      <c r="G7" s="44">
        <v>147.18</v>
      </c>
      <c r="H7" s="40">
        <f>ROUND(G7*0.2359,2)</f>
        <v>34.72</v>
      </c>
      <c r="I7" s="41">
        <f t="shared" ref="I7:I70" si="1">G7+H7</f>
        <v>181.9</v>
      </c>
      <c r="J7" s="159"/>
      <c r="K7" s="243"/>
    </row>
    <row r="8" spans="1:13">
      <c r="A8" s="42">
        <f>A7+1</f>
        <v>2</v>
      </c>
      <c r="B8" s="91" t="s">
        <v>65</v>
      </c>
      <c r="C8" s="91" t="s">
        <v>66</v>
      </c>
      <c r="D8" s="43">
        <v>1437</v>
      </c>
      <c r="E8" s="125">
        <f t="shared" ref="E8:E71" si="2">ROUND(D8/$E$4,3)</f>
        <v>8.6389999999999993</v>
      </c>
      <c r="F8" s="44">
        <v>14</v>
      </c>
      <c r="G8" s="44">
        <v>60.47</v>
      </c>
      <c r="H8" s="40">
        <f t="shared" ref="H8:H71" si="3">ROUND(G8*0.2359,2)</f>
        <v>14.26</v>
      </c>
      <c r="I8" s="41">
        <f t="shared" si="1"/>
        <v>74.73</v>
      </c>
      <c r="J8" s="159"/>
      <c r="K8" s="243"/>
    </row>
    <row r="9" spans="1:13">
      <c r="A9" s="42">
        <f t="shared" ref="A9:A72" si="4">A8+1</f>
        <v>3</v>
      </c>
      <c r="B9" s="91" t="s">
        <v>69</v>
      </c>
      <c r="C9" s="91" t="s">
        <v>70</v>
      </c>
      <c r="D9" s="43">
        <v>1794</v>
      </c>
      <c r="E9" s="125">
        <f t="shared" si="2"/>
        <v>10.786</v>
      </c>
      <c r="F9" s="44">
        <v>8</v>
      </c>
      <c r="G9" s="44">
        <v>43.14</v>
      </c>
      <c r="H9" s="40">
        <f t="shared" si="3"/>
        <v>10.18</v>
      </c>
      <c r="I9" s="41">
        <f t="shared" si="1"/>
        <v>53.32</v>
      </c>
      <c r="J9" s="159"/>
      <c r="K9" s="243"/>
    </row>
    <row r="10" spans="1:13">
      <c r="A10" s="42">
        <f t="shared" si="4"/>
        <v>4</v>
      </c>
      <c r="B10" s="91" t="s">
        <v>71</v>
      </c>
      <c r="C10" s="91" t="s">
        <v>66</v>
      </c>
      <c r="D10" s="43">
        <v>1317</v>
      </c>
      <c r="E10" s="125">
        <f>ROUND(D10/$E$4,3)</f>
        <v>7.9180000000000001</v>
      </c>
      <c r="F10" s="44">
        <v>24</v>
      </c>
      <c r="G10" s="44">
        <v>95.02</v>
      </c>
      <c r="H10" s="40">
        <f t="shared" si="3"/>
        <v>22.42</v>
      </c>
      <c r="I10" s="41">
        <f t="shared" si="1"/>
        <v>117.44</v>
      </c>
      <c r="J10" s="159"/>
      <c r="K10" s="243"/>
    </row>
    <row r="11" spans="1:13" ht="14.25" customHeight="1">
      <c r="A11" s="42">
        <f t="shared" si="4"/>
        <v>5</v>
      </c>
      <c r="B11" s="91" t="s">
        <v>71</v>
      </c>
      <c r="C11" s="91" t="s">
        <v>32</v>
      </c>
      <c r="D11" s="43">
        <v>1140</v>
      </c>
      <c r="E11" s="125">
        <f t="shared" si="2"/>
        <v>6.8540000000000001</v>
      </c>
      <c r="F11" s="44">
        <v>16</v>
      </c>
      <c r="G11" s="44">
        <v>54.83</v>
      </c>
      <c r="H11" s="40">
        <f t="shared" si="3"/>
        <v>12.93</v>
      </c>
      <c r="I11" s="41">
        <f t="shared" si="1"/>
        <v>67.759999999999991</v>
      </c>
      <c r="J11" s="159"/>
      <c r="K11" s="243"/>
    </row>
    <row r="12" spans="1:13">
      <c r="A12" s="42">
        <f t="shared" si="4"/>
        <v>6</v>
      </c>
      <c r="B12" s="91" t="s">
        <v>76</v>
      </c>
      <c r="C12" s="91" t="s">
        <v>68</v>
      </c>
      <c r="D12" s="43">
        <v>1381</v>
      </c>
      <c r="E12" s="125">
        <f t="shared" si="2"/>
        <v>8.3030000000000008</v>
      </c>
      <c r="F12" s="44">
        <v>16</v>
      </c>
      <c r="G12" s="44">
        <v>66.42</v>
      </c>
      <c r="H12" s="40">
        <f t="shared" si="3"/>
        <v>15.67</v>
      </c>
      <c r="I12" s="41">
        <f t="shared" si="1"/>
        <v>82.09</v>
      </c>
      <c r="J12" s="159"/>
      <c r="K12" s="243"/>
    </row>
    <row r="13" spans="1:13">
      <c r="A13" s="42">
        <f t="shared" si="4"/>
        <v>7</v>
      </c>
      <c r="B13" s="91" t="s">
        <v>78</v>
      </c>
      <c r="C13" s="91" t="s">
        <v>66</v>
      </c>
      <c r="D13" s="43">
        <v>1196</v>
      </c>
      <c r="E13" s="125">
        <f t="shared" si="2"/>
        <v>7.1909999999999998</v>
      </c>
      <c r="F13" s="44">
        <v>14</v>
      </c>
      <c r="G13" s="44">
        <v>50.34</v>
      </c>
      <c r="H13" s="40">
        <f t="shared" si="3"/>
        <v>11.88</v>
      </c>
      <c r="I13" s="41">
        <f t="shared" si="1"/>
        <v>62.220000000000006</v>
      </c>
      <c r="J13" s="159"/>
      <c r="K13" s="243"/>
    </row>
    <row r="14" spans="1:13">
      <c r="A14" s="42">
        <f t="shared" si="4"/>
        <v>8</v>
      </c>
      <c r="B14" s="91" t="s">
        <v>119</v>
      </c>
      <c r="C14" s="91" t="s">
        <v>68</v>
      </c>
      <c r="D14" s="43">
        <v>1610</v>
      </c>
      <c r="E14" s="125">
        <f t="shared" si="2"/>
        <v>9.68</v>
      </c>
      <c r="F14" s="44">
        <v>24</v>
      </c>
      <c r="G14" s="44">
        <v>116.16</v>
      </c>
      <c r="H14" s="40">
        <f t="shared" si="3"/>
        <v>27.4</v>
      </c>
      <c r="I14" s="41">
        <f t="shared" si="1"/>
        <v>143.56</v>
      </c>
      <c r="J14" s="159"/>
      <c r="K14" s="243"/>
    </row>
    <row r="15" spans="1:13">
      <c r="A15" s="42">
        <f t="shared" si="4"/>
        <v>9</v>
      </c>
      <c r="B15" s="91" t="s">
        <v>81</v>
      </c>
      <c r="C15" s="91" t="s">
        <v>70</v>
      </c>
      <c r="D15" s="43">
        <v>1542</v>
      </c>
      <c r="E15" s="125">
        <f t="shared" si="2"/>
        <v>9.2710000000000008</v>
      </c>
      <c r="F15" s="44">
        <v>8</v>
      </c>
      <c r="G15" s="44">
        <v>37.08</v>
      </c>
      <c r="H15" s="40">
        <f t="shared" si="3"/>
        <v>8.75</v>
      </c>
      <c r="I15" s="41">
        <f t="shared" si="1"/>
        <v>45.83</v>
      </c>
      <c r="J15" s="159"/>
      <c r="K15" s="243"/>
    </row>
    <row r="16" spans="1:13" s="28" customFormat="1" ht="15" customHeight="1">
      <c r="A16" s="42">
        <f t="shared" si="4"/>
        <v>10</v>
      </c>
      <c r="B16" s="92" t="s">
        <v>105</v>
      </c>
      <c r="C16" s="92" t="s">
        <v>68</v>
      </c>
      <c r="D16" s="45">
        <v>1355</v>
      </c>
      <c r="E16" s="125">
        <f t="shared" si="2"/>
        <v>8.1460000000000008</v>
      </c>
      <c r="F16" s="46">
        <v>8</v>
      </c>
      <c r="G16" s="46">
        <v>32.58</v>
      </c>
      <c r="H16" s="40">
        <f t="shared" si="3"/>
        <v>7.69</v>
      </c>
      <c r="I16" s="41">
        <f t="shared" si="1"/>
        <v>40.269999999999996</v>
      </c>
      <c r="J16" s="159"/>
      <c r="K16" s="243"/>
    </row>
    <row r="17" spans="1:11" s="28" customFormat="1">
      <c r="A17" s="42">
        <f t="shared" si="4"/>
        <v>11</v>
      </c>
      <c r="B17" s="92" t="s">
        <v>75</v>
      </c>
      <c r="C17" s="92" t="s">
        <v>32</v>
      </c>
      <c r="D17" s="45">
        <v>1140</v>
      </c>
      <c r="E17" s="125">
        <f t="shared" si="2"/>
        <v>6.8540000000000001</v>
      </c>
      <c r="F17" s="46">
        <v>24</v>
      </c>
      <c r="G17" s="46">
        <v>82.25</v>
      </c>
      <c r="H17" s="40">
        <f t="shared" si="3"/>
        <v>19.399999999999999</v>
      </c>
      <c r="I17" s="41">
        <f t="shared" si="1"/>
        <v>101.65</v>
      </c>
      <c r="J17" s="159"/>
      <c r="K17" s="243"/>
    </row>
    <row r="18" spans="1:11" s="28" customFormat="1" ht="16.5" customHeight="1">
      <c r="A18" s="42">
        <f t="shared" si="4"/>
        <v>12</v>
      </c>
      <c r="B18" s="92" t="s">
        <v>65</v>
      </c>
      <c r="C18" s="92" t="s">
        <v>70</v>
      </c>
      <c r="D18" s="45">
        <v>2040</v>
      </c>
      <c r="E18" s="125">
        <f t="shared" si="2"/>
        <v>12.265000000000001</v>
      </c>
      <c r="F18" s="46">
        <v>16</v>
      </c>
      <c r="G18" s="46">
        <v>98.12</v>
      </c>
      <c r="H18" s="40">
        <f t="shared" si="3"/>
        <v>23.15</v>
      </c>
      <c r="I18" s="41">
        <f t="shared" si="1"/>
        <v>121.27000000000001</v>
      </c>
      <c r="J18" s="159"/>
      <c r="K18" s="243"/>
    </row>
    <row r="19" spans="1:11" s="28" customFormat="1">
      <c r="A19" s="42">
        <f t="shared" si="4"/>
        <v>13</v>
      </c>
      <c r="B19" s="92" t="s">
        <v>82</v>
      </c>
      <c r="C19" s="92" t="s">
        <v>70</v>
      </c>
      <c r="D19" s="45">
        <v>1525</v>
      </c>
      <c r="E19" s="125">
        <f t="shared" si="2"/>
        <v>9.1690000000000005</v>
      </c>
      <c r="F19" s="46">
        <v>16</v>
      </c>
      <c r="G19" s="46">
        <v>73.349999999999994</v>
      </c>
      <c r="H19" s="40">
        <f t="shared" si="3"/>
        <v>17.3</v>
      </c>
      <c r="I19" s="41">
        <f t="shared" si="1"/>
        <v>90.649999999999991</v>
      </c>
      <c r="J19" s="159"/>
      <c r="K19" s="243"/>
    </row>
    <row r="20" spans="1:11" s="28" customFormat="1">
      <c r="A20" s="42">
        <f t="shared" si="4"/>
        <v>14</v>
      </c>
      <c r="B20" s="92" t="s">
        <v>84</v>
      </c>
      <c r="C20" s="92" t="s">
        <v>68</v>
      </c>
      <c r="D20" s="45">
        <v>1381</v>
      </c>
      <c r="E20" s="125">
        <f t="shared" si="2"/>
        <v>8.3030000000000008</v>
      </c>
      <c r="F20" s="46">
        <v>18</v>
      </c>
      <c r="G20" s="46">
        <v>74.72</v>
      </c>
      <c r="H20" s="40">
        <f t="shared" si="3"/>
        <v>17.63</v>
      </c>
      <c r="I20" s="41">
        <f t="shared" si="1"/>
        <v>92.35</v>
      </c>
      <c r="J20" s="159"/>
      <c r="K20" s="243"/>
    </row>
    <row r="21" spans="1:11" s="28" customFormat="1">
      <c r="A21" s="42">
        <f t="shared" si="4"/>
        <v>15</v>
      </c>
      <c r="B21" s="92" t="s">
        <v>120</v>
      </c>
      <c r="C21" s="92" t="s">
        <v>70</v>
      </c>
      <c r="D21" s="45">
        <v>1872</v>
      </c>
      <c r="E21" s="125">
        <f t="shared" si="2"/>
        <v>11.255000000000001</v>
      </c>
      <c r="F21" s="46">
        <v>16</v>
      </c>
      <c r="G21" s="46">
        <v>90.04</v>
      </c>
      <c r="H21" s="40">
        <f t="shared" si="3"/>
        <v>21.24</v>
      </c>
      <c r="I21" s="41">
        <f t="shared" si="1"/>
        <v>111.28</v>
      </c>
      <c r="J21" s="159"/>
      <c r="K21" s="243"/>
    </row>
    <row r="22" spans="1:11" s="28" customFormat="1">
      <c r="A22" s="42">
        <f t="shared" si="4"/>
        <v>16</v>
      </c>
      <c r="B22" s="92" t="s">
        <v>86</v>
      </c>
      <c r="C22" s="92" t="s">
        <v>70</v>
      </c>
      <c r="D22" s="45">
        <v>1448</v>
      </c>
      <c r="E22" s="125">
        <f t="shared" si="2"/>
        <v>8.7059999999999995</v>
      </c>
      <c r="F22" s="46">
        <v>16</v>
      </c>
      <c r="G22" s="46">
        <v>69.650000000000006</v>
      </c>
      <c r="H22" s="40">
        <f t="shared" si="3"/>
        <v>16.43</v>
      </c>
      <c r="I22" s="41">
        <f t="shared" si="1"/>
        <v>86.080000000000013</v>
      </c>
      <c r="J22" s="159"/>
      <c r="K22" s="243"/>
    </row>
    <row r="23" spans="1:11" s="28" customFormat="1">
      <c r="A23" s="42">
        <f t="shared" si="4"/>
        <v>17</v>
      </c>
      <c r="B23" s="92" t="s">
        <v>87</v>
      </c>
      <c r="C23" s="92" t="s">
        <v>66</v>
      </c>
      <c r="D23" s="45">
        <v>1583</v>
      </c>
      <c r="E23" s="125">
        <f t="shared" si="2"/>
        <v>9.5169999999999995</v>
      </c>
      <c r="F23" s="46">
        <v>16</v>
      </c>
      <c r="G23" s="46">
        <v>76.14</v>
      </c>
      <c r="H23" s="40">
        <f t="shared" si="3"/>
        <v>17.96</v>
      </c>
      <c r="I23" s="41">
        <f t="shared" si="1"/>
        <v>94.1</v>
      </c>
      <c r="J23" s="159"/>
      <c r="K23" s="243"/>
    </row>
    <row r="24" spans="1:11" s="28" customFormat="1">
      <c r="A24" s="42">
        <f t="shared" si="4"/>
        <v>18</v>
      </c>
      <c r="B24" s="92" t="s">
        <v>88</v>
      </c>
      <c r="C24" s="92" t="s">
        <v>66</v>
      </c>
      <c r="D24" s="45">
        <v>1401</v>
      </c>
      <c r="E24" s="125">
        <f t="shared" si="2"/>
        <v>8.423</v>
      </c>
      <c r="F24" s="46">
        <v>8</v>
      </c>
      <c r="G24" s="46">
        <v>33.69</v>
      </c>
      <c r="H24" s="40">
        <f t="shared" si="3"/>
        <v>7.95</v>
      </c>
      <c r="I24" s="41">
        <f t="shared" si="1"/>
        <v>41.64</v>
      </c>
      <c r="J24" s="159"/>
      <c r="K24" s="243"/>
    </row>
    <row r="25" spans="1:11" s="28" customFormat="1">
      <c r="A25" s="42">
        <f t="shared" si="4"/>
        <v>19</v>
      </c>
      <c r="B25" s="92" t="s">
        <v>78</v>
      </c>
      <c r="C25" s="92" t="s">
        <v>68</v>
      </c>
      <c r="D25" s="45">
        <v>1240</v>
      </c>
      <c r="E25" s="125">
        <f>ROUND(D25/$E$4,3)</f>
        <v>7.4550000000000001</v>
      </c>
      <c r="F25" s="46">
        <v>16</v>
      </c>
      <c r="G25" s="46">
        <v>59.64</v>
      </c>
      <c r="H25" s="40">
        <f t="shared" si="3"/>
        <v>14.07</v>
      </c>
      <c r="I25" s="41">
        <f t="shared" si="1"/>
        <v>73.710000000000008</v>
      </c>
      <c r="J25" s="159"/>
      <c r="K25" s="243"/>
    </row>
    <row r="26" spans="1:11" s="28" customFormat="1">
      <c r="A26" s="42">
        <f t="shared" si="4"/>
        <v>20</v>
      </c>
      <c r="B26" s="92" t="s">
        <v>119</v>
      </c>
      <c r="C26" s="92" t="s">
        <v>66</v>
      </c>
      <c r="D26" s="45">
        <v>1443</v>
      </c>
      <c r="E26" s="125">
        <f t="shared" si="2"/>
        <v>8.6760000000000002</v>
      </c>
      <c r="F26" s="46">
        <v>24</v>
      </c>
      <c r="G26" s="46">
        <v>104.11</v>
      </c>
      <c r="H26" s="40">
        <f t="shared" si="3"/>
        <v>24.56</v>
      </c>
      <c r="I26" s="41">
        <f t="shared" si="1"/>
        <v>128.66999999999999</v>
      </c>
      <c r="J26" s="159"/>
      <c r="K26" s="243"/>
    </row>
    <row r="27" spans="1:11" s="28" customFormat="1">
      <c r="A27" s="42">
        <f t="shared" si="4"/>
        <v>21</v>
      </c>
      <c r="B27" s="92" t="s">
        <v>90</v>
      </c>
      <c r="C27" s="92" t="s">
        <v>70</v>
      </c>
      <c r="D27" s="45">
        <v>1565</v>
      </c>
      <c r="E27" s="125">
        <f t="shared" si="2"/>
        <v>9.4090000000000007</v>
      </c>
      <c r="F27" s="46">
        <v>8</v>
      </c>
      <c r="G27" s="46">
        <v>37.64</v>
      </c>
      <c r="H27" s="40">
        <f t="shared" si="3"/>
        <v>8.8800000000000008</v>
      </c>
      <c r="I27" s="41">
        <f t="shared" si="1"/>
        <v>46.52</v>
      </c>
      <c r="J27" s="159"/>
      <c r="K27" s="243"/>
    </row>
    <row r="28" spans="1:11" s="28" customFormat="1" ht="15" customHeight="1">
      <c r="A28" s="42">
        <f t="shared" si="4"/>
        <v>22</v>
      </c>
      <c r="B28" s="92" t="s">
        <v>91</v>
      </c>
      <c r="C28" s="92" t="s">
        <v>92</v>
      </c>
      <c r="D28" s="45">
        <v>1474</v>
      </c>
      <c r="E28" s="125">
        <f t="shared" si="2"/>
        <v>8.8620000000000001</v>
      </c>
      <c r="F28" s="46">
        <v>16</v>
      </c>
      <c r="G28" s="46">
        <v>70.900000000000006</v>
      </c>
      <c r="H28" s="40">
        <f t="shared" si="3"/>
        <v>16.73</v>
      </c>
      <c r="I28" s="41">
        <f t="shared" si="1"/>
        <v>87.63000000000001</v>
      </c>
      <c r="J28" s="159"/>
      <c r="K28" s="243"/>
    </row>
    <row r="29" spans="1:11" s="28" customFormat="1" ht="15" customHeight="1">
      <c r="A29" s="42">
        <f t="shared" si="4"/>
        <v>23</v>
      </c>
      <c r="B29" s="92" t="s">
        <v>78</v>
      </c>
      <c r="C29" s="92" t="s">
        <v>66</v>
      </c>
      <c r="D29" s="45">
        <v>1176</v>
      </c>
      <c r="E29" s="125">
        <f t="shared" si="2"/>
        <v>7.07</v>
      </c>
      <c r="F29" s="46">
        <v>24</v>
      </c>
      <c r="G29" s="46">
        <v>84.84</v>
      </c>
      <c r="H29" s="40">
        <f t="shared" si="3"/>
        <v>20.010000000000002</v>
      </c>
      <c r="I29" s="41">
        <f t="shared" si="1"/>
        <v>104.85000000000001</v>
      </c>
      <c r="J29" s="159"/>
      <c r="K29" s="243"/>
    </row>
    <row r="30" spans="1:11" s="28" customFormat="1">
      <c r="A30" s="42">
        <f t="shared" si="4"/>
        <v>24</v>
      </c>
      <c r="B30" s="92" t="s">
        <v>93</v>
      </c>
      <c r="C30" s="92" t="s">
        <v>32</v>
      </c>
      <c r="D30" s="45">
        <v>1140</v>
      </c>
      <c r="E30" s="125">
        <f t="shared" si="2"/>
        <v>6.8540000000000001</v>
      </c>
      <c r="F30" s="46">
        <v>40</v>
      </c>
      <c r="G30" s="46">
        <v>137.08000000000001</v>
      </c>
      <c r="H30" s="40">
        <f t="shared" si="3"/>
        <v>32.340000000000003</v>
      </c>
      <c r="I30" s="41">
        <f t="shared" si="1"/>
        <v>169.42000000000002</v>
      </c>
      <c r="J30" s="159"/>
      <c r="K30" s="243"/>
    </row>
    <row r="31" spans="1:11" s="28" customFormat="1">
      <c r="A31" s="42">
        <f t="shared" si="4"/>
        <v>25</v>
      </c>
      <c r="B31" s="92" t="s">
        <v>69</v>
      </c>
      <c r="C31" s="92" t="s">
        <v>68</v>
      </c>
      <c r="D31" s="45">
        <v>1517</v>
      </c>
      <c r="E31" s="125">
        <f t="shared" si="2"/>
        <v>9.1199999999999992</v>
      </c>
      <c r="F31" s="46">
        <v>16</v>
      </c>
      <c r="G31" s="46">
        <v>72.959999999999994</v>
      </c>
      <c r="H31" s="40">
        <f t="shared" si="3"/>
        <v>17.21</v>
      </c>
      <c r="I31" s="41">
        <f t="shared" si="1"/>
        <v>90.169999999999987</v>
      </c>
      <c r="J31" s="159"/>
      <c r="K31" s="243"/>
    </row>
    <row r="32" spans="1:11" s="28" customFormat="1" ht="28.5" customHeight="1">
      <c r="A32" s="42">
        <f t="shared" si="4"/>
        <v>26</v>
      </c>
      <c r="B32" s="92" t="s">
        <v>95</v>
      </c>
      <c r="C32" s="92" t="s">
        <v>68</v>
      </c>
      <c r="D32" s="45">
        <v>1545</v>
      </c>
      <c r="E32" s="125">
        <f t="shared" si="2"/>
        <v>9.2889999999999997</v>
      </c>
      <c r="F32" s="46">
        <v>8</v>
      </c>
      <c r="G32" s="46">
        <v>37.159999999999997</v>
      </c>
      <c r="H32" s="40">
        <f t="shared" si="3"/>
        <v>8.77</v>
      </c>
      <c r="I32" s="41">
        <f t="shared" si="1"/>
        <v>45.929999999999993</v>
      </c>
      <c r="J32" s="159"/>
      <c r="K32" s="243"/>
    </row>
    <row r="33" spans="1:11" s="28" customFormat="1">
      <c r="A33" s="42">
        <f t="shared" si="4"/>
        <v>27</v>
      </c>
      <c r="B33" s="92" t="s">
        <v>98</v>
      </c>
      <c r="C33" s="92" t="s">
        <v>66</v>
      </c>
      <c r="D33" s="45">
        <v>1337</v>
      </c>
      <c r="E33" s="125">
        <f t="shared" si="2"/>
        <v>8.0380000000000003</v>
      </c>
      <c r="F33" s="46">
        <v>8</v>
      </c>
      <c r="G33" s="46">
        <v>32.15</v>
      </c>
      <c r="H33" s="40">
        <f t="shared" si="3"/>
        <v>7.58</v>
      </c>
      <c r="I33" s="41">
        <f t="shared" si="1"/>
        <v>39.729999999999997</v>
      </c>
      <c r="J33" s="159"/>
      <c r="K33" s="243"/>
    </row>
    <row r="34" spans="1:11" s="28" customFormat="1">
      <c r="A34" s="42">
        <f t="shared" si="4"/>
        <v>28</v>
      </c>
      <c r="B34" s="92" t="s">
        <v>96</v>
      </c>
      <c r="C34" s="92" t="s">
        <v>70</v>
      </c>
      <c r="D34" s="45">
        <v>1474</v>
      </c>
      <c r="E34" s="125">
        <f t="shared" si="2"/>
        <v>8.8620000000000001</v>
      </c>
      <c r="F34" s="46">
        <v>8</v>
      </c>
      <c r="G34" s="46">
        <v>35.450000000000003</v>
      </c>
      <c r="H34" s="40">
        <f t="shared" si="3"/>
        <v>8.36</v>
      </c>
      <c r="I34" s="41">
        <f t="shared" si="1"/>
        <v>43.81</v>
      </c>
      <c r="J34" s="159"/>
      <c r="K34" s="243"/>
    </row>
    <row r="35" spans="1:11" s="28" customFormat="1">
      <c r="A35" s="42">
        <f t="shared" si="4"/>
        <v>29</v>
      </c>
      <c r="B35" s="92" t="s">
        <v>86</v>
      </c>
      <c r="C35" s="92" t="s">
        <v>66</v>
      </c>
      <c r="D35" s="45">
        <v>1337</v>
      </c>
      <c r="E35" s="125">
        <f t="shared" si="2"/>
        <v>8.0380000000000003</v>
      </c>
      <c r="F35" s="46">
        <v>22</v>
      </c>
      <c r="G35" s="46">
        <v>88.42</v>
      </c>
      <c r="H35" s="40">
        <f t="shared" si="3"/>
        <v>20.86</v>
      </c>
      <c r="I35" s="41">
        <f t="shared" si="1"/>
        <v>109.28</v>
      </c>
      <c r="J35" s="159"/>
      <c r="K35" s="243"/>
    </row>
    <row r="36" spans="1:11" s="28" customFormat="1">
      <c r="A36" s="42">
        <f t="shared" si="4"/>
        <v>30</v>
      </c>
      <c r="B36" s="92" t="s">
        <v>99</v>
      </c>
      <c r="C36" s="92" t="s">
        <v>66</v>
      </c>
      <c r="D36" s="45">
        <v>1337</v>
      </c>
      <c r="E36" s="125">
        <f t="shared" si="2"/>
        <v>8.0380000000000003</v>
      </c>
      <c r="F36" s="46">
        <v>22</v>
      </c>
      <c r="G36" s="46">
        <v>88.42</v>
      </c>
      <c r="H36" s="40">
        <f t="shared" si="3"/>
        <v>20.86</v>
      </c>
      <c r="I36" s="41">
        <f t="shared" si="1"/>
        <v>109.28</v>
      </c>
      <c r="J36" s="159"/>
      <c r="K36" s="243"/>
    </row>
    <row r="37" spans="1:11" s="28" customFormat="1">
      <c r="A37" s="42">
        <f t="shared" si="4"/>
        <v>31</v>
      </c>
      <c r="B37" s="92" t="s">
        <v>118</v>
      </c>
      <c r="C37" s="92" t="s">
        <v>32</v>
      </c>
      <c r="D37" s="45">
        <v>1302</v>
      </c>
      <c r="E37" s="125">
        <f t="shared" si="2"/>
        <v>7.8280000000000003</v>
      </c>
      <c r="F37" s="46">
        <v>8</v>
      </c>
      <c r="G37" s="46">
        <v>31.31</v>
      </c>
      <c r="H37" s="40">
        <f t="shared" si="3"/>
        <v>7.39</v>
      </c>
      <c r="I37" s="41">
        <f t="shared" si="1"/>
        <v>38.699999999999996</v>
      </c>
      <c r="J37" s="159"/>
      <c r="K37" s="243"/>
    </row>
    <row r="38" spans="1:11" s="28" customFormat="1">
      <c r="A38" s="42">
        <f t="shared" si="4"/>
        <v>32</v>
      </c>
      <c r="B38" s="92" t="s">
        <v>101</v>
      </c>
      <c r="C38" s="92" t="s">
        <v>66</v>
      </c>
      <c r="D38" s="45">
        <v>1463</v>
      </c>
      <c r="E38" s="125">
        <f t="shared" si="2"/>
        <v>8.7959999999999994</v>
      </c>
      <c r="F38" s="46">
        <v>16</v>
      </c>
      <c r="G38" s="46">
        <v>70.37</v>
      </c>
      <c r="H38" s="40">
        <f t="shared" si="3"/>
        <v>16.600000000000001</v>
      </c>
      <c r="I38" s="41">
        <f t="shared" si="1"/>
        <v>86.97</v>
      </c>
      <c r="J38" s="159"/>
      <c r="K38" s="243"/>
    </row>
    <row r="39" spans="1:11" s="28" customFormat="1">
      <c r="A39" s="42">
        <f t="shared" si="4"/>
        <v>33</v>
      </c>
      <c r="B39" s="92" t="s">
        <v>131</v>
      </c>
      <c r="C39" s="92" t="s">
        <v>66</v>
      </c>
      <c r="D39" s="45">
        <v>1423</v>
      </c>
      <c r="E39" s="125">
        <f t="shared" si="2"/>
        <v>8.5549999999999997</v>
      </c>
      <c r="F39" s="46">
        <v>8</v>
      </c>
      <c r="G39" s="46">
        <v>34.22</v>
      </c>
      <c r="H39" s="40">
        <f t="shared" si="3"/>
        <v>8.07</v>
      </c>
      <c r="I39" s="41">
        <f t="shared" si="1"/>
        <v>42.29</v>
      </c>
      <c r="J39" s="159"/>
      <c r="K39" s="243"/>
    </row>
    <row r="40" spans="1:11" s="28" customFormat="1">
      <c r="A40" s="42">
        <f t="shared" si="4"/>
        <v>34</v>
      </c>
      <c r="B40" s="92" t="s">
        <v>91</v>
      </c>
      <c r="C40" s="92" t="s">
        <v>103</v>
      </c>
      <c r="D40" s="45">
        <v>1386</v>
      </c>
      <c r="E40" s="125">
        <f t="shared" si="2"/>
        <v>8.3330000000000002</v>
      </c>
      <c r="F40" s="46">
        <v>16</v>
      </c>
      <c r="G40" s="46">
        <v>66.66</v>
      </c>
      <c r="H40" s="40">
        <f t="shared" si="3"/>
        <v>15.73</v>
      </c>
      <c r="I40" s="41">
        <f t="shared" si="1"/>
        <v>82.39</v>
      </c>
      <c r="J40" s="159"/>
      <c r="K40" s="243"/>
    </row>
    <row r="41" spans="1:11" s="28" customFormat="1">
      <c r="A41" s="42">
        <f t="shared" si="4"/>
        <v>35</v>
      </c>
      <c r="B41" s="92" t="s">
        <v>104</v>
      </c>
      <c r="C41" s="92" t="s">
        <v>70</v>
      </c>
      <c r="D41" s="45">
        <v>1614</v>
      </c>
      <c r="E41" s="125">
        <f t="shared" si="2"/>
        <v>9.7040000000000006</v>
      </c>
      <c r="F41" s="46">
        <v>8</v>
      </c>
      <c r="G41" s="46">
        <v>38.82</v>
      </c>
      <c r="H41" s="40">
        <f t="shared" si="3"/>
        <v>9.16</v>
      </c>
      <c r="I41" s="41">
        <f t="shared" si="1"/>
        <v>47.980000000000004</v>
      </c>
      <c r="J41" s="159"/>
      <c r="K41" s="243"/>
    </row>
    <row r="42" spans="1:11" s="28" customFormat="1">
      <c r="A42" s="42">
        <f t="shared" si="4"/>
        <v>36</v>
      </c>
      <c r="B42" s="92" t="s">
        <v>102</v>
      </c>
      <c r="C42" s="92" t="s">
        <v>68</v>
      </c>
      <c r="D42" s="45">
        <v>1355</v>
      </c>
      <c r="E42" s="125">
        <f t="shared" si="2"/>
        <v>8.1460000000000008</v>
      </c>
      <c r="F42" s="46">
        <v>8</v>
      </c>
      <c r="G42" s="46">
        <v>32.58</v>
      </c>
      <c r="H42" s="40">
        <f t="shared" si="3"/>
        <v>7.69</v>
      </c>
      <c r="I42" s="41">
        <f t="shared" si="1"/>
        <v>40.269999999999996</v>
      </c>
      <c r="J42" s="159"/>
      <c r="K42" s="243"/>
    </row>
    <row r="43" spans="1:11" s="28" customFormat="1">
      <c r="A43" s="42">
        <f t="shared" si="4"/>
        <v>37</v>
      </c>
      <c r="B43" s="92" t="s">
        <v>105</v>
      </c>
      <c r="C43" s="92" t="s">
        <v>68</v>
      </c>
      <c r="D43" s="45">
        <v>1335</v>
      </c>
      <c r="E43" s="125">
        <f t="shared" si="2"/>
        <v>8.0259999999999998</v>
      </c>
      <c r="F43" s="46">
        <v>8</v>
      </c>
      <c r="G43" s="46">
        <v>32.1</v>
      </c>
      <c r="H43" s="40">
        <f t="shared" si="3"/>
        <v>7.57</v>
      </c>
      <c r="I43" s="41">
        <f t="shared" si="1"/>
        <v>39.67</v>
      </c>
      <c r="J43" s="159"/>
      <c r="K43" s="243"/>
    </row>
    <row r="44" spans="1:11" s="28" customFormat="1">
      <c r="A44" s="42">
        <f t="shared" si="4"/>
        <v>38</v>
      </c>
      <c r="B44" s="92" t="s">
        <v>117</v>
      </c>
      <c r="C44" s="92" t="s">
        <v>68</v>
      </c>
      <c r="D44" s="45">
        <v>1381</v>
      </c>
      <c r="E44" s="125">
        <f t="shared" si="2"/>
        <v>8.3030000000000008</v>
      </c>
      <c r="F44" s="46">
        <v>8</v>
      </c>
      <c r="G44" s="46">
        <v>33.21</v>
      </c>
      <c r="H44" s="40">
        <f t="shared" si="3"/>
        <v>7.83</v>
      </c>
      <c r="I44" s="41">
        <f t="shared" si="1"/>
        <v>41.04</v>
      </c>
      <c r="J44" s="159"/>
      <c r="K44" s="243"/>
    </row>
    <row r="45" spans="1:11" s="28" customFormat="1">
      <c r="A45" s="42">
        <f t="shared" si="4"/>
        <v>39</v>
      </c>
      <c r="B45" s="92" t="s">
        <v>105</v>
      </c>
      <c r="C45" s="92" t="s">
        <v>66</v>
      </c>
      <c r="D45" s="45">
        <v>1362</v>
      </c>
      <c r="E45" s="125">
        <f t="shared" si="2"/>
        <v>8.1890000000000001</v>
      </c>
      <c r="F45" s="46">
        <v>16</v>
      </c>
      <c r="G45" s="46">
        <v>65.510000000000005</v>
      </c>
      <c r="H45" s="40">
        <f t="shared" si="3"/>
        <v>15.45</v>
      </c>
      <c r="I45" s="41">
        <f t="shared" si="1"/>
        <v>80.960000000000008</v>
      </c>
      <c r="J45" s="159"/>
      <c r="K45" s="243"/>
    </row>
    <row r="46" spans="1:11" s="28" customFormat="1">
      <c r="A46" s="42">
        <f t="shared" si="4"/>
        <v>40</v>
      </c>
      <c r="B46" s="92" t="s">
        <v>94</v>
      </c>
      <c r="C46" s="92" t="s">
        <v>68</v>
      </c>
      <c r="D46" s="45">
        <v>1335</v>
      </c>
      <c r="E46" s="125">
        <f t="shared" si="2"/>
        <v>8.0259999999999998</v>
      </c>
      <c r="F46" s="46">
        <v>16</v>
      </c>
      <c r="G46" s="46">
        <v>64.209999999999994</v>
      </c>
      <c r="H46" s="40">
        <f t="shared" si="3"/>
        <v>15.15</v>
      </c>
      <c r="I46" s="41">
        <f t="shared" si="1"/>
        <v>79.36</v>
      </c>
      <c r="J46" s="159"/>
      <c r="K46" s="243"/>
    </row>
    <row r="47" spans="1:11" s="28" customFormat="1" ht="25.5">
      <c r="A47" s="42">
        <f t="shared" si="4"/>
        <v>41</v>
      </c>
      <c r="B47" s="92" t="s">
        <v>95</v>
      </c>
      <c r="C47" s="92" t="s">
        <v>68</v>
      </c>
      <c r="D47" s="45">
        <v>1565</v>
      </c>
      <c r="E47" s="125">
        <f t="shared" si="2"/>
        <v>9.4090000000000007</v>
      </c>
      <c r="F47" s="46">
        <v>16</v>
      </c>
      <c r="G47" s="46">
        <v>75.27</v>
      </c>
      <c r="H47" s="40">
        <f t="shared" si="3"/>
        <v>17.760000000000002</v>
      </c>
      <c r="I47" s="41">
        <f t="shared" si="1"/>
        <v>93.03</v>
      </c>
      <c r="J47" s="159"/>
      <c r="K47" s="243"/>
    </row>
    <row r="48" spans="1:11" s="28" customFormat="1" ht="27.75" customHeight="1">
      <c r="A48" s="42">
        <f t="shared" si="4"/>
        <v>42</v>
      </c>
      <c r="B48" s="92" t="s">
        <v>63</v>
      </c>
      <c r="C48" s="92" t="s">
        <v>108</v>
      </c>
      <c r="D48" s="45">
        <v>2004</v>
      </c>
      <c r="E48" s="125">
        <f t="shared" si="2"/>
        <v>12.048</v>
      </c>
      <c r="F48" s="46">
        <v>16</v>
      </c>
      <c r="G48" s="46">
        <v>96.38</v>
      </c>
      <c r="H48" s="40">
        <f t="shared" si="3"/>
        <v>22.74</v>
      </c>
      <c r="I48" s="41">
        <f t="shared" si="1"/>
        <v>119.11999999999999</v>
      </c>
      <c r="J48" s="159"/>
      <c r="K48" s="243"/>
    </row>
    <row r="49" spans="1:11" s="28" customFormat="1">
      <c r="A49" s="42">
        <f t="shared" si="4"/>
        <v>43</v>
      </c>
      <c r="B49" s="92" t="s">
        <v>99</v>
      </c>
      <c r="C49" s="92" t="s">
        <v>68</v>
      </c>
      <c r="D49" s="45">
        <v>1381</v>
      </c>
      <c r="E49" s="125">
        <f t="shared" si="2"/>
        <v>8.3030000000000008</v>
      </c>
      <c r="F49" s="46">
        <v>16</v>
      </c>
      <c r="G49" s="46">
        <v>66.42</v>
      </c>
      <c r="H49" s="40">
        <f t="shared" si="3"/>
        <v>15.67</v>
      </c>
      <c r="I49" s="41">
        <f t="shared" si="1"/>
        <v>82.09</v>
      </c>
      <c r="J49" s="159"/>
      <c r="K49" s="243"/>
    </row>
    <row r="50" spans="1:11" s="28" customFormat="1">
      <c r="A50" s="42">
        <f t="shared" si="4"/>
        <v>44</v>
      </c>
      <c r="B50" s="92" t="s">
        <v>107</v>
      </c>
      <c r="C50" s="92" t="s">
        <v>70</v>
      </c>
      <c r="D50" s="45">
        <v>1474</v>
      </c>
      <c r="E50" s="125">
        <f t="shared" si="2"/>
        <v>8.8620000000000001</v>
      </c>
      <c r="F50" s="46">
        <v>8</v>
      </c>
      <c r="G50" s="46">
        <v>35.450000000000003</v>
      </c>
      <c r="H50" s="40">
        <f t="shared" si="3"/>
        <v>8.36</v>
      </c>
      <c r="I50" s="41">
        <f t="shared" si="1"/>
        <v>43.81</v>
      </c>
      <c r="J50" s="159"/>
      <c r="K50" s="243"/>
    </row>
    <row r="51" spans="1:11" s="28" customFormat="1">
      <c r="A51" s="42">
        <f t="shared" si="4"/>
        <v>45</v>
      </c>
      <c r="B51" s="92" t="s">
        <v>74</v>
      </c>
      <c r="C51" s="92" t="s">
        <v>68</v>
      </c>
      <c r="D51" s="45">
        <v>1355</v>
      </c>
      <c r="E51" s="125">
        <f t="shared" si="2"/>
        <v>8.1460000000000008</v>
      </c>
      <c r="F51" s="46">
        <v>24</v>
      </c>
      <c r="G51" s="46">
        <v>97.75</v>
      </c>
      <c r="H51" s="40">
        <f t="shared" si="3"/>
        <v>23.06</v>
      </c>
      <c r="I51" s="41">
        <f t="shared" si="1"/>
        <v>120.81</v>
      </c>
      <c r="J51" s="159"/>
      <c r="K51" s="243"/>
    </row>
    <row r="52" spans="1:11" s="28" customFormat="1" ht="18.75" customHeight="1">
      <c r="A52" s="42">
        <f t="shared" si="4"/>
        <v>46</v>
      </c>
      <c r="B52" s="92" t="s">
        <v>98</v>
      </c>
      <c r="C52" s="92" t="s">
        <v>68</v>
      </c>
      <c r="D52" s="45">
        <v>1517</v>
      </c>
      <c r="E52" s="125">
        <f t="shared" si="2"/>
        <v>9.1199999999999992</v>
      </c>
      <c r="F52" s="46">
        <v>24</v>
      </c>
      <c r="G52" s="46">
        <v>109.44</v>
      </c>
      <c r="H52" s="40">
        <f t="shared" si="3"/>
        <v>25.82</v>
      </c>
      <c r="I52" s="41">
        <f t="shared" si="1"/>
        <v>135.26</v>
      </c>
      <c r="J52" s="159"/>
      <c r="K52" s="243"/>
    </row>
    <row r="53" spans="1:11" s="28" customFormat="1" ht="18" customHeight="1">
      <c r="A53" s="42">
        <f t="shared" si="4"/>
        <v>47</v>
      </c>
      <c r="B53" s="92" t="s">
        <v>140</v>
      </c>
      <c r="C53" s="92" t="s">
        <v>70</v>
      </c>
      <c r="D53" s="45">
        <v>1463</v>
      </c>
      <c r="E53" s="125">
        <f t="shared" si="2"/>
        <v>8.7959999999999994</v>
      </c>
      <c r="F53" s="46">
        <v>32</v>
      </c>
      <c r="G53" s="46">
        <v>140.74</v>
      </c>
      <c r="H53" s="40">
        <f t="shared" si="3"/>
        <v>33.200000000000003</v>
      </c>
      <c r="I53" s="41">
        <f t="shared" si="1"/>
        <v>173.94</v>
      </c>
      <c r="J53" s="159"/>
      <c r="K53" s="243"/>
    </row>
    <row r="54" spans="1:11" s="28" customFormat="1">
      <c r="A54" s="42">
        <f t="shared" si="4"/>
        <v>48</v>
      </c>
      <c r="B54" s="92" t="s">
        <v>121</v>
      </c>
      <c r="C54" s="92" t="s">
        <v>68</v>
      </c>
      <c r="D54" s="45">
        <v>1565</v>
      </c>
      <c r="E54" s="125">
        <f t="shared" si="2"/>
        <v>9.4090000000000007</v>
      </c>
      <c r="F54" s="46">
        <v>8</v>
      </c>
      <c r="G54" s="46">
        <v>37.64</v>
      </c>
      <c r="H54" s="40">
        <f t="shared" si="3"/>
        <v>8.8800000000000008</v>
      </c>
      <c r="I54" s="41">
        <f t="shared" si="1"/>
        <v>46.52</v>
      </c>
      <c r="J54" s="159"/>
      <c r="K54" s="243"/>
    </row>
    <row r="55" spans="1:11" s="28" customFormat="1">
      <c r="A55" s="42">
        <f t="shared" si="4"/>
        <v>49</v>
      </c>
      <c r="B55" s="92" t="s">
        <v>109</v>
      </c>
      <c r="C55" s="92" t="s">
        <v>66</v>
      </c>
      <c r="D55" s="45">
        <v>1557</v>
      </c>
      <c r="E55" s="125">
        <f t="shared" si="2"/>
        <v>9.3610000000000007</v>
      </c>
      <c r="F55" s="46">
        <v>16</v>
      </c>
      <c r="G55" s="46">
        <v>74.89</v>
      </c>
      <c r="H55" s="40">
        <f t="shared" si="3"/>
        <v>17.670000000000002</v>
      </c>
      <c r="I55" s="41">
        <f t="shared" si="1"/>
        <v>92.56</v>
      </c>
      <c r="J55" s="159"/>
      <c r="K55" s="243"/>
    </row>
    <row r="56" spans="1:11" s="28" customFormat="1" ht="25.5">
      <c r="A56" s="42">
        <f t="shared" si="4"/>
        <v>50</v>
      </c>
      <c r="B56" s="92" t="s">
        <v>110</v>
      </c>
      <c r="C56" s="92" t="s">
        <v>68</v>
      </c>
      <c r="D56" s="45">
        <v>1309</v>
      </c>
      <c r="E56" s="125">
        <f t="shared" si="2"/>
        <v>7.87</v>
      </c>
      <c r="F56" s="46">
        <v>24</v>
      </c>
      <c r="G56" s="46">
        <v>94.44</v>
      </c>
      <c r="H56" s="40">
        <f t="shared" si="3"/>
        <v>22.28</v>
      </c>
      <c r="I56" s="41">
        <f t="shared" si="1"/>
        <v>116.72</v>
      </c>
      <c r="J56" s="159"/>
      <c r="K56" s="243"/>
    </row>
    <row r="57" spans="1:11" s="28" customFormat="1">
      <c r="A57" s="42">
        <f t="shared" si="4"/>
        <v>51</v>
      </c>
      <c r="B57" s="92" t="s">
        <v>109</v>
      </c>
      <c r="C57" s="92" t="s">
        <v>66</v>
      </c>
      <c r="D57" s="45">
        <v>1463</v>
      </c>
      <c r="E57" s="125">
        <f t="shared" si="2"/>
        <v>8.7959999999999994</v>
      </c>
      <c r="F57" s="46">
        <v>22</v>
      </c>
      <c r="G57" s="46">
        <v>96.76</v>
      </c>
      <c r="H57" s="40">
        <f t="shared" si="3"/>
        <v>22.83</v>
      </c>
      <c r="I57" s="41">
        <f t="shared" si="1"/>
        <v>119.59</v>
      </c>
      <c r="J57" s="159"/>
      <c r="K57" s="243"/>
    </row>
    <row r="58" spans="1:11" s="28" customFormat="1">
      <c r="A58" s="42">
        <f t="shared" si="4"/>
        <v>52</v>
      </c>
      <c r="B58" s="92" t="s">
        <v>118</v>
      </c>
      <c r="C58" s="92" t="s">
        <v>68</v>
      </c>
      <c r="D58" s="45">
        <v>1335</v>
      </c>
      <c r="E58" s="125">
        <f t="shared" si="2"/>
        <v>8.0259999999999998</v>
      </c>
      <c r="F58" s="46">
        <v>16</v>
      </c>
      <c r="G58" s="46">
        <v>64.209999999999994</v>
      </c>
      <c r="H58" s="40">
        <f t="shared" si="3"/>
        <v>15.15</v>
      </c>
      <c r="I58" s="41">
        <f t="shared" si="1"/>
        <v>79.36</v>
      </c>
      <c r="J58" s="159"/>
      <c r="K58" s="243"/>
    </row>
    <row r="59" spans="1:11" s="28" customFormat="1">
      <c r="A59" s="42">
        <f t="shared" si="4"/>
        <v>53</v>
      </c>
      <c r="B59" s="92" t="s">
        <v>94</v>
      </c>
      <c r="C59" s="92" t="s">
        <v>68</v>
      </c>
      <c r="D59" s="45">
        <v>1355</v>
      </c>
      <c r="E59" s="125">
        <f t="shared" si="2"/>
        <v>8.1460000000000008</v>
      </c>
      <c r="F59" s="46">
        <v>16</v>
      </c>
      <c r="G59" s="46">
        <v>65.17</v>
      </c>
      <c r="H59" s="40">
        <f t="shared" si="3"/>
        <v>15.37</v>
      </c>
      <c r="I59" s="41">
        <f t="shared" si="1"/>
        <v>80.540000000000006</v>
      </c>
      <c r="J59" s="159"/>
      <c r="K59" s="243"/>
    </row>
    <row r="60" spans="1:11" s="28" customFormat="1">
      <c r="A60" s="42">
        <f t="shared" si="4"/>
        <v>54</v>
      </c>
      <c r="B60" s="92" t="s">
        <v>101</v>
      </c>
      <c r="C60" s="92" t="s">
        <v>70</v>
      </c>
      <c r="D60" s="45">
        <v>1565</v>
      </c>
      <c r="E60" s="125">
        <f t="shared" si="2"/>
        <v>9.4090000000000007</v>
      </c>
      <c r="F60" s="46">
        <v>24</v>
      </c>
      <c r="G60" s="46">
        <v>112.91</v>
      </c>
      <c r="H60" s="40">
        <f t="shared" si="3"/>
        <v>26.64</v>
      </c>
      <c r="I60" s="41">
        <f t="shared" si="1"/>
        <v>139.55000000000001</v>
      </c>
      <c r="J60" s="159"/>
      <c r="K60" s="243"/>
    </row>
    <row r="61" spans="1:11" s="28" customFormat="1">
      <c r="A61" s="42">
        <f t="shared" si="4"/>
        <v>55</v>
      </c>
      <c r="B61" s="92" t="s">
        <v>125</v>
      </c>
      <c r="C61" s="92" t="s">
        <v>68</v>
      </c>
      <c r="D61" s="45">
        <v>1381</v>
      </c>
      <c r="E61" s="125">
        <f t="shared" si="2"/>
        <v>8.3030000000000008</v>
      </c>
      <c r="F61" s="46">
        <v>14</v>
      </c>
      <c r="G61" s="46">
        <v>58.12</v>
      </c>
      <c r="H61" s="40">
        <f t="shared" si="3"/>
        <v>13.71</v>
      </c>
      <c r="I61" s="41">
        <f t="shared" si="1"/>
        <v>71.83</v>
      </c>
      <c r="J61" s="159"/>
      <c r="K61" s="243"/>
    </row>
    <row r="62" spans="1:11" s="28" customFormat="1">
      <c r="A62" s="42">
        <f t="shared" si="4"/>
        <v>56</v>
      </c>
      <c r="B62" s="92" t="s">
        <v>141</v>
      </c>
      <c r="C62" s="92" t="s">
        <v>68</v>
      </c>
      <c r="D62" s="45">
        <v>1355</v>
      </c>
      <c r="E62" s="125">
        <f t="shared" si="2"/>
        <v>8.1460000000000008</v>
      </c>
      <c r="F62" s="46">
        <v>16</v>
      </c>
      <c r="G62" s="46">
        <v>65.17</v>
      </c>
      <c r="H62" s="40">
        <f t="shared" si="3"/>
        <v>15.37</v>
      </c>
      <c r="I62" s="41">
        <f t="shared" si="1"/>
        <v>80.540000000000006</v>
      </c>
      <c r="J62" s="159"/>
      <c r="K62" s="243"/>
    </row>
    <row r="63" spans="1:11" s="28" customFormat="1">
      <c r="A63" s="42">
        <f t="shared" si="4"/>
        <v>57</v>
      </c>
      <c r="B63" s="92" t="s">
        <v>86</v>
      </c>
      <c r="C63" s="92" t="s">
        <v>66</v>
      </c>
      <c r="D63" s="45">
        <v>1342</v>
      </c>
      <c r="E63" s="125">
        <f t="shared" si="2"/>
        <v>8.0679999999999996</v>
      </c>
      <c r="F63" s="46">
        <v>32</v>
      </c>
      <c r="G63" s="46">
        <v>129.09</v>
      </c>
      <c r="H63" s="40">
        <f t="shared" si="3"/>
        <v>30.45</v>
      </c>
      <c r="I63" s="41">
        <f t="shared" si="1"/>
        <v>159.54</v>
      </c>
      <c r="J63" s="159"/>
      <c r="K63" s="243"/>
    </row>
    <row r="64" spans="1:11" s="28" customFormat="1">
      <c r="A64" s="42">
        <f t="shared" si="4"/>
        <v>58</v>
      </c>
      <c r="B64" s="92" t="s">
        <v>93</v>
      </c>
      <c r="C64" s="92" t="s">
        <v>68</v>
      </c>
      <c r="D64" s="45">
        <v>1475</v>
      </c>
      <c r="E64" s="125">
        <f t="shared" si="2"/>
        <v>8.8680000000000003</v>
      </c>
      <c r="F64" s="46">
        <v>16</v>
      </c>
      <c r="G64" s="46">
        <v>70.94</v>
      </c>
      <c r="H64" s="40">
        <f>ROUND(G64*0.2194,2)</f>
        <v>15.56</v>
      </c>
      <c r="I64" s="41">
        <f t="shared" si="1"/>
        <v>86.5</v>
      </c>
      <c r="J64" s="159" t="s">
        <v>142</v>
      </c>
      <c r="K64" s="243"/>
    </row>
    <row r="65" spans="1:11" s="28" customFormat="1">
      <c r="A65" s="42">
        <f t="shared" si="4"/>
        <v>59</v>
      </c>
      <c r="B65" s="92" t="s">
        <v>119</v>
      </c>
      <c r="C65" s="92" t="s">
        <v>70</v>
      </c>
      <c r="D65" s="45">
        <v>1713</v>
      </c>
      <c r="E65" s="125">
        <f t="shared" si="2"/>
        <v>10.298999999999999</v>
      </c>
      <c r="F65" s="46">
        <v>24</v>
      </c>
      <c r="G65" s="46">
        <v>123.59</v>
      </c>
      <c r="H65" s="40">
        <f t="shared" si="3"/>
        <v>29.15</v>
      </c>
      <c r="I65" s="41">
        <f t="shared" si="1"/>
        <v>152.74</v>
      </c>
      <c r="J65" s="159"/>
      <c r="K65" s="243"/>
    </row>
    <row r="66" spans="1:11" s="28" customFormat="1">
      <c r="A66" s="42">
        <f t="shared" si="4"/>
        <v>60</v>
      </c>
      <c r="B66" s="92" t="s">
        <v>120</v>
      </c>
      <c r="C66" s="92" t="s">
        <v>66</v>
      </c>
      <c r="D66" s="45">
        <v>1443</v>
      </c>
      <c r="E66" s="125">
        <f t="shared" si="2"/>
        <v>8.6760000000000002</v>
      </c>
      <c r="F66" s="46">
        <v>16</v>
      </c>
      <c r="G66" s="46">
        <v>69.41</v>
      </c>
      <c r="H66" s="40">
        <f t="shared" si="3"/>
        <v>16.37</v>
      </c>
      <c r="I66" s="41">
        <f t="shared" si="1"/>
        <v>85.78</v>
      </c>
      <c r="J66" s="159"/>
      <c r="K66" s="243"/>
    </row>
    <row r="67" spans="1:11" s="28" customFormat="1">
      <c r="A67" s="42">
        <f t="shared" si="4"/>
        <v>61</v>
      </c>
      <c r="B67" s="92" t="s">
        <v>76</v>
      </c>
      <c r="C67" s="92" t="s">
        <v>66</v>
      </c>
      <c r="D67" s="45">
        <v>1463</v>
      </c>
      <c r="E67" s="125">
        <f t="shared" si="2"/>
        <v>8.7959999999999994</v>
      </c>
      <c r="F67" s="46">
        <v>8</v>
      </c>
      <c r="G67" s="46">
        <v>35.18</v>
      </c>
      <c r="H67" s="40">
        <f t="shared" si="3"/>
        <v>8.3000000000000007</v>
      </c>
      <c r="I67" s="41">
        <f t="shared" si="1"/>
        <v>43.480000000000004</v>
      </c>
      <c r="J67" s="159"/>
      <c r="K67" s="243"/>
    </row>
    <row r="68" spans="1:11" s="28" customFormat="1">
      <c r="A68" s="42">
        <f t="shared" si="4"/>
        <v>62</v>
      </c>
      <c r="B68" s="92" t="s">
        <v>121</v>
      </c>
      <c r="C68" s="92" t="s">
        <v>68</v>
      </c>
      <c r="D68" s="45">
        <v>1593</v>
      </c>
      <c r="E68" s="125">
        <f t="shared" si="2"/>
        <v>9.577</v>
      </c>
      <c r="F68" s="46">
        <v>16</v>
      </c>
      <c r="G68" s="46">
        <v>76.62</v>
      </c>
      <c r="H68" s="40">
        <f t="shared" si="3"/>
        <v>18.07</v>
      </c>
      <c r="I68" s="41">
        <f t="shared" si="1"/>
        <v>94.69</v>
      </c>
      <c r="J68" s="159"/>
      <c r="K68" s="243"/>
    </row>
    <row r="69" spans="1:11" s="28" customFormat="1">
      <c r="A69" s="42">
        <f t="shared" si="4"/>
        <v>63</v>
      </c>
      <c r="B69" s="92" t="s">
        <v>88</v>
      </c>
      <c r="C69" s="92" t="s">
        <v>66</v>
      </c>
      <c r="D69" s="45">
        <v>1317</v>
      </c>
      <c r="E69" s="125">
        <f t="shared" si="2"/>
        <v>7.9180000000000001</v>
      </c>
      <c r="F69" s="46">
        <v>8</v>
      </c>
      <c r="G69" s="46">
        <v>31.67</v>
      </c>
      <c r="H69" s="40">
        <f t="shared" si="3"/>
        <v>7.47</v>
      </c>
      <c r="I69" s="41">
        <f t="shared" si="1"/>
        <v>39.14</v>
      </c>
      <c r="J69" s="159"/>
      <c r="K69" s="243"/>
    </row>
    <row r="70" spans="1:11" s="28" customFormat="1">
      <c r="A70" s="42">
        <f t="shared" si="4"/>
        <v>64</v>
      </c>
      <c r="B70" s="92" t="s">
        <v>82</v>
      </c>
      <c r="C70" s="92" t="s">
        <v>66</v>
      </c>
      <c r="D70" s="45">
        <v>1463</v>
      </c>
      <c r="E70" s="125">
        <f t="shared" si="2"/>
        <v>8.7959999999999994</v>
      </c>
      <c r="F70" s="46">
        <v>16</v>
      </c>
      <c r="G70" s="46">
        <v>70.37</v>
      </c>
      <c r="H70" s="40">
        <f t="shared" si="3"/>
        <v>16.600000000000001</v>
      </c>
      <c r="I70" s="41">
        <f t="shared" si="1"/>
        <v>86.97</v>
      </c>
      <c r="J70" s="159"/>
      <c r="K70" s="243"/>
    </row>
    <row r="71" spans="1:11" s="28" customFormat="1">
      <c r="A71" s="42">
        <f t="shared" si="4"/>
        <v>65</v>
      </c>
      <c r="B71" s="92" t="s">
        <v>122</v>
      </c>
      <c r="C71" s="92" t="s">
        <v>68</v>
      </c>
      <c r="D71" s="45">
        <v>1508</v>
      </c>
      <c r="E71" s="125">
        <f t="shared" si="2"/>
        <v>9.0660000000000007</v>
      </c>
      <c r="F71" s="46">
        <v>32</v>
      </c>
      <c r="G71" s="46">
        <v>145.06</v>
      </c>
      <c r="H71" s="40">
        <f t="shared" si="3"/>
        <v>34.22</v>
      </c>
      <c r="I71" s="41">
        <f t="shared" ref="I71:I134" si="5">G71+H71</f>
        <v>179.28</v>
      </c>
      <c r="J71" s="159"/>
      <c r="K71" s="243"/>
    </row>
    <row r="72" spans="1:11" s="28" customFormat="1">
      <c r="A72" s="42">
        <f t="shared" si="4"/>
        <v>66</v>
      </c>
      <c r="B72" s="92" t="s">
        <v>123</v>
      </c>
      <c r="C72" s="92" t="s">
        <v>66</v>
      </c>
      <c r="D72" s="45">
        <v>1317</v>
      </c>
      <c r="E72" s="125">
        <f t="shared" ref="E72:E135" si="6">ROUND(D72/$E$4,3)</f>
        <v>7.9180000000000001</v>
      </c>
      <c r="F72" s="46">
        <v>8</v>
      </c>
      <c r="G72" s="46">
        <v>31.67</v>
      </c>
      <c r="H72" s="40">
        <f t="shared" ref="H72:H135" si="7">ROUND(G72*0.2359,2)</f>
        <v>7.47</v>
      </c>
      <c r="I72" s="41">
        <f t="shared" si="5"/>
        <v>39.14</v>
      </c>
      <c r="J72" s="159"/>
      <c r="K72" s="243"/>
    </row>
    <row r="73" spans="1:11" s="28" customFormat="1">
      <c r="A73" s="42">
        <f t="shared" ref="A73:A136" si="8">A72+1</f>
        <v>67</v>
      </c>
      <c r="B73" s="92" t="s">
        <v>65</v>
      </c>
      <c r="C73" s="92" t="s">
        <v>68</v>
      </c>
      <c r="D73" s="45">
        <v>1517</v>
      </c>
      <c r="E73" s="125">
        <f t="shared" si="6"/>
        <v>9.1199999999999992</v>
      </c>
      <c r="F73" s="46">
        <v>24</v>
      </c>
      <c r="G73" s="46">
        <v>109.44</v>
      </c>
      <c r="H73" s="40">
        <f t="shared" si="7"/>
        <v>25.82</v>
      </c>
      <c r="I73" s="41">
        <f t="shared" si="5"/>
        <v>135.26</v>
      </c>
      <c r="J73" s="159"/>
      <c r="K73" s="243"/>
    </row>
    <row r="74" spans="1:11" s="28" customFormat="1">
      <c r="A74" s="42">
        <f t="shared" si="8"/>
        <v>68</v>
      </c>
      <c r="B74" s="92" t="s">
        <v>80</v>
      </c>
      <c r="C74" s="92" t="s">
        <v>66</v>
      </c>
      <c r="D74" s="45">
        <v>1362</v>
      </c>
      <c r="E74" s="125">
        <f t="shared" si="6"/>
        <v>8.1890000000000001</v>
      </c>
      <c r="F74" s="46">
        <v>8</v>
      </c>
      <c r="G74" s="46">
        <v>32.76</v>
      </c>
      <c r="H74" s="40">
        <f t="shared" si="7"/>
        <v>7.73</v>
      </c>
      <c r="I74" s="41">
        <f t="shared" si="5"/>
        <v>40.489999999999995</v>
      </c>
      <c r="J74" s="159"/>
      <c r="K74" s="243"/>
    </row>
    <row r="75" spans="1:11" s="28" customFormat="1">
      <c r="A75" s="42">
        <f t="shared" si="8"/>
        <v>69</v>
      </c>
      <c r="B75" s="92" t="s">
        <v>109</v>
      </c>
      <c r="C75" s="92" t="s">
        <v>66</v>
      </c>
      <c r="D75" s="45">
        <v>1463</v>
      </c>
      <c r="E75" s="125">
        <f t="shared" si="6"/>
        <v>8.7959999999999994</v>
      </c>
      <c r="F75" s="46">
        <v>30</v>
      </c>
      <c r="G75" s="46">
        <v>131.94</v>
      </c>
      <c r="H75" s="40">
        <f t="shared" si="7"/>
        <v>31.12</v>
      </c>
      <c r="I75" s="41">
        <f t="shared" si="5"/>
        <v>163.06</v>
      </c>
      <c r="J75" s="159"/>
      <c r="K75" s="243"/>
    </row>
    <row r="76" spans="1:11" s="28" customFormat="1">
      <c r="A76" s="42">
        <f t="shared" si="8"/>
        <v>70</v>
      </c>
      <c r="B76" s="92" t="s">
        <v>119</v>
      </c>
      <c r="C76" s="92" t="s">
        <v>68</v>
      </c>
      <c r="D76" s="45">
        <v>1517</v>
      </c>
      <c r="E76" s="125">
        <f t="shared" si="6"/>
        <v>9.1199999999999992</v>
      </c>
      <c r="F76" s="46">
        <v>8</v>
      </c>
      <c r="G76" s="46">
        <v>36.479999999999997</v>
      </c>
      <c r="H76" s="40">
        <f t="shared" si="7"/>
        <v>8.61</v>
      </c>
      <c r="I76" s="41">
        <f t="shared" si="5"/>
        <v>45.089999999999996</v>
      </c>
      <c r="J76" s="159"/>
      <c r="K76" s="243"/>
    </row>
    <row r="77" spans="1:11" s="28" customFormat="1">
      <c r="A77" s="42">
        <f t="shared" si="8"/>
        <v>71</v>
      </c>
      <c r="B77" s="92" t="s">
        <v>124</v>
      </c>
      <c r="C77" s="92" t="s">
        <v>68</v>
      </c>
      <c r="D77" s="45">
        <v>1470</v>
      </c>
      <c r="E77" s="125">
        <f t="shared" si="6"/>
        <v>8.8379999999999992</v>
      </c>
      <c r="F77" s="46">
        <v>8</v>
      </c>
      <c r="G77" s="46">
        <v>35.35</v>
      </c>
      <c r="H77" s="40">
        <f t="shared" si="7"/>
        <v>8.34</v>
      </c>
      <c r="I77" s="41">
        <f t="shared" si="5"/>
        <v>43.69</v>
      </c>
      <c r="J77" s="159"/>
      <c r="K77" s="243"/>
    </row>
    <row r="78" spans="1:11" s="28" customFormat="1">
      <c r="A78" s="42">
        <f t="shared" si="8"/>
        <v>72</v>
      </c>
      <c r="B78" s="92" t="s">
        <v>115</v>
      </c>
      <c r="C78" s="92" t="s">
        <v>70</v>
      </c>
      <c r="D78" s="45">
        <v>1655</v>
      </c>
      <c r="E78" s="125">
        <f t="shared" si="6"/>
        <v>9.9499999999999993</v>
      </c>
      <c r="F78" s="46">
        <v>8</v>
      </c>
      <c r="G78" s="46">
        <v>39.799999999999997</v>
      </c>
      <c r="H78" s="40">
        <f t="shared" si="7"/>
        <v>9.39</v>
      </c>
      <c r="I78" s="41">
        <f t="shared" si="5"/>
        <v>49.19</v>
      </c>
      <c r="J78" s="159"/>
      <c r="K78" s="243"/>
    </row>
    <row r="79" spans="1:11" s="28" customFormat="1">
      <c r="A79" s="42">
        <f t="shared" si="8"/>
        <v>73</v>
      </c>
      <c r="B79" s="92" t="s">
        <v>87</v>
      </c>
      <c r="C79" s="92" t="s">
        <v>68</v>
      </c>
      <c r="D79" s="45">
        <v>1497</v>
      </c>
      <c r="E79" s="125">
        <f t="shared" si="6"/>
        <v>9</v>
      </c>
      <c r="F79" s="46">
        <v>16</v>
      </c>
      <c r="G79" s="46">
        <v>72</v>
      </c>
      <c r="H79" s="40">
        <f t="shared" si="7"/>
        <v>16.98</v>
      </c>
      <c r="I79" s="41">
        <f t="shared" si="5"/>
        <v>88.98</v>
      </c>
      <c r="J79" s="159"/>
      <c r="K79" s="243"/>
    </row>
    <row r="80" spans="1:11" s="28" customFormat="1">
      <c r="A80" s="42">
        <f t="shared" si="8"/>
        <v>74</v>
      </c>
      <c r="B80" s="92" t="s">
        <v>73</v>
      </c>
      <c r="C80" s="92" t="s">
        <v>66</v>
      </c>
      <c r="D80" s="45">
        <v>1443</v>
      </c>
      <c r="E80" s="125">
        <f t="shared" si="6"/>
        <v>8.6760000000000002</v>
      </c>
      <c r="F80" s="46">
        <v>24</v>
      </c>
      <c r="G80" s="46">
        <v>104.11</v>
      </c>
      <c r="H80" s="40">
        <f t="shared" si="7"/>
        <v>24.56</v>
      </c>
      <c r="I80" s="41">
        <f t="shared" si="5"/>
        <v>128.66999999999999</v>
      </c>
      <c r="J80" s="159"/>
      <c r="K80" s="243"/>
    </row>
    <row r="81" spans="1:11" s="28" customFormat="1">
      <c r="A81" s="42">
        <f t="shared" si="8"/>
        <v>75</v>
      </c>
      <c r="B81" s="92" t="s">
        <v>102</v>
      </c>
      <c r="C81" s="92" t="s">
        <v>66</v>
      </c>
      <c r="D81" s="45">
        <v>1361</v>
      </c>
      <c r="E81" s="125">
        <f t="shared" si="6"/>
        <v>8.1829999999999998</v>
      </c>
      <c r="F81" s="46">
        <v>8</v>
      </c>
      <c r="G81" s="46">
        <v>32.729999999999997</v>
      </c>
      <c r="H81" s="40">
        <f t="shared" si="7"/>
        <v>7.72</v>
      </c>
      <c r="I81" s="41">
        <f t="shared" si="5"/>
        <v>40.449999999999996</v>
      </c>
      <c r="J81" s="159"/>
      <c r="K81" s="243"/>
    </row>
    <row r="82" spans="1:11" s="28" customFormat="1">
      <c r="A82" s="42">
        <f t="shared" si="8"/>
        <v>76</v>
      </c>
      <c r="B82" s="92" t="s">
        <v>73</v>
      </c>
      <c r="C82" s="92" t="s">
        <v>70</v>
      </c>
      <c r="D82" s="45">
        <v>1762</v>
      </c>
      <c r="E82" s="125">
        <f t="shared" si="6"/>
        <v>10.593</v>
      </c>
      <c r="F82" s="46">
        <v>16</v>
      </c>
      <c r="G82" s="46">
        <v>84.74</v>
      </c>
      <c r="H82" s="40">
        <f t="shared" si="7"/>
        <v>19.989999999999998</v>
      </c>
      <c r="I82" s="41">
        <f t="shared" si="5"/>
        <v>104.72999999999999</v>
      </c>
      <c r="J82" s="159"/>
      <c r="K82" s="243"/>
    </row>
    <row r="83" spans="1:11" s="28" customFormat="1">
      <c r="A83" s="42">
        <f t="shared" si="8"/>
        <v>77</v>
      </c>
      <c r="B83" s="92" t="s">
        <v>109</v>
      </c>
      <c r="C83" s="92" t="s">
        <v>68</v>
      </c>
      <c r="D83" s="45">
        <v>1610</v>
      </c>
      <c r="E83" s="125">
        <f t="shared" si="6"/>
        <v>9.68</v>
      </c>
      <c r="F83" s="46">
        <v>24</v>
      </c>
      <c r="G83" s="46">
        <v>116.16</v>
      </c>
      <c r="H83" s="40">
        <f t="shared" si="7"/>
        <v>27.4</v>
      </c>
      <c r="I83" s="41">
        <f t="shared" si="5"/>
        <v>143.56</v>
      </c>
      <c r="J83" s="159"/>
      <c r="K83" s="243"/>
    </row>
    <row r="84" spans="1:11" s="28" customFormat="1">
      <c r="A84" s="42">
        <f t="shared" si="8"/>
        <v>78</v>
      </c>
      <c r="B84" s="92" t="s">
        <v>105</v>
      </c>
      <c r="C84" s="92" t="s">
        <v>68</v>
      </c>
      <c r="D84" s="45">
        <v>1335</v>
      </c>
      <c r="E84" s="125">
        <f t="shared" si="6"/>
        <v>8.0259999999999998</v>
      </c>
      <c r="F84" s="46">
        <v>6</v>
      </c>
      <c r="G84" s="46">
        <v>24.08</v>
      </c>
      <c r="H84" s="40">
        <f t="shared" si="7"/>
        <v>5.68</v>
      </c>
      <c r="I84" s="41">
        <f t="shared" si="5"/>
        <v>29.759999999999998</v>
      </c>
      <c r="J84" s="159"/>
      <c r="K84" s="243"/>
    </row>
    <row r="85" spans="1:11" s="28" customFormat="1">
      <c r="A85" s="42">
        <f t="shared" si="8"/>
        <v>79</v>
      </c>
      <c r="B85" s="92" t="s">
        <v>109</v>
      </c>
      <c r="C85" s="92" t="s">
        <v>68</v>
      </c>
      <c r="D85" s="45">
        <v>1517</v>
      </c>
      <c r="E85" s="125">
        <f t="shared" si="6"/>
        <v>9.1199999999999992</v>
      </c>
      <c r="F85" s="46">
        <v>32</v>
      </c>
      <c r="G85" s="46">
        <v>145.91999999999999</v>
      </c>
      <c r="H85" s="40">
        <f t="shared" si="7"/>
        <v>34.42</v>
      </c>
      <c r="I85" s="41">
        <f t="shared" si="5"/>
        <v>180.33999999999997</v>
      </c>
      <c r="J85" s="159"/>
      <c r="K85" s="243"/>
    </row>
    <row r="86" spans="1:11" s="28" customFormat="1">
      <c r="A86" s="42">
        <f t="shared" si="8"/>
        <v>80</v>
      </c>
      <c r="B86" s="92" t="s">
        <v>116</v>
      </c>
      <c r="C86" s="92" t="s">
        <v>68</v>
      </c>
      <c r="D86" s="45">
        <v>1335</v>
      </c>
      <c r="E86" s="125">
        <f t="shared" si="6"/>
        <v>8.0259999999999998</v>
      </c>
      <c r="F86" s="46">
        <v>24</v>
      </c>
      <c r="G86" s="46">
        <v>96.31</v>
      </c>
      <c r="H86" s="40">
        <f t="shared" si="7"/>
        <v>22.72</v>
      </c>
      <c r="I86" s="41">
        <f t="shared" si="5"/>
        <v>119.03</v>
      </c>
      <c r="J86" s="159"/>
      <c r="K86" s="243"/>
    </row>
    <row r="87" spans="1:11" s="28" customFormat="1">
      <c r="A87" s="42">
        <f t="shared" si="8"/>
        <v>81</v>
      </c>
      <c r="B87" s="92" t="s">
        <v>86</v>
      </c>
      <c r="C87" s="92" t="s">
        <v>68</v>
      </c>
      <c r="D87" s="45">
        <v>1355</v>
      </c>
      <c r="E87" s="125">
        <f t="shared" si="6"/>
        <v>8.1460000000000008</v>
      </c>
      <c r="F87" s="46">
        <v>8</v>
      </c>
      <c r="G87" s="46">
        <v>32.58</v>
      </c>
      <c r="H87" s="40">
        <f t="shared" si="7"/>
        <v>7.69</v>
      </c>
      <c r="I87" s="41">
        <f t="shared" si="5"/>
        <v>40.269999999999996</v>
      </c>
      <c r="J87" s="159"/>
      <c r="K87" s="243"/>
    </row>
    <row r="88" spans="1:11" s="28" customFormat="1">
      <c r="A88" s="42">
        <f t="shared" si="8"/>
        <v>82</v>
      </c>
      <c r="B88" s="92" t="s">
        <v>125</v>
      </c>
      <c r="C88" s="92" t="s">
        <v>66</v>
      </c>
      <c r="D88" s="45">
        <v>1337</v>
      </c>
      <c r="E88" s="125">
        <f t="shared" si="6"/>
        <v>8.0380000000000003</v>
      </c>
      <c r="F88" s="46">
        <v>8</v>
      </c>
      <c r="G88" s="46">
        <v>32.15</v>
      </c>
      <c r="H88" s="40">
        <f t="shared" si="7"/>
        <v>7.58</v>
      </c>
      <c r="I88" s="41">
        <f t="shared" si="5"/>
        <v>39.729999999999997</v>
      </c>
      <c r="J88" s="159"/>
      <c r="K88" s="243"/>
    </row>
    <row r="89" spans="1:11" s="28" customFormat="1">
      <c r="A89" s="42">
        <f t="shared" si="8"/>
        <v>83</v>
      </c>
      <c r="B89" s="92" t="s">
        <v>109</v>
      </c>
      <c r="C89" s="92" t="s">
        <v>66</v>
      </c>
      <c r="D89" s="45">
        <v>1463</v>
      </c>
      <c r="E89" s="125">
        <f t="shared" si="6"/>
        <v>8.7959999999999994</v>
      </c>
      <c r="F89" s="46">
        <v>16</v>
      </c>
      <c r="G89" s="46">
        <v>70.37</v>
      </c>
      <c r="H89" s="40">
        <f t="shared" si="7"/>
        <v>16.600000000000001</v>
      </c>
      <c r="I89" s="41">
        <f t="shared" si="5"/>
        <v>86.97</v>
      </c>
      <c r="J89" s="159"/>
      <c r="K89" s="243"/>
    </row>
    <row r="90" spans="1:11" s="28" customFormat="1">
      <c r="A90" s="42">
        <f t="shared" si="8"/>
        <v>84</v>
      </c>
      <c r="B90" s="92" t="s">
        <v>127</v>
      </c>
      <c r="C90" s="92" t="s">
        <v>66</v>
      </c>
      <c r="D90" s="45">
        <v>1317</v>
      </c>
      <c r="E90" s="125">
        <f t="shared" si="6"/>
        <v>7.9180000000000001</v>
      </c>
      <c r="F90" s="46">
        <v>8</v>
      </c>
      <c r="G90" s="46">
        <v>31.67</v>
      </c>
      <c r="H90" s="40">
        <f t="shared" si="7"/>
        <v>7.47</v>
      </c>
      <c r="I90" s="41">
        <f t="shared" si="5"/>
        <v>39.14</v>
      </c>
      <c r="J90" s="159"/>
      <c r="K90" s="243"/>
    </row>
    <row r="91" spans="1:11" s="28" customFormat="1">
      <c r="A91" s="42">
        <f t="shared" si="8"/>
        <v>85</v>
      </c>
      <c r="B91" s="92" t="s">
        <v>99</v>
      </c>
      <c r="C91" s="92" t="s">
        <v>66</v>
      </c>
      <c r="D91" s="45">
        <v>1337</v>
      </c>
      <c r="E91" s="125">
        <f t="shared" si="6"/>
        <v>8.0380000000000003</v>
      </c>
      <c r="F91" s="46">
        <v>8</v>
      </c>
      <c r="G91" s="46">
        <v>32.15</v>
      </c>
      <c r="H91" s="40">
        <f t="shared" si="7"/>
        <v>7.58</v>
      </c>
      <c r="I91" s="41">
        <f t="shared" si="5"/>
        <v>39.729999999999997</v>
      </c>
      <c r="J91" s="159"/>
      <c r="K91" s="243"/>
    </row>
    <row r="92" spans="1:11" s="28" customFormat="1" ht="29.25" customHeight="1">
      <c r="A92" s="42">
        <f t="shared" si="8"/>
        <v>86</v>
      </c>
      <c r="B92" s="92" t="s">
        <v>128</v>
      </c>
      <c r="C92" s="92" t="s">
        <v>108</v>
      </c>
      <c r="D92" s="45">
        <v>2040</v>
      </c>
      <c r="E92" s="125">
        <f t="shared" si="6"/>
        <v>12.265000000000001</v>
      </c>
      <c r="F92" s="46">
        <v>16</v>
      </c>
      <c r="G92" s="46">
        <v>98.12</v>
      </c>
      <c r="H92" s="40">
        <f t="shared" si="7"/>
        <v>23.15</v>
      </c>
      <c r="I92" s="41">
        <f t="shared" si="5"/>
        <v>121.27000000000001</v>
      </c>
      <c r="J92" s="159"/>
      <c r="K92" s="243"/>
    </row>
    <row r="93" spans="1:11" s="28" customFormat="1">
      <c r="A93" s="42">
        <f t="shared" si="8"/>
        <v>87</v>
      </c>
      <c r="B93" s="92" t="s">
        <v>116</v>
      </c>
      <c r="C93" s="92" t="s">
        <v>66</v>
      </c>
      <c r="D93" s="45">
        <v>1362</v>
      </c>
      <c r="E93" s="125">
        <f t="shared" si="6"/>
        <v>8.1890000000000001</v>
      </c>
      <c r="F93" s="46">
        <v>24</v>
      </c>
      <c r="G93" s="46">
        <v>98.27</v>
      </c>
      <c r="H93" s="40">
        <f t="shared" si="7"/>
        <v>23.18</v>
      </c>
      <c r="I93" s="41">
        <f t="shared" si="5"/>
        <v>121.44999999999999</v>
      </c>
      <c r="J93" s="159"/>
      <c r="K93" s="243"/>
    </row>
    <row r="94" spans="1:11" s="28" customFormat="1">
      <c r="A94" s="42">
        <f t="shared" si="8"/>
        <v>88</v>
      </c>
      <c r="B94" s="92" t="s">
        <v>65</v>
      </c>
      <c r="C94" s="92" t="s">
        <v>66</v>
      </c>
      <c r="D94" s="45">
        <v>1490</v>
      </c>
      <c r="E94" s="125">
        <f t="shared" si="6"/>
        <v>8.9580000000000002</v>
      </c>
      <c r="F94" s="46">
        <v>8</v>
      </c>
      <c r="G94" s="46">
        <v>35.83</v>
      </c>
      <c r="H94" s="40">
        <f t="shared" si="7"/>
        <v>8.4499999999999993</v>
      </c>
      <c r="I94" s="41">
        <f t="shared" si="5"/>
        <v>44.28</v>
      </c>
      <c r="J94" s="159"/>
      <c r="K94" s="243"/>
    </row>
    <row r="95" spans="1:11" s="28" customFormat="1">
      <c r="A95" s="42">
        <f t="shared" si="8"/>
        <v>89</v>
      </c>
      <c r="B95" s="92" t="s">
        <v>102</v>
      </c>
      <c r="C95" s="92" t="s">
        <v>66</v>
      </c>
      <c r="D95" s="45">
        <v>1337</v>
      </c>
      <c r="E95" s="125">
        <f t="shared" si="6"/>
        <v>8.0380000000000003</v>
      </c>
      <c r="F95" s="46">
        <v>8</v>
      </c>
      <c r="G95" s="46">
        <v>32.15</v>
      </c>
      <c r="H95" s="40">
        <f t="shared" si="7"/>
        <v>7.58</v>
      </c>
      <c r="I95" s="41">
        <f t="shared" si="5"/>
        <v>39.729999999999997</v>
      </c>
      <c r="J95" s="159"/>
      <c r="K95" s="243"/>
    </row>
    <row r="96" spans="1:11" s="28" customFormat="1">
      <c r="A96" s="42">
        <f t="shared" si="8"/>
        <v>90</v>
      </c>
      <c r="B96" s="92" t="s">
        <v>74</v>
      </c>
      <c r="C96" s="92" t="s">
        <v>66</v>
      </c>
      <c r="D96" s="45">
        <v>1337</v>
      </c>
      <c r="E96" s="125">
        <f t="shared" si="6"/>
        <v>8.0380000000000003</v>
      </c>
      <c r="F96" s="46">
        <v>8</v>
      </c>
      <c r="G96" s="46">
        <v>32.15</v>
      </c>
      <c r="H96" s="40">
        <f t="shared" si="7"/>
        <v>7.58</v>
      </c>
      <c r="I96" s="41">
        <f t="shared" si="5"/>
        <v>39.729999999999997</v>
      </c>
      <c r="J96" s="159"/>
      <c r="K96" s="243"/>
    </row>
    <row r="97" spans="1:11" s="28" customFormat="1">
      <c r="A97" s="42">
        <f t="shared" si="8"/>
        <v>91</v>
      </c>
      <c r="B97" s="92" t="s">
        <v>121</v>
      </c>
      <c r="C97" s="92" t="s">
        <v>70</v>
      </c>
      <c r="D97" s="45">
        <v>1765</v>
      </c>
      <c r="E97" s="125">
        <f t="shared" si="6"/>
        <v>10.611000000000001</v>
      </c>
      <c r="F97" s="46">
        <v>16</v>
      </c>
      <c r="G97" s="46">
        <v>84.89</v>
      </c>
      <c r="H97" s="40">
        <f t="shared" si="7"/>
        <v>20.03</v>
      </c>
      <c r="I97" s="41">
        <f t="shared" si="5"/>
        <v>104.92</v>
      </c>
      <c r="J97" s="159"/>
      <c r="K97" s="243"/>
    </row>
    <row r="98" spans="1:11" s="28" customFormat="1">
      <c r="A98" s="42">
        <f t="shared" si="8"/>
        <v>92</v>
      </c>
      <c r="B98" s="92" t="s">
        <v>109</v>
      </c>
      <c r="C98" s="92" t="s">
        <v>66</v>
      </c>
      <c r="D98" s="45">
        <v>1463</v>
      </c>
      <c r="E98" s="125">
        <f t="shared" si="6"/>
        <v>8.7959999999999994</v>
      </c>
      <c r="F98" s="46">
        <v>16</v>
      </c>
      <c r="G98" s="46">
        <v>70.37</v>
      </c>
      <c r="H98" s="40">
        <f t="shared" si="7"/>
        <v>16.600000000000001</v>
      </c>
      <c r="I98" s="41">
        <f t="shared" si="5"/>
        <v>86.97</v>
      </c>
      <c r="J98" s="159"/>
      <c r="K98" s="243"/>
    </row>
    <row r="99" spans="1:11" s="28" customFormat="1">
      <c r="A99" s="42">
        <f t="shared" si="8"/>
        <v>93</v>
      </c>
      <c r="B99" s="92" t="s">
        <v>122</v>
      </c>
      <c r="C99" s="92" t="s">
        <v>68</v>
      </c>
      <c r="D99" s="45">
        <v>1508</v>
      </c>
      <c r="E99" s="125">
        <f t="shared" si="6"/>
        <v>9.0660000000000007</v>
      </c>
      <c r="F99" s="46">
        <v>32</v>
      </c>
      <c r="G99" s="46">
        <v>145.06</v>
      </c>
      <c r="H99" s="40">
        <f t="shared" si="7"/>
        <v>34.22</v>
      </c>
      <c r="I99" s="41">
        <f t="shared" si="5"/>
        <v>179.28</v>
      </c>
      <c r="J99" s="159"/>
      <c r="K99" s="243"/>
    </row>
    <row r="100" spans="1:11" s="28" customFormat="1" ht="27" customHeight="1">
      <c r="A100" s="42">
        <f t="shared" si="8"/>
        <v>94</v>
      </c>
      <c r="B100" s="92" t="s">
        <v>128</v>
      </c>
      <c r="C100" s="92" t="s">
        <v>64</v>
      </c>
      <c r="D100" s="45">
        <v>1984</v>
      </c>
      <c r="E100" s="125">
        <f t="shared" si="6"/>
        <v>11.928000000000001</v>
      </c>
      <c r="F100" s="46">
        <v>32</v>
      </c>
      <c r="G100" s="46">
        <v>190.85</v>
      </c>
      <c r="H100" s="40">
        <f t="shared" si="7"/>
        <v>45.02</v>
      </c>
      <c r="I100" s="41">
        <f t="shared" si="5"/>
        <v>235.87</v>
      </c>
      <c r="J100" s="159"/>
      <c r="K100" s="243"/>
    </row>
    <row r="101" spans="1:11" s="28" customFormat="1">
      <c r="A101" s="42">
        <f t="shared" si="8"/>
        <v>95</v>
      </c>
      <c r="B101" s="92" t="s">
        <v>121</v>
      </c>
      <c r="C101" s="92" t="s">
        <v>68</v>
      </c>
      <c r="D101" s="45">
        <v>1545</v>
      </c>
      <c r="E101" s="125">
        <f t="shared" si="6"/>
        <v>9.2889999999999997</v>
      </c>
      <c r="F101" s="46">
        <v>8</v>
      </c>
      <c r="G101" s="46">
        <v>37.159999999999997</v>
      </c>
      <c r="H101" s="40">
        <f t="shared" si="7"/>
        <v>8.77</v>
      </c>
      <c r="I101" s="41">
        <f t="shared" si="5"/>
        <v>45.929999999999993</v>
      </c>
      <c r="J101" s="159"/>
      <c r="K101" s="243"/>
    </row>
    <row r="102" spans="1:11" s="28" customFormat="1">
      <c r="A102" s="42">
        <f t="shared" si="8"/>
        <v>96</v>
      </c>
      <c r="B102" s="92" t="s">
        <v>123</v>
      </c>
      <c r="C102" s="92" t="s">
        <v>66</v>
      </c>
      <c r="D102" s="45">
        <v>1317</v>
      </c>
      <c r="E102" s="125">
        <f t="shared" si="6"/>
        <v>7.9180000000000001</v>
      </c>
      <c r="F102" s="46">
        <v>8</v>
      </c>
      <c r="G102" s="46">
        <v>31.67</v>
      </c>
      <c r="H102" s="40">
        <f t="shared" si="7"/>
        <v>7.47</v>
      </c>
      <c r="I102" s="41">
        <f t="shared" si="5"/>
        <v>39.14</v>
      </c>
      <c r="J102" s="159"/>
      <c r="K102" s="243"/>
    </row>
    <row r="103" spans="1:11" s="28" customFormat="1">
      <c r="A103" s="42">
        <f t="shared" si="8"/>
        <v>97</v>
      </c>
      <c r="B103" s="92" t="s">
        <v>75</v>
      </c>
      <c r="C103" s="92" t="s">
        <v>32</v>
      </c>
      <c r="D103" s="45">
        <v>1140</v>
      </c>
      <c r="E103" s="125">
        <f t="shared" si="6"/>
        <v>6.8540000000000001</v>
      </c>
      <c r="F103" s="46">
        <v>16</v>
      </c>
      <c r="G103" s="46">
        <v>54.83</v>
      </c>
      <c r="H103" s="40">
        <f t="shared" si="7"/>
        <v>12.93</v>
      </c>
      <c r="I103" s="41">
        <f t="shared" si="5"/>
        <v>67.759999999999991</v>
      </c>
      <c r="J103" s="159"/>
      <c r="K103" s="243"/>
    </row>
    <row r="104" spans="1:11" s="28" customFormat="1">
      <c r="A104" s="42">
        <f t="shared" si="8"/>
        <v>98</v>
      </c>
      <c r="B104" s="92" t="s">
        <v>122</v>
      </c>
      <c r="C104" s="92" t="s">
        <v>70</v>
      </c>
      <c r="D104" s="45">
        <v>1463</v>
      </c>
      <c r="E104" s="125">
        <f t="shared" si="6"/>
        <v>8.7959999999999994</v>
      </c>
      <c r="F104" s="46">
        <v>32</v>
      </c>
      <c r="G104" s="46">
        <v>140.74</v>
      </c>
      <c r="H104" s="40">
        <f t="shared" si="7"/>
        <v>33.200000000000003</v>
      </c>
      <c r="I104" s="41">
        <f t="shared" si="5"/>
        <v>173.94</v>
      </c>
      <c r="J104" s="159"/>
      <c r="K104" s="243"/>
    </row>
    <row r="105" spans="1:11" s="28" customFormat="1">
      <c r="A105" s="42">
        <f t="shared" si="8"/>
        <v>99</v>
      </c>
      <c r="B105" s="92" t="s">
        <v>105</v>
      </c>
      <c r="C105" s="92" t="s">
        <v>70</v>
      </c>
      <c r="D105" s="45">
        <v>1838</v>
      </c>
      <c r="E105" s="125">
        <f t="shared" si="6"/>
        <v>11.05</v>
      </c>
      <c r="F105" s="46">
        <v>24</v>
      </c>
      <c r="G105" s="46">
        <v>132.6</v>
      </c>
      <c r="H105" s="40">
        <f t="shared" si="7"/>
        <v>31.28</v>
      </c>
      <c r="I105" s="41">
        <f t="shared" si="5"/>
        <v>163.88</v>
      </c>
      <c r="J105" s="159"/>
      <c r="K105" s="243"/>
    </row>
    <row r="106" spans="1:11" s="28" customFormat="1">
      <c r="A106" s="42">
        <f t="shared" si="8"/>
        <v>100</v>
      </c>
      <c r="B106" s="92" t="s">
        <v>120</v>
      </c>
      <c r="C106" s="92" t="s">
        <v>66</v>
      </c>
      <c r="D106" s="45">
        <v>1490</v>
      </c>
      <c r="E106" s="125">
        <f t="shared" si="6"/>
        <v>8.9580000000000002</v>
      </c>
      <c r="F106" s="46">
        <v>8</v>
      </c>
      <c r="G106" s="46">
        <v>35.83</v>
      </c>
      <c r="H106" s="40">
        <f t="shared" si="7"/>
        <v>8.4499999999999993</v>
      </c>
      <c r="I106" s="41">
        <f t="shared" si="5"/>
        <v>44.28</v>
      </c>
      <c r="J106" s="159"/>
      <c r="K106" s="243"/>
    </row>
    <row r="107" spans="1:11" s="28" customFormat="1">
      <c r="A107" s="42">
        <f t="shared" si="8"/>
        <v>101</v>
      </c>
      <c r="B107" s="92" t="s">
        <v>98</v>
      </c>
      <c r="C107" s="92" t="s">
        <v>70</v>
      </c>
      <c r="D107" s="45">
        <v>1421</v>
      </c>
      <c r="E107" s="125">
        <f t="shared" si="6"/>
        <v>8.5429999999999993</v>
      </c>
      <c r="F107" s="46">
        <v>8</v>
      </c>
      <c r="G107" s="46">
        <v>34.17</v>
      </c>
      <c r="H107" s="40">
        <f t="shared" si="7"/>
        <v>8.06</v>
      </c>
      <c r="I107" s="41">
        <f t="shared" si="5"/>
        <v>42.230000000000004</v>
      </c>
      <c r="J107" s="159"/>
      <c r="K107" s="243"/>
    </row>
    <row r="108" spans="1:11" s="28" customFormat="1">
      <c r="A108" s="42">
        <f t="shared" si="8"/>
        <v>102</v>
      </c>
      <c r="B108" s="92" t="s">
        <v>69</v>
      </c>
      <c r="C108" s="92" t="s">
        <v>66</v>
      </c>
      <c r="D108" s="45">
        <v>1463</v>
      </c>
      <c r="E108" s="125">
        <f t="shared" si="6"/>
        <v>8.7959999999999994</v>
      </c>
      <c r="F108" s="46">
        <v>16</v>
      </c>
      <c r="G108" s="46">
        <v>70.37</v>
      </c>
      <c r="H108" s="40">
        <f t="shared" si="7"/>
        <v>16.600000000000001</v>
      </c>
      <c r="I108" s="41">
        <f t="shared" si="5"/>
        <v>86.97</v>
      </c>
      <c r="J108" s="159"/>
      <c r="K108" s="243"/>
    </row>
    <row r="109" spans="1:11" s="28" customFormat="1" ht="29.25" customHeight="1">
      <c r="A109" s="42">
        <f t="shared" si="8"/>
        <v>103</v>
      </c>
      <c r="B109" s="92" t="s">
        <v>95</v>
      </c>
      <c r="C109" s="92" t="s">
        <v>68</v>
      </c>
      <c r="D109" s="45">
        <v>1573</v>
      </c>
      <c r="E109" s="125">
        <f t="shared" si="6"/>
        <v>9.4570000000000007</v>
      </c>
      <c r="F109" s="46">
        <v>8</v>
      </c>
      <c r="G109" s="46">
        <v>37.83</v>
      </c>
      <c r="H109" s="40">
        <f t="shared" si="7"/>
        <v>8.92</v>
      </c>
      <c r="I109" s="41">
        <f t="shared" si="5"/>
        <v>46.75</v>
      </c>
      <c r="J109" s="159"/>
      <c r="K109" s="243"/>
    </row>
    <row r="110" spans="1:11" s="28" customFormat="1">
      <c r="A110" s="42">
        <f t="shared" si="8"/>
        <v>104</v>
      </c>
      <c r="B110" s="92" t="s">
        <v>80</v>
      </c>
      <c r="C110" s="92" t="s">
        <v>70</v>
      </c>
      <c r="D110" s="45">
        <v>1355</v>
      </c>
      <c r="E110" s="125">
        <f t="shared" si="6"/>
        <v>8.1460000000000008</v>
      </c>
      <c r="F110" s="46">
        <v>8</v>
      </c>
      <c r="G110" s="46">
        <v>32.58</v>
      </c>
      <c r="H110" s="40">
        <f t="shared" si="7"/>
        <v>7.69</v>
      </c>
      <c r="I110" s="41">
        <f t="shared" si="5"/>
        <v>40.269999999999996</v>
      </c>
      <c r="J110" s="159"/>
      <c r="K110" s="243"/>
    </row>
    <row r="111" spans="1:11" s="28" customFormat="1">
      <c r="A111" s="42">
        <f t="shared" si="8"/>
        <v>105</v>
      </c>
      <c r="B111" s="92" t="s">
        <v>73</v>
      </c>
      <c r="C111" s="92" t="s">
        <v>68</v>
      </c>
      <c r="D111" s="45">
        <v>1497</v>
      </c>
      <c r="E111" s="125">
        <f t="shared" si="6"/>
        <v>9</v>
      </c>
      <c r="F111" s="46">
        <v>14</v>
      </c>
      <c r="G111" s="46">
        <v>63</v>
      </c>
      <c r="H111" s="40">
        <f t="shared" si="7"/>
        <v>14.86</v>
      </c>
      <c r="I111" s="41">
        <f t="shared" si="5"/>
        <v>77.86</v>
      </c>
      <c r="J111" s="159"/>
      <c r="K111" s="243"/>
    </row>
    <row r="112" spans="1:11" s="28" customFormat="1">
      <c r="A112" s="42">
        <f t="shared" si="8"/>
        <v>106</v>
      </c>
      <c r="B112" s="92" t="s">
        <v>127</v>
      </c>
      <c r="C112" s="92" t="s">
        <v>68</v>
      </c>
      <c r="D112" s="45">
        <v>1475</v>
      </c>
      <c r="E112" s="125">
        <f t="shared" si="6"/>
        <v>8.8680000000000003</v>
      </c>
      <c r="F112" s="46">
        <v>24</v>
      </c>
      <c r="G112" s="46">
        <v>106.42</v>
      </c>
      <c r="H112" s="40">
        <f t="shared" si="7"/>
        <v>25.1</v>
      </c>
      <c r="I112" s="41">
        <f t="shared" si="5"/>
        <v>131.52000000000001</v>
      </c>
      <c r="J112" s="159"/>
      <c r="K112" s="243"/>
    </row>
    <row r="113" spans="1:11" s="28" customFormat="1">
      <c r="A113" s="42">
        <f t="shared" si="8"/>
        <v>107</v>
      </c>
      <c r="B113" s="92" t="s">
        <v>93</v>
      </c>
      <c r="C113" s="92" t="s">
        <v>66</v>
      </c>
      <c r="D113" s="45">
        <v>1337</v>
      </c>
      <c r="E113" s="125">
        <f t="shared" si="6"/>
        <v>8.0380000000000003</v>
      </c>
      <c r="F113" s="46">
        <v>8</v>
      </c>
      <c r="G113" s="46">
        <v>32.15</v>
      </c>
      <c r="H113" s="40">
        <f t="shared" si="7"/>
        <v>7.58</v>
      </c>
      <c r="I113" s="41">
        <f t="shared" si="5"/>
        <v>39.729999999999997</v>
      </c>
      <c r="J113" s="159"/>
      <c r="K113" s="243"/>
    </row>
    <row r="114" spans="1:11" s="28" customFormat="1">
      <c r="A114" s="42">
        <f t="shared" si="8"/>
        <v>108</v>
      </c>
      <c r="B114" s="92" t="s">
        <v>102</v>
      </c>
      <c r="C114" s="92" t="s">
        <v>68</v>
      </c>
      <c r="D114" s="45">
        <v>1335</v>
      </c>
      <c r="E114" s="125">
        <f t="shared" si="6"/>
        <v>8.0259999999999998</v>
      </c>
      <c r="F114" s="46">
        <v>8</v>
      </c>
      <c r="G114" s="46">
        <v>32.1</v>
      </c>
      <c r="H114" s="40">
        <f t="shared" si="7"/>
        <v>7.57</v>
      </c>
      <c r="I114" s="41">
        <f t="shared" si="5"/>
        <v>39.67</v>
      </c>
      <c r="J114" s="159"/>
      <c r="K114" s="243"/>
    </row>
    <row r="115" spans="1:11" s="28" customFormat="1">
      <c r="A115" s="42">
        <f t="shared" si="8"/>
        <v>109</v>
      </c>
      <c r="B115" s="92" t="s">
        <v>78</v>
      </c>
      <c r="C115" s="92" t="s">
        <v>70</v>
      </c>
      <c r="D115" s="45">
        <v>1279</v>
      </c>
      <c r="E115" s="125">
        <f t="shared" si="6"/>
        <v>7.69</v>
      </c>
      <c r="F115" s="46">
        <v>16</v>
      </c>
      <c r="G115" s="46">
        <v>61.52</v>
      </c>
      <c r="H115" s="40">
        <f t="shared" si="7"/>
        <v>14.51</v>
      </c>
      <c r="I115" s="41">
        <f t="shared" si="5"/>
        <v>76.03</v>
      </c>
      <c r="J115" s="159"/>
      <c r="K115" s="243"/>
    </row>
    <row r="116" spans="1:11" s="28" customFormat="1">
      <c r="A116" s="42">
        <f t="shared" si="8"/>
        <v>110</v>
      </c>
      <c r="B116" s="92" t="s">
        <v>117</v>
      </c>
      <c r="C116" s="92" t="s">
        <v>66</v>
      </c>
      <c r="D116" s="45">
        <v>1337</v>
      </c>
      <c r="E116" s="125">
        <f t="shared" si="6"/>
        <v>8.0380000000000003</v>
      </c>
      <c r="F116" s="46">
        <v>16</v>
      </c>
      <c r="G116" s="46">
        <v>64.3</v>
      </c>
      <c r="H116" s="40">
        <f t="shared" si="7"/>
        <v>15.17</v>
      </c>
      <c r="I116" s="41">
        <f t="shared" si="5"/>
        <v>79.47</v>
      </c>
      <c r="J116" s="159"/>
      <c r="K116" s="243"/>
    </row>
    <row r="117" spans="1:11" s="28" customFormat="1">
      <c r="A117" s="42">
        <f t="shared" si="8"/>
        <v>111</v>
      </c>
      <c r="B117" s="92" t="s">
        <v>63</v>
      </c>
      <c r="C117" s="92" t="s">
        <v>130</v>
      </c>
      <c r="D117" s="45">
        <v>2200</v>
      </c>
      <c r="E117" s="125">
        <f t="shared" si="6"/>
        <v>13.227</v>
      </c>
      <c r="F117" s="46">
        <v>24</v>
      </c>
      <c r="G117" s="46">
        <v>158.72</v>
      </c>
      <c r="H117" s="40">
        <f t="shared" si="7"/>
        <v>37.44</v>
      </c>
      <c r="I117" s="41">
        <f t="shared" si="5"/>
        <v>196.16</v>
      </c>
      <c r="J117" s="159"/>
      <c r="K117" s="243"/>
    </row>
    <row r="118" spans="1:11" s="28" customFormat="1">
      <c r="A118" s="42">
        <f t="shared" si="8"/>
        <v>112</v>
      </c>
      <c r="B118" s="92" t="s">
        <v>97</v>
      </c>
      <c r="C118" s="92" t="s">
        <v>68</v>
      </c>
      <c r="D118" s="45">
        <v>1443</v>
      </c>
      <c r="E118" s="125">
        <f t="shared" si="6"/>
        <v>8.6760000000000002</v>
      </c>
      <c r="F118" s="46">
        <v>16</v>
      </c>
      <c r="G118" s="46">
        <v>69.41</v>
      </c>
      <c r="H118" s="40">
        <f t="shared" si="7"/>
        <v>16.37</v>
      </c>
      <c r="I118" s="41">
        <f t="shared" si="5"/>
        <v>85.78</v>
      </c>
      <c r="J118" s="159"/>
      <c r="K118" s="243"/>
    </row>
    <row r="119" spans="1:11" s="28" customFormat="1">
      <c r="A119" s="42">
        <f t="shared" si="8"/>
        <v>113</v>
      </c>
      <c r="B119" s="92" t="s">
        <v>104</v>
      </c>
      <c r="C119" s="92" t="s">
        <v>68</v>
      </c>
      <c r="D119" s="45">
        <v>1335</v>
      </c>
      <c r="E119" s="125">
        <f t="shared" si="6"/>
        <v>8.0259999999999998</v>
      </c>
      <c r="F119" s="46">
        <v>8</v>
      </c>
      <c r="G119" s="46">
        <v>32.1</v>
      </c>
      <c r="H119" s="40">
        <f t="shared" si="7"/>
        <v>7.57</v>
      </c>
      <c r="I119" s="41">
        <f t="shared" si="5"/>
        <v>39.67</v>
      </c>
      <c r="J119" s="159"/>
      <c r="K119" s="243"/>
    </row>
    <row r="120" spans="1:11" s="28" customFormat="1">
      <c r="A120" s="42">
        <f t="shared" si="8"/>
        <v>114</v>
      </c>
      <c r="B120" s="92" t="s">
        <v>109</v>
      </c>
      <c r="C120" s="92" t="s">
        <v>70</v>
      </c>
      <c r="D120" s="45">
        <v>1858</v>
      </c>
      <c r="E120" s="125">
        <f t="shared" si="6"/>
        <v>11.170999999999999</v>
      </c>
      <c r="F120" s="46">
        <v>16</v>
      </c>
      <c r="G120" s="46">
        <v>89.37</v>
      </c>
      <c r="H120" s="40">
        <f t="shared" si="7"/>
        <v>21.08</v>
      </c>
      <c r="I120" s="41">
        <f t="shared" si="5"/>
        <v>110.45</v>
      </c>
      <c r="J120" s="159"/>
      <c r="K120" s="243"/>
    </row>
    <row r="121" spans="1:11" s="28" customFormat="1">
      <c r="A121" s="42">
        <f t="shared" si="8"/>
        <v>115</v>
      </c>
      <c r="B121" s="92" t="s">
        <v>80</v>
      </c>
      <c r="C121" s="92" t="s">
        <v>68</v>
      </c>
      <c r="D121" s="45">
        <v>1335</v>
      </c>
      <c r="E121" s="125">
        <f t="shared" si="6"/>
        <v>8.0259999999999998</v>
      </c>
      <c r="F121" s="46">
        <v>8</v>
      </c>
      <c r="G121" s="46">
        <v>32.1</v>
      </c>
      <c r="H121" s="40">
        <f t="shared" si="7"/>
        <v>7.57</v>
      </c>
      <c r="I121" s="41">
        <f t="shared" si="5"/>
        <v>39.67</v>
      </c>
      <c r="J121" s="159"/>
      <c r="K121" s="243"/>
    </row>
    <row r="122" spans="1:11" s="28" customFormat="1">
      <c r="A122" s="42">
        <f t="shared" si="8"/>
        <v>116</v>
      </c>
      <c r="B122" s="92" t="s">
        <v>76</v>
      </c>
      <c r="C122" s="92" t="s">
        <v>68</v>
      </c>
      <c r="D122" s="45">
        <v>1474</v>
      </c>
      <c r="E122" s="125">
        <f t="shared" si="6"/>
        <v>8.8620000000000001</v>
      </c>
      <c r="F122" s="46">
        <v>16</v>
      </c>
      <c r="G122" s="46">
        <v>70.900000000000006</v>
      </c>
      <c r="H122" s="40">
        <f t="shared" si="7"/>
        <v>16.73</v>
      </c>
      <c r="I122" s="41">
        <f t="shared" si="5"/>
        <v>87.63000000000001</v>
      </c>
      <c r="J122" s="159"/>
      <c r="K122" s="243"/>
    </row>
    <row r="123" spans="1:11" s="28" customFormat="1">
      <c r="A123" s="42">
        <f t="shared" si="8"/>
        <v>117</v>
      </c>
      <c r="B123" s="92" t="s">
        <v>80</v>
      </c>
      <c r="C123" s="92" t="s">
        <v>66</v>
      </c>
      <c r="D123" s="45">
        <v>1337</v>
      </c>
      <c r="E123" s="125">
        <f t="shared" si="6"/>
        <v>8.0380000000000003</v>
      </c>
      <c r="F123" s="46">
        <v>8</v>
      </c>
      <c r="G123" s="46">
        <v>32.15</v>
      </c>
      <c r="H123" s="40">
        <f t="shared" si="7"/>
        <v>7.58</v>
      </c>
      <c r="I123" s="41">
        <f t="shared" si="5"/>
        <v>39.729999999999997</v>
      </c>
      <c r="J123" s="159"/>
      <c r="K123" s="243"/>
    </row>
    <row r="124" spans="1:11" s="28" customFormat="1">
      <c r="A124" s="42">
        <f t="shared" si="8"/>
        <v>118</v>
      </c>
      <c r="B124" s="92" t="s">
        <v>93</v>
      </c>
      <c r="C124" s="92" t="s">
        <v>66</v>
      </c>
      <c r="D124" s="45">
        <v>1317</v>
      </c>
      <c r="E124" s="125">
        <f t="shared" si="6"/>
        <v>7.9180000000000001</v>
      </c>
      <c r="F124" s="46">
        <v>8</v>
      </c>
      <c r="G124" s="46">
        <v>31.67</v>
      </c>
      <c r="H124" s="40">
        <f t="shared" si="7"/>
        <v>7.47</v>
      </c>
      <c r="I124" s="41">
        <f t="shared" si="5"/>
        <v>39.14</v>
      </c>
      <c r="J124" s="159"/>
      <c r="K124" s="243"/>
    </row>
    <row r="125" spans="1:11" s="28" customFormat="1">
      <c r="A125" s="42">
        <f t="shared" si="8"/>
        <v>119</v>
      </c>
      <c r="B125" s="92" t="s">
        <v>73</v>
      </c>
      <c r="C125" s="92" t="s">
        <v>68</v>
      </c>
      <c r="D125" s="45">
        <v>1517</v>
      </c>
      <c r="E125" s="125">
        <f t="shared" si="6"/>
        <v>9.1199999999999992</v>
      </c>
      <c r="F125" s="46">
        <v>8</v>
      </c>
      <c r="G125" s="46">
        <v>36.479999999999997</v>
      </c>
      <c r="H125" s="40">
        <f t="shared" si="7"/>
        <v>8.61</v>
      </c>
      <c r="I125" s="41">
        <f t="shared" si="5"/>
        <v>45.089999999999996</v>
      </c>
      <c r="J125" s="159"/>
      <c r="K125" s="243"/>
    </row>
    <row r="126" spans="1:11" s="28" customFormat="1">
      <c r="A126" s="42">
        <f t="shared" si="8"/>
        <v>120</v>
      </c>
      <c r="B126" s="92" t="s">
        <v>112</v>
      </c>
      <c r="C126" s="92" t="s">
        <v>32</v>
      </c>
      <c r="D126" s="45">
        <v>1140</v>
      </c>
      <c r="E126" s="125">
        <f t="shared" si="6"/>
        <v>6.8540000000000001</v>
      </c>
      <c r="F126" s="46">
        <v>8</v>
      </c>
      <c r="G126" s="46">
        <v>27.42</v>
      </c>
      <c r="H126" s="40">
        <f t="shared" si="7"/>
        <v>6.47</v>
      </c>
      <c r="I126" s="41">
        <f t="shared" si="5"/>
        <v>33.89</v>
      </c>
      <c r="J126" s="159"/>
      <c r="K126" s="243"/>
    </row>
    <row r="127" spans="1:11" s="28" customFormat="1">
      <c r="A127" s="42">
        <f t="shared" si="8"/>
        <v>121</v>
      </c>
      <c r="B127" s="92" t="s">
        <v>82</v>
      </c>
      <c r="C127" s="92" t="s">
        <v>66</v>
      </c>
      <c r="D127" s="45">
        <v>1463</v>
      </c>
      <c r="E127" s="125">
        <f t="shared" si="6"/>
        <v>8.7959999999999994</v>
      </c>
      <c r="F127" s="46">
        <v>8</v>
      </c>
      <c r="G127" s="46">
        <v>35.18</v>
      </c>
      <c r="H127" s="40">
        <f t="shared" si="7"/>
        <v>8.3000000000000007</v>
      </c>
      <c r="I127" s="41">
        <f t="shared" si="5"/>
        <v>43.480000000000004</v>
      </c>
      <c r="J127" s="159"/>
      <c r="K127" s="243"/>
    </row>
    <row r="128" spans="1:11" s="28" customFormat="1">
      <c r="A128" s="42">
        <f t="shared" si="8"/>
        <v>122</v>
      </c>
      <c r="B128" s="92" t="s">
        <v>98</v>
      </c>
      <c r="C128" s="92" t="s">
        <v>66</v>
      </c>
      <c r="D128" s="45">
        <v>1337</v>
      </c>
      <c r="E128" s="125">
        <f t="shared" si="6"/>
        <v>8.0380000000000003</v>
      </c>
      <c r="F128" s="46">
        <v>8</v>
      </c>
      <c r="G128" s="46">
        <v>32.15</v>
      </c>
      <c r="H128" s="40">
        <f t="shared" si="7"/>
        <v>7.58</v>
      </c>
      <c r="I128" s="41">
        <f t="shared" si="5"/>
        <v>39.729999999999997</v>
      </c>
      <c r="J128" s="159"/>
      <c r="K128" s="243"/>
    </row>
    <row r="129" spans="1:11" s="28" customFormat="1">
      <c r="A129" s="42">
        <f t="shared" si="8"/>
        <v>123</v>
      </c>
      <c r="B129" s="92" t="s">
        <v>101</v>
      </c>
      <c r="C129" s="92" t="s">
        <v>68</v>
      </c>
      <c r="D129" s="45">
        <v>1517</v>
      </c>
      <c r="E129" s="125">
        <f t="shared" si="6"/>
        <v>9.1199999999999992</v>
      </c>
      <c r="F129" s="46">
        <v>24</v>
      </c>
      <c r="G129" s="46">
        <v>109.44</v>
      </c>
      <c r="H129" s="40">
        <f t="shared" si="7"/>
        <v>25.82</v>
      </c>
      <c r="I129" s="41">
        <f t="shared" si="5"/>
        <v>135.26</v>
      </c>
      <c r="J129" s="159"/>
      <c r="K129" s="243"/>
    </row>
    <row r="130" spans="1:11" s="28" customFormat="1">
      <c r="A130" s="42">
        <f t="shared" si="8"/>
        <v>124</v>
      </c>
      <c r="B130" s="92" t="s">
        <v>80</v>
      </c>
      <c r="C130" s="92" t="s">
        <v>68</v>
      </c>
      <c r="D130" s="45">
        <v>1381</v>
      </c>
      <c r="E130" s="125">
        <f t="shared" si="6"/>
        <v>8.3030000000000008</v>
      </c>
      <c r="F130" s="46">
        <v>16</v>
      </c>
      <c r="G130" s="46">
        <v>66.42</v>
      </c>
      <c r="H130" s="40">
        <f t="shared" si="7"/>
        <v>15.67</v>
      </c>
      <c r="I130" s="41">
        <f t="shared" si="5"/>
        <v>82.09</v>
      </c>
      <c r="J130" s="159"/>
      <c r="K130" s="243"/>
    </row>
    <row r="131" spans="1:11" s="28" customFormat="1">
      <c r="A131" s="42">
        <f t="shared" si="8"/>
        <v>125</v>
      </c>
      <c r="B131" s="92" t="s">
        <v>76</v>
      </c>
      <c r="C131" s="92" t="s">
        <v>70</v>
      </c>
      <c r="D131" s="45">
        <v>1474</v>
      </c>
      <c r="E131" s="125">
        <f t="shared" si="6"/>
        <v>8.8620000000000001</v>
      </c>
      <c r="F131" s="46">
        <v>16</v>
      </c>
      <c r="G131" s="46">
        <v>70.900000000000006</v>
      </c>
      <c r="H131" s="40">
        <f t="shared" si="7"/>
        <v>16.73</v>
      </c>
      <c r="I131" s="41">
        <f t="shared" si="5"/>
        <v>87.63000000000001</v>
      </c>
      <c r="J131" s="159"/>
      <c r="K131" s="243"/>
    </row>
    <row r="132" spans="1:11" s="28" customFormat="1">
      <c r="A132" s="42">
        <f t="shared" si="8"/>
        <v>126</v>
      </c>
      <c r="B132" s="92" t="s">
        <v>117</v>
      </c>
      <c r="C132" s="92" t="s">
        <v>68</v>
      </c>
      <c r="D132" s="45">
        <v>1355</v>
      </c>
      <c r="E132" s="125">
        <f t="shared" si="6"/>
        <v>8.1460000000000008</v>
      </c>
      <c r="F132" s="46">
        <v>8</v>
      </c>
      <c r="G132" s="46">
        <v>32.58</v>
      </c>
      <c r="H132" s="40">
        <f t="shared" si="7"/>
        <v>7.69</v>
      </c>
      <c r="I132" s="41">
        <f t="shared" si="5"/>
        <v>40.269999999999996</v>
      </c>
      <c r="J132" s="159"/>
      <c r="K132" s="243"/>
    </row>
    <row r="133" spans="1:11" s="28" customFormat="1">
      <c r="A133" s="42">
        <f t="shared" si="8"/>
        <v>127</v>
      </c>
      <c r="B133" s="92" t="s">
        <v>65</v>
      </c>
      <c r="C133" s="92" t="s">
        <v>68</v>
      </c>
      <c r="D133" s="45">
        <v>1470</v>
      </c>
      <c r="E133" s="125">
        <f t="shared" si="6"/>
        <v>8.8379999999999992</v>
      </c>
      <c r="F133" s="46">
        <v>24</v>
      </c>
      <c r="G133" s="46">
        <v>106.06</v>
      </c>
      <c r="H133" s="40">
        <f t="shared" si="7"/>
        <v>25.02</v>
      </c>
      <c r="I133" s="41">
        <f t="shared" si="5"/>
        <v>131.08000000000001</v>
      </c>
      <c r="J133" s="159"/>
      <c r="K133" s="243"/>
    </row>
    <row r="134" spans="1:11" s="28" customFormat="1">
      <c r="A134" s="42">
        <f t="shared" si="8"/>
        <v>128</v>
      </c>
      <c r="B134" s="92" t="s">
        <v>82</v>
      </c>
      <c r="C134" s="92" t="s">
        <v>68</v>
      </c>
      <c r="D134" s="45">
        <v>1517</v>
      </c>
      <c r="E134" s="125">
        <f t="shared" si="6"/>
        <v>9.1199999999999992</v>
      </c>
      <c r="F134" s="46">
        <v>16</v>
      </c>
      <c r="G134" s="46">
        <v>72.959999999999994</v>
      </c>
      <c r="H134" s="40">
        <f t="shared" si="7"/>
        <v>17.21</v>
      </c>
      <c r="I134" s="41">
        <f t="shared" si="5"/>
        <v>90.169999999999987</v>
      </c>
      <c r="J134" s="159"/>
      <c r="K134" s="243"/>
    </row>
    <row r="135" spans="1:11" s="28" customFormat="1">
      <c r="A135" s="42">
        <f t="shared" si="8"/>
        <v>129</v>
      </c>
      <c r="B135" s="92" t="s">
        <v>119</v>
      </c>
      <c r="C135" s="92" t="s">
        <v>68</v>
      </c>
      <c r="D135" s="45">
        <v>1517</v>
      </c>
      <c r="E135" s="125">
        <f t="shared" si="6"/>
        <v>9.1199999999999992</v>
      </c>
      <c r="F135" s="46">
        <v>16</v>
      </c>
      <c r="G135" s="46">
        <v>72.959999999999994</v>
      </c>
      <c r="H135" s="40">
        <f t="shared" si="7"/>
        <v>17.21</v>
      </c>
      <c r="I135" s="41">
        <f t="shared" ref="I135:I198" si="9">G135+H135</f>
        <v>90.169999999999987</v>
      </c>
      <c r="J135" s="159"/>
      <c r="K135" s="243"/>
    </row>
    <row r="136" spans="1:11" s="28" customFormat="1">
      <c r="A136" s="42">
        <f t="shared" si="8"/>
        <v>130</v>
      </c>
      <c r="B136" s="92" t="s">
        <v>82</v>
      </c>
      <c r="C136" s="92" t="s">
        <v>66</v>
      </c>
      <c r="D136" s="45">
        <v>1463</v>
      </c>
      <c r="E136" s="125">
        <f t="shared" ref="E136:E199" si="10">ROUND(D136/$E$4,3)</f>
        <v>8.7959999999999994</v>
      </c>
      <c r="F136" s="46">
        <v>8</v>
      </c>
      <c r="G136" s="46">
        <v>35.18</v>
      </c>
      <c r="H136" s="40">
        <f t="shared" ref="H136:H199" si="11">ROUND(G136*0.2359,2)</f>
        <v>8.3000000000000007</v>
      </c>
      <c r="I136" s="41">
        <f t="shared" si="9"/>
        <v>43.480000000000004</v>
      </c>
      <c r="J136" s="159"/>
      <c r="K136" s="243"/>
    </row>
    <row r="137" spans="1:11" s="28" customFormat="1">
      <c r="A137" s="42">
        <f t="shared" ref="A137:A200" si="12">A136+1</f>
        <v>131</v>
      </c>
      <c r="B137" s="92" t="s">
        <v>67</v>
      </c>
      <c r="C137" s="92" t="s">
        <v>66</v>
      </c>
      <c r="D137" s="45">
        <v>1317</v>
      </c>
      <c r="E137" s="125">
        <f t="shared" si="10"/>
        <v>7.9180000000000001</v>
      </c>
      <c r="F137" s="46">
        <v>8</v>
      </c>
      <c r="G137" s="46">
        <v>31.67</v>
      </c>
      <c r="H137" s="40">
        <f t="shared" si="11"/>
        <v>7.47</v>
      </c>
      <c r="I137" s="41">
        <f t="shared" si="9"/>
        <v>39.14</v>
      </c>
      <c r="J137" s="159"/>
      <c r="K137" s="243"/>
    </row>
    <row r="138" spans="1:11" s="28" customFormat="1">
      <c r="A138" s="42">
        <f t="shared" si="12"/>
        <v>132</v>
      </c>
      <c r="B138" s="92" t="s">
        <v>87</v>
      </c>
      <c r="C138" s="92" t="s">
        <v>70</v>
      </c>
      <c r="D138" s="45">
        <v>1794</v>
      </c>
      <c r="E138" s="125">
        <f t="shared" si="10"/>
        <v>10.786</v>
      </c>
      <c r="F138" s="46">
        <v>24</v>
      </c>
      <c r="G138" s="46">
        <v>129.43</v>
      </c>
      <c r="H138" s="40">
        <f t="shared" si="11"/>
        <v>30.53</v>
      </c>
      <c r="I138" s="41">
        <f t="shared" si="9"/>
        <v>159.96</v>
      </c>
      <c r="J138" s="159"/>
      <c r="K138" s="243"/>
    </row>
    <row r="139" spans="1:11" s="28" customFormat="1">
      <c r="A139" s="42">
        <f t="shared" si="12"/>
        <v>133</v>
      </c>
      <c r="B139" s="92" t="s">
        <v>133</v>
      </c>
      <c r="C139" s="92" t="s">
        <v>134</v>
      </c>
      <c r="D139" s="45">
        <v>1821</v>
      </c>
      <c r="E139" s="125">
        <f t="shared" si="10"/>
        <v>10.948</v>
      </c>
      <c r="F139" s="46">
        <v>16</v>
      </c>
      <c r="G139" s="46">
        <v>87.58</v>
      </c>
      <c r="H139" s="40">
        <f t="shared" si="11"/>
        <v>20.66</v>
      </c>
      <c r="I139" s="41">
        <f t="shared" si="9"/>
        <v>108.24</v>
      </c>
      <c r="J139" s="159"/>
      <c r="K139" s="243"/>
    </row>
    <row r="140" spans="1:11" s="28" customFormat="1">
      <c r="A140" s="42">
        <f t="shared" si="12"/>
        <v>134</v>
      </c>
      <c r="B140" s="92" t="s">
        <v>104</v>
      </c>
      <c r="C140" s="92" t="s">
        <v>68</v>
      </c>
      <c r="D140" s="45">
        <v>1361</v>
      </c>
      <c r="E140" s="125">
        <f t="shared" si="10"/>
        <v>8.1829999999999998</v>
      </c>
      <c r="F140" s="46">
        <v>32</v>
      </c>
      <c r="G140" s="46">
        <v>130.93</v>
      </c>
      <c r="H140" s="40">
        <f t="shared" si="11"/>
        <v>30.89</v>
      </c>
      <c r="I140" s="41">
        <f t="shared" si="9"/>
        <v>161.82</v>
      </c>
      <c r="J140" s="159"/>
      <c r="K140" s="243"/>
    </row>
    <row r="141" spans="1:11" s="28" customFormat="1">
      <c r="A141" s="42">
        <f t="shared" si="12"/>
        <v>135</v>
      </c>
      <c r="B141" s="92" t="s">
        <v>91</v>
      </c>
      <c r="C141" s="92" t="s">
        <v>129</v>
      </c>
      <c r="D141" s="45">
        <v>1362</v>
      </c>
      <c r="E141" s="125">
        <f t="shared" si="10"/>
        <v>8.1890000000000001</v>
      </c>
      <c r="F141" s="46">
        <v>8</v>
      </c>
      <c r="G141" s="46">
        <v>32.76</v>
      </c>
      <c r="H141" s="40">
        <f t="shared" si="11"/>
        <v>7.73</v>
      </c>
      <c r="I141" s="41">
        <f t="shared" si="9"/>
        <v>40.489999999999995</v>
      </c>
      <c r="J141" s="159"/>
      <c r="K141" s="243"/>
    </row>
    <row r="142" spans="1:11" s="28" customFormat="1">
      <c r="A142" s="42">
        <f t="shared" si="12"/>
        <v>136</v>
      </c>
      <c r="B142" s="92" t="s">
        <v>117</v>
      </c>
      <c r="C142" s="92" t="s">
        <v>66</v>
      </c>
      <c r="D142" s="45">
        <v>1362</v>
      </c>
      <c r="E142" s="125">
        <f t="shared" si="10"/>
        <v>8.1890000000000001</v>
      </c>
      <c r="F142" s="46">
        <v>16</v>
      </c>
      <c r="G142" s="46">
        <v>65.510000000000005</v>
      </c>
      <c r="H142" s="40">
        <f t="shared" si="11"/>
        <v>15.45</v>
      </c>
      <c r="I142" s="41">
        <f t="shared" si="9"/>
        <v>80.960000000000008</v>
      </c>
      <c r="J142" s="159"/>
      <c r="K142" s="243"/>
    </row>
    <row r="143" spans="1:11" s="28" customFormat="1">
      <c r="A143" s="42">
        <f t="shared" si="12"/>
        <v>137</v>
      </c>
      <c r="B143" s="92" t="s">
        <v>127</v>
      </c>
      <c r="C143" s="92" t="s">
        <v>70</v>
      </c>
      <c r="D143" s="45">
        <v>1401</v>
      </c>
      <c r="E143" s="125">
        <f t="shared" si="10"/>
        <v>8.423</v>
      </c>
      <c r="F143" s="46">
        <v>8</v>
      </c>
      <c r="G143" s="46">
        <v>33.69</v>
      </c>
      <c r="H143" s="40">
        <f t="shared" si="11"/>
        <v>7.95</v>
      </c>
      <c r="I143" s="41">
        <f t="shared" si="9"/>
        <v>41.64</v>
      </c>
      <c r="J143" s="159"/>
      <c r="K143" s="243"/>
    </row>
    <row r="144" spans="1:11" s="28" customFormat="1">
      <c r="A144" s="42">
        <f t="shared" si="12"/>
        <v>138</v>
      </c>
      <c r="B144" s="92" t="s">
        <v>99</v>
      </c>
      <c r="C144" s="92" t="s">
        <v>70</v>
      </c>
      <c r="D144" s="45">
        <v>1528</v>
      </c>
      <c r="E144" s="125">
        <f t="shared" si="10"/>
        <v>9.1869999999999994</v>
      </c>
      <c r="F144" s="46">
        <v>8</v>
      </c>
      <c r="G144" s="46">
        <v>36.75</v>
      </c>
      <c r="H144" s="40">
        <f t="shared" si="11"/>
        <v>8.67</v>
      </c>
      <c r="I144" s="41">
        <f t="shared" si="9"/>
        <v>45.42</v>
      </c>
      <c r="J144" s="159"/>
      <c r="K144" s="243"/>
    </row>
    <row r="145" spans="1:11" s="28" customFormat="1">
      <c r="A145" s="42">
        <f t="shared" si="12"/>
        <v>139</v>
      </c>
      <c r="B145" s="92" t="s">
        <v>102</v>
      </c>
      <c r="C145" s="92" t="s">
        <v>66</v>
      </c>
      <c r="D145" s="45">
        <v>1337</v>
      </c>
      <c r="E145" s="125">
        <f t="shared" si="10"/>
        <v>8.0380000000000003</v>
      </c>
      <c r="F145" s="46">
        <v>8</v>
      </c>
      <c r="G145" s="46">
        <v>32.15</v>
      </c>
      <c r="H145" s="40">
        <f t="shared" si="11"/>
        <v>7.58</v>
      </c>
      <c r="I145" s="41">
        <f t="shared" si="9"/>
        <v>39.729999999999997</v>
      </c>
      <c r="J145" s="159"/>
      <c r="K145" s="243"/>
    </row>
    <row r="146" spans="1:11" s="28" customFormat="1">
      <c r="A146" s="42">
        <f t="shared" si="12"/>
        <v>140</v>
      </c>
      <c r="B146" s="92" t="s">
        <v>99</v>
      </c>
      <c r="C146" s="92" t="s">
        <v>66</v>
      </c>
      <c r="D146" s="45">
        <v>1337</v>
      </c>
      <c r="E146" s="125">
        <f t="shared" si="10"/>
        <v>8.0380000000000003</v>
      </c>
      <c r="F146" s="46">
        <v>16</v>
      </c>
      <c r="G146" s="46">
        <v>64.3</v>
      </c>
      <c r="H146" s="40">
        <f t="shared" si="11"/>
        <v>15.17</v>
      </c>
      <c r="I146" s="41">
        <f t="shared" si="9"/>
        <v>79.47</v>
      </c>
      <c r="J146" s="159"/>
      <c r="K146" s="243"/>
    </row>
    <row r="147" spans="1:11" s="28" customFormat="1" ht="17.25" customHeight="1">
      <c r="A147" s="42">
        <f t="shared" si="12"/>
        <v>141</v>
      </c>
      <c r="B147" s="92" t="s">
        <v>93</v>
      </c>
      <c r="C147" s="92" t="s">
        <v>66</v>
      </c>
      <c r="D147" s="45">
        <v>1297</v>
      </c>
      <c r="E147" s="125">
        <f t="shared" si="10"/>
        <v>7.798</v>
      </c>
      <c r="F147" s="46">
        <v>24</v>
      </c>
      <c r="G147" s="46">
        <v>93.58</v>
      </c>
      <c r="H147" s="40">
        <f t="shared" si="11"/>
        <v>22.08</v>
      </c>
      <c r="I147" s="41">
        <f t="shared" si="9"/>
        <v>115.66</v>
      </c>
      <c r="J147" s="159"/>
      <c r="K147" s="243"/>
    </row>
    <row r="148" spans="1:11" s="28" customFormat="1">
      <c r="A148" s="42">
        <f t="shared" si="12"/>
        <v>142</v>
      </c>
      <c r="B148" s="92" t="s">
        <v>93</v>
      </c>
      <c r="C148" s="92" t="s">
        <v>66</v>
      </c>
      <c r="D148" s="45">
        <v>1337</v>
      </c>
      <c r="E148" s="125">
        <f t="shared" si="10"/>
        <v>8.0380000000000003</v>
      </c>
      <c r="F148" s="46">
        <v>24</v>
      </c>
      <c r="G148" s="46">
        <v>96.46</v>
      </c>
      <c r="H148" s="40">
        <f t="shared" si="11"/>
        <v>22.75</v>
      </c>
      <c r="I148" s="41">
        <f t="shared" si="9"/>
        <v>119.21</v>
      </c>
      <c r="J148" s="159"/>
      <c r="K148" s="243"/>
    </row>
    <row r="149" spans="1:11" s="28" customFormat="1">
      <c r="A149" s="42">
        <f t="shared" si="12"/>
        <v>143</v>
      </c>
      <c r="B149" s="92" t="s">
        <v>91</v>
      </c>
      <c r="C149" s="92" t="s">
        <v>70</v>
      </c>
      <c r="D149" s="45">
        <v>1339</v>
      </c>
      <c r="E149" s="125">
        <f t="shared" si="10"/>
        <v>8.0500000000000007</v>
      </c>
      <c r="F149" s="46">
        <v>24</v>
      </c>
      <c r="G149" s="46">
        <v>96.6</v>
      </c>
      <c r="H149" s="40">
        <f t="shared" si="11"/>
        <v>22.79</v>
      </c>
      <c r="I149" s="41">
        <f t="shared" si="9"/>
        <v>119.38999999999999</v>
      </c>
      <c r="J149" s="159"/>
      <c r="K149" s="243"/>
    </row>
    <row r="150" spans="1:11" s="28" customFormat="1">
      <c r="A150" s="42">
        <f t="shared" si="12"/>
        <v>144</v>
      </c>
      <c r="B150" s="92" t="s">
        <v>124</v>
      </c>
      <c r="C150" s="92" t="s">
        <v>66</v>
      </c>
      <c r="D150" s="45">
        <v>1377</v>
      </c>
      <c r="E150" s="125">
        <f t="shared" si="10"/>
        <v>8.2789999999999999</v>
      </c>
      <c r="F150" s="46">
        <v>16</v>
      </c>
      <c r="G150" s="46">
        <v>66.23</v>
      </c>
      <c r="H150" s="40">
        <f t="shared" si="11"/>
        <v>15.62</v>
      </c>
      <c r="I150" s="41">
        <f t="shared" si="9"/>
        <v>81.850000000000009</v>
      </c>
      <c r="J150" s="159"/>
      <c r="K150" s="243"/>
    </row>
    <row r="151" spans="1:11" s="28" customFormat="1">
      <c r="A151" s="42">
        <f t="shared" si="12"/>
        <v>145</v>
      </c>
      <c r="B151" s="92" t="s">
        <v>90</v>
      </c>
      <c r="C151" s="92" t="s">
        <v>68</v>
      </c>
      <c r="D151" s="45">
        <v>1517</v>
      </c>
      <c r="E151" s="125">
        <f t="shared" si="10"/>
        <v>9.1199999999999992</v>
      </c>
      <c r="F151" s="46">
        <v>16</v>
      </c>
      <c r="G151" s="46">
        <v>72.959999999999994</v>
      </c>
      <c r="H151" s="40">
        <f t="shared" si="11"/>
        <v>17.21</v>
      </c>
      <c r="I151" s="41">
        <f t="shared" si="9"/>
        <v>90.169999999999987</v>
      </c>
      <c r="J151" s="159"/>
      <c r="K151" s="243"/>
    </row>
    <row r="152" spans="1:11" s="28" customFormat="1">
      <c r="A152" s="42">
        <f t="shared" si="12"/>
        <v>146</v>
      </c>
      <c r="B152" s="92" t="s">
        <v>132</v>
      </c>
      <c r="C152" s="92" t="s">
        <v>68</v>
      </c>
      <c r="D152" s="45">
        <v>1517</v>
      </c>
      <c r="E152" s="125">
        <f t="shared" si="10"/>
        <v>9.1199999999999992</v>
      </c>
      <c r="F152" s="46">
        <v>8</v>
      </c>
      <c r="G152" s="46">
        <v>36.479999999999997</v>
      </c>
      <c r="H152" s="40">
        <f t="shared" si="11"/>
        <v>8.61</v>
      </c>
      <c r="I152" s="41">
        <f t="shared" si="9"/>
        <v>45.089999999999996</v>
      </c>
      <c r="J152" s="159"/>
      <c r="K152" s="243"/>
    </row>
    <row r="153" spans="1:11" s="28" customFormat="1">
      <c r="A153" s="42">
        <f t="shared" si="12"/>
        <v>147</v>
      </c>
      <c r="B153" s="92" t="s">
        <v>109</v>
      </c>
      <c r="C153" s="92" t="s">
        <v>68</v>
      </c>
      <c r="D153" s="45">
        <v>1450</v>
      </c>
      <c r="E153" s="125">
        <f t="shared" si="10"/>
        <v>8.718</v>
      </c>
      <c r="F153" s="46">
        <v>16</v>
      </c>
      <c r="G153" s="46">
        <v>69.739999999999995</v>
      </c>
      <c r="H153" s="40">
        <f t="shared" si="11"/>
        <v>16.45</v>
      </c>
      <c r="I153" s="41">
        <f t="shared" si="9"/>
        <v>86.19</v>
      </c>
      <c r="J153" s="159"/>
      <c r="K153" s="243"/>
    </row>
    <row r="154" spans="1:11" s="28" customFormat="1" ht="30" customHeight="1">
      <c r="A154" s="42">
        <f t="shared" si="12"/>
        <v>148</v>
      </c>
      <c r="B154" s="92" t="s">
        <v>110</v>
      </c>
      <c r="C154" s="92" t="s">
        <v>137</v>
      </c>
      <c r="D154" s="45">
        <v>1322</v>
      </c>
      <c r="E154" s="125">
        <f t="shared" si="10"/>
        <v>7.9480000000000004</v>
      </c>
      <c r="F154" s="46">
        <v>16</v>
      </c>
      <c r="G154" s="46">
        <v>63.58</v>
      </c>
      <c r="H154" s="40">
        <f t="shared" si="11"/>
        <v>15</v>
      </c>
      <c r="I154" s="41">
        <f t="shared" si="9"/>
        <v>78.58</v>
      </c>
      <c r="J154" s="159"/>
      <c r="K154" s="243"/>
    </row>
    <row r="155" spans="1:11" s="28" customFormat="1">
      <c r="A155" s="42">
        <f t="shared" si="12"/>
        <v>149</v>
      </c>
      <c r="B155" s="92" t="s">
        <v>119</v>
      </c>
      <c r="C155" s="92" t="s">
        <v>66</v>
      </c>
      <c r="D155" s="45">
        <v>1563</v>
      </c>
      <c r="E155" s="125">
        <f t="shared" si="10"/>
        <v>9.3970000000000002</v>
      </c>
      <c r="F155" s="46">
        <v>24</v>
      </c>
      <c r="G155" s="46">
        <v>112.76</v>
      </c>
      <c r="H155" s="40">
        <f t="shared" si="11"/>
        <v>26.6</v>
      </c>
      <c r="I155" s="41">
        <f t="shared" si="9"/>
        <v>139.36000000000001</v>
      </c>
      <c r="J155" s="159"/>
      <c r="K155" s="243"/>
    </row>
    <row r="156" spans="1:11" s="28" customFormat="1">
      <c r="A156" s="42">
        <f t="shared" si="12"/>
        <v>150</v>
      </c>
      <c r="B156" s="92" t="s">
        <v>124</v>
      </c>
      <c r="C156" s="92" t="s">
        <v>68</v>
      </c>
      <c r="D156" s="45">
        <v>1517</v>
      </c>
      <c r="E156" s="125">
        <f t="shared" si="10"/>
        <v>9.1199999999999992</v>
      </c>
      <c r="F156" s="46">
        <v>16</v>
      </c>
      <c r="G156" s="46">
        <v>72.959999999999994</v>
      </c>
      <c r="H156" s="40">
        <f t="shared" si="11"/>
        <v>17.21</v>
      </c>
      <c r="I156" s="41">
        <f t="shared" si="9"/>
        <v>90.169999999999987</v>
      </c>
      <c r="J156" s="159"/>
      <c r="K156" s="243"/>
    </row>
    <row r="157" spans="1:11" s="28" customFormat="1" ht="18.75" customHeight="1">
      <c r="A157" s="42">
        <f t="shared" si="12"/>
        <v>151</v>
      </c>
      <c r="B157" s="92" t="s">
        <v>120</v>
      </c>
      <c r="C157" s="92" t="s">
        <v>68</v>
      </c>
      <c r="D157" s="45">
        <v>1470</v>
      </c>
      <c r="E157" s="125">
        <f t="shared" si="10"/>
        <v>8.8379999999999992</v>
      </c>
      <c r="F157" s="46">
        <v>9</v>
      </c>
      <c r="G157" s="46">
        <v>39.770000000000003</v>
      </c>
      <c r="H157" s="40">
        <f t="shared" si="11"/>
        <v>9.3800000000000008</v>
      </c>
      <c r="I157" s="41">
        <f t="shared" si="9"/>
        <v>49.150000000000006</v>
      </c>
      <c r="J157" s="159"/>
      <c r="K157" s="243"/>
    </row>
    <row r="158" spans="1:11" s="28" customFormat="1">
      <c r="A158" s="42">
        <f t="shared" si="12"/>
        <v>152</v>
      </c>
      <c r="B158" s="92" t="s">
        <v>80</v>
      </c>
      <c r="C158" s="92" t="s">
        <v>68</v>
      </c>
      <c r="D158" s="45">
        <v>1335</v>
      </c>
      <c r="E158" s="125">
        <f t="shared" si="10"/>
        <v>8.0259999999999998</v>
      </c>
      <c r="F158" s="46">
        <v>8</v>
      </c>
      <c r="G158" s="46">
        <v>32.1</v>
      </c>
      <c r="H158" s="40">
        <f t="shared" si="11"/>
        <v>7.57</v>
      </c>
      <c r="I158" s="41">
        <f t="shared" si="9"/>
        <v>39.67</v>
      </c>
      <c r="J158" s="159"/>
      <c r="K158" s="243"/>
    </row>
    <row r="159" spans="1:11" s="28" customFormat="1">
      <c r="A159" s="42">
        <f t="shared" si="12"/>
        <v>153</v>
      </c>
      <c r="B159" s="92" t="s">
        <v>97</v>
      </c>
      <c r="C159" s="92" t="s">
        <v>66</v>
      </c>
      <c r="D159" s="45">
        <v>1517</v>
      </c>
      <c r="E159" s="125">
        <f t="shared" si="10"/>
        <v>9.1199999999999992</v>
      </c>
      <c r="F159" s="46">
        <v>6</v>
      </c>
      <c r="G159" s="46">
        <v>27.36</v>
      </c>
      <c r="H159" s="40">
        <f t="shared" si="11"/>
        <v>6.45</v>
      </c>
      <c r="I159" s="41">
        <f t="shared" si="9"/>
        <v>33.81</v>
      </c>
      <c r="J159" s="159"/>
      <c r="K159" s="243"/>
    </row>
    <row r="160" spans="1:11" s="28" customFormat="1">
      <c r="A160" s="42">
        <f t="shared" si="12"/>
        <v>154</v>
      </c>
      <c r="B160" s="92" t="s">
        <v>78</v>
      </c>
      <c r="C160" s="92" t="s">
        <v>66</v>
      </c>
      <c r="D160" s="45">
        <v>1337</v>
      </c>
      <c r="E160" s="125">
        <f t="shared" si="10"/>
        <v>8.0380000000000003</v>
      </c>
      <c r="F160" s="46">
        <v>8</v>
      </c>
      <c r="G160" s="46">
        <v>32.15</v>
      </c>
      <c r="H160" s="40">
        <f t="shared" si="11"/>
        <v>7.58</v>
      </c>
      <c r="I160" s="41">
        <f t="shared" si="9"/>
        <v>39.729999999999997</v>
      </c>
      <c r="J160" s="159"/>
      <c r="K160" s="243"/>
    </row>
    <row r="161" spans="1:11" s="28" customFormat="1">
      <c r="A161" s="42">
        <f t="shared" si="12"/>
        <v>155</v>
      </c>
      <c r="B161" s="92" t="s">
        <v>132</v>
      </c>
      <c r="C161" s="92" t="s">
        <v>66</v>
      </c>
      <c r="D161" s="45">
        <v>1317</v>
      </c>
      <c r="E161" s="125">
        <f t="shared" si="10"/>
        <v>7.9180000000000001</v>
      </c>
      <c r="F161" s="46">
        <v>8</v>
      </c>
      <c r="G161" s="46">
        <v>31.67</v>
      </c>
      <c r="H161" s="40">
        <f t="shared" si="11"/>
        <v>7.47</v>
      </c>
      <c r="I161" s="41">
        <f t="shared" si="9"/>
        <v>39.14</v>
      </c>
      <c r="J161" s="159"/>
      <c r="K161" s="243"/>
    </row>
    <row r="162" spans="1:11" s="28" customFormat="1">
      <c r="A162" s="42">
        <f t="shared" si="12"/>
        <v>156</v>
      </c>
      <c r="B162" s="92" t="s">
        <v>140</v>
      </c>
      <c r="C162" s="92" t="s">
        <v>66</v>
      </c>
      <c r="D162" s="45">
        <v>1337</v>
      </c>
      <c r="E162" s="125">
        <f t="shared" si="10"/>
        <v>8.0380000000000003</v>
      </c>
      <c r="F162" s="46">
        <v>8</v>
      </c>
      <c r="G162" s="46">
        <v>32.15</v>
      </c>
      <c r="H162" s="40">
        <f t="shared" si="11"/>
        <v>7.58</v>
      </c>
      <c r="I162" s="41">
        <f t="shared" si="9"/>
        <v>39.729999999999997</v>
      </c>
      <c r="J162" s="159"/>
      <c r="K162" s="243"/>
    </row>
    <row r="163" spans="1:11" s="28" customFormat="1">
      <c r="A163" s="42">
        <f t="shared" si="12"/>
        <v>157</v>
      </c>
      <c r="B163" s="92" t="s">
        <v>104</v>
      </c>
      <c r="C163" s="92" t="s">
        <v>68</v>
      </c>
      <c r="D163" s="45">
        <v>1497</v>
      </c>
      <c r="E163" s="125">
        <f t="shared" si="10"/>
        <v>9</v>
      </c>
      <c r="F163" s="46">
        <v>32</v>
      </c>
      <c r="G163" s="46">
        <v>144</v>
      </c>
      <c r="H163" s="40">
        <f t="shared" si="11"/>
        <v>33.97</v>
      </c>
      <c r="I163" s="41">
        <f t="shared" si="9"/>
        <v>177.97</v>
      </c>
      <c r="J163" s="159"/>
      <c r="K163" s="243"/>
    </row>
    <row r="164" spans="1:11" s="28" customFormat="1">
      <c r="A164" s="42">
        <f t="shared" si="12"/>
        <v>158</v>
      </c>
      <c r="B164" s="92" t="s">
        <v>80</v>
      </c>
      <c r="C164" s="92" t="s">
        <v>66</v>
      </c>
      <c r="D164" s="45">
        <v>1362</v>
      </c>
      <c r="E164" s="125">
        <f t="shared" si="10"/>
        <v>8.1890000000000001</v>
      </c>
      <c r="F164" s="46">
        <v>24</v>
      </c>
      <c r="G164" s="46">
        <v>98.27</v>
      </c>
      <c r="H164" s="40">
        <f t="shared" si="11"/>
        <v>23.18</v>
      </c>
      <c r="I164" s="41">
        <f t="shared" si="9"/>
        <v>121.44999999999999</v>
      </c>
      <c r="J164" s="159"/>
      <c r="K164" s="243"/>
    </row>
    <row r="165" spans="1:11" s="28" customFormat="1">
      <c r="A165" s="42">
        <f t="shared" si="12"/>
        <v>159</v>
      </c>
      <c r="B165" s="92" t="s">
        <v>71</v>
      </c>
      <c r="C165" s="92" t="s">
        <v>70</v>
      </c>
      <c r="D165" s="45">
        <v>1541</v>
      </c>
      <c r="E165" s="125">
        <f t="shared" si="10"/>
        <v>9.2650000000000006</v>
      </c>
      <c r="F165" s="46">
        <v>16</v>
      </c>
      <c r="G165" s="46">
        <v>74.12</v>
      </c>
      <c r="H165" s="40">
        <f t="shared" si="11"/>
        <v>17.48</v>
      </c>
      <c r="I165" s="41">
        <f t="shared" si="9"/>
        <v>91.600000000000009</v>
      </c>
      <c r="J165" s="159"/>
      <c r="K165" s="243"/>
    </row>
    <row r="166" spans="1:11" s="28" customFormat="1">
      <c r="A166" s="42">
        <f t="shared" si="12"/>
        <v>160</v>
      </c>
      <c r="B166" s="92" t="s">
        <v>80</v>
      </c>
      <c r="C166" s="92" t="s">
        <v>66</v>
      </c>
      <c r="D166" s="45">
        <v>1322</v>
      </c>
      <c r="E166" s="125">
        <f t="shared" si="10"/>
        <v>7.9480000000000004</v>
      </c>
      <c r="F166" s="46">
        <v>24</v>
      </c>
      <c r="G166" s="46">
        <v>95.38</v>
      </c>
      <c r="H166" s="40">
        <f t="shared" si="11"/>
        <v>22.5</v>
      </c>
      <c r="I166" s="41">
        <f t="shared" si="9"/>
        <v>117.88</v>
      </c>
      <c r="J166" s="159"/>
      <c r="K166" s="243"/>
    </row>
    <row r="167" spans="1:11" s="28" customFormat="1">
      <c r="A167" s="42">
        <f t="shared" si="12"/>
        <v>161</v>
      </c>
      <c r="B167" s="92" t="s">
        <v>97</v>
      </c>
      <c r="C167" s="92" t="s">
        <v>70</v>
      </c>
      <c r="D167" s="45">
        <v>1490</v>
      </c>
      <c r="E167" s="125">
        <f t="shared" si="10"/>
        <v>8.9580000000000002</v>
      </c>
      <c r="F167" s="46">
        <v>14</v>
      </c>
      <c r="G167" s="46">
        <v>62.71</v>
      </c>
      <c r="H167" s="40">
        <f t="shared" si="11"/>
        <v>14.79</v>
      </c>
      <c r="I167" s="41">
        <f t="shared" si="9"/>
        <v>77.5</v>
      </c>
      <c r="J167" s="159"/>
      <c r="K167" s="243"/>
    </row>
    <row r="168" spans="1:11" s="28" customFormat="1">
      <c r="A168" s="42">
        <f t="shared" si="12"/>
        <v>162</v>
      </c>
      <c r="B168" s="92" t="s">
        <v>82</v>
      </c>
      <c r="C168" s="92" t="s">
        <v>68</v>
      </c>
      <c r="D168" s="45">
        <v>1497</v>
      </c>
      <c r="E168" s="125">
        <f t="shared" si="10"/>
        <v>9</v>
      </c>
      <c r="F168" s="46">
        <v>22</v>
      </c>
      <c r="G168" s="46">
        <v>99</v>
      </c>
      <c r="H168" s="40">
        <f t="shared" si="11"/>
        <v>23.35</v>
      </c>
      <c r="I168" s="41">
        <f t="shared" si="9"/>
        <v>122.35</v>
      </c>
      <c r="J168" s="159"/>
      <c r="K168" s="243"/>
    </row>
    <row r="169" spans="1:11" s="28" customFormat="1">
      <c r="A169" s="42">
        <f t="shared" si="12"/>
        <v>163</v>
      </c>
      <c r="B169" s="92" t="s">
        <v>128</v>
      </c>
      <c r="C169" s="92" t="s">
        <v>130</v>
      </c>
      <c r="D169" s="45">
        <v>2200</v>
      </c>
      <c r="E169" s="125">
        <f t="shared" si="10"/>
        <v>13.227</v>
      </c>
      <c r="F169" s="46">
        <v>16</v>
      </c>
      <c r="G169" s="46">
        <v>105.82</v>
      </c>
      <c r="H169" s="40">
        <f t="shared" si="11"/>
        <v>24.96</v>
      </c>
      <c r="I169" s="41">
        <f t="shared" si="9"/>
        <v>130.78</v>
      </c>
      <c r="J169" s="159"/>
      <c r="K169" s="243"/>
    </row>
    <row r="170" spans="1:11" s="28" customFormat="1">
      <c r="A170" s="42">
        <f t="shared" si="12"/>
        <v>164</v>
      </c>
      <c r="B170" s="92" t="s">
        <v>69</v>
      </c>
      <c r="C170" s="92" t="s">
        <v>66</v>
      </c>
      <c r="D170" s="45">
        <v>1437</v>
      </c>
      <c r="E170" s="125">
        <f t="shared" si="10"/>
        <v>8.6389999999999993</v>
      </c>
      <c r="F170" s="46">
        <v>16</v>
      </c>
      <c r="G170" s="46">
        <v>69.11</v>
      </c>
      <c r="H170" s="40">
        <f t="shared" si="11"/>
        <v>16.3</v>
      </c>
      <c r="I170" s="41">
        <f t="shared" si="9"/>
        <v>85.41</v>
      </c>
      <c r="J170" s="159"/>
      <c r="K170" s="243"/>
    </row>
    <row r="171" spans="1:11" s="28" customFormat="1">
      <c r="A171" s="42">
        <f t="shared" si="12"/>
        <v>165</v>
      </c>
      <c r="B171" s="92" t="s">
        <v>101</v>
      </c>
      <c r="C171" s="92" t="s">
        <v>66</v>
      </c>
      <c r="D171" s="45">
        <v>1417</v>
      </c>
      <c r="E171" s="125">
        <f t="shared" si="10"/>
        <v>8.5190000000000001</v>
      </c>
      <c r="F171" s="46">
        <v>16</v>
      </c>
      <c r="G171" s="46">
        <v>68.150000000000006</v>
      </c>
      <c r="H171" s="40">
        <f t="shared" si="11"/>
        <v>16.079999999999998</v>
      </c>
      <c r="I171" s="41">
        <f t="shared" si="9"/>
        <v>84.23</v>
      </c>
      <c r="J171" s="159"/>
      <c r="K171" s="243"/>
    </row>
    <row r="172" spans="1:11" s="28" customFormat="1">
      <c r="A172" s="42">
        <f t="shared" si="12"/>
        <v>166</v>
      </c>
      <c r="B172" s="92" t="s">
        <v>132</v>
      </c>
      <c r="C172" s="92" t="s">
        <v>66</v>
      </c>
      <c r="D172" s="45">
        <v>1317</v>
      </c>
      <c r="E172" s="125">
        <f t="shared" si="10"/>
        <v>7.9180000000000001</v>
      </c>
      <c r="F172" s="46">
        <v>16</v>
      </c>
      <c r="G172" s="46">
        <v>63.34</v>
      </c>
      <c r="H172" s="40">
        <f t="shared" si="11"/>
        <v>14.94</v>
      </c>
      <c r="I172" s="41">
        <f t="shared" si="9"/>
        <v>78.28</v>
      </c>
      <c r="J172" s="159"/>
      <c r="K172" s="243"/>
    </row>
    <row r="173" spans="1:11" s="28" customFormat="1">
      <c r="A173" s="42">
        <f t="shared" si="12"/>
        <v>167</v>
      </c>
      <c r="B173" s="92" t="s">
        <v>94</v>
      </c>
      <c r="C173" s="92" t="s">
        <v>68</v>
      </c>
      <c r="D173" s="45">
        <v>1315</v>
      </c>
      <c r="E173" s="125">
        <f t="shared" si="10"/>
        <v>7.9059999999999997</v>
      </c>
      <c r="F173" s="46">
        <v>14</v>
      </c>
      <c r="G173" s="46">
        <v>55.34</v>
      </c>
      <c r="H173" s="40">
        <f t="shared" si="11"/>
        <v>13.05</v>
      </c>
      <c r="I173" s="41">
        <f t="shared" si="9"/>
        <v>68.39</v>
      </c>
      <c r="J173" s="159"/>
      <c r="K173" s="243"/>
    </row>
    <row r="174" spans="1:11" s="28" customFormat="1">
      <c r="A174" s="42">
        <f t="shared" si="12"/>
        <v>168</v>
      </c>
      <c r="B174" s="92" t="s">
        <v>86</v>
      </c>
      <c r="C174" s="92" t="s">
        <v>68</v>
      </c>
      <c r="D174" s="45">
        <v>1355</v>
      </c>
      <c r="E174" s="125">
        <f t="shared" si="10"/>
        <v>8.1460000000000008</v>
      </c>
      <c r="F174" s="46">
        <v>8</v>
      </c>
      <c r="G174" s="46">
        <v>32.58</v>
      </c>
      <c r="H174" s="40">
        <f t="shared" si="11"/>
        <v>7.69</v>
      </c>
      <c r="I174" s="41">
        <f t="shared" si="9"/>
        <v>40.269999999999996</v>
      </c>
      <c r="J174" s="159"/>
      <c r="K174" s="243"/>
    </row>
    <row r="175" spans="1:11" s="28" customFormat="1">
      <c r="A175" s="42">
        <f t="shared" si="12"/>
        <v>169</v>
      </c>
      <c r="B175" s="92" t="s">
        <v>131</v>
      </c>
      <c r="C175" s="92" t="s">
        <v>66</v>
      </c>
      <c r="D175" s="45">
        <v>1437</v>
      </c>
      <c r="E175" s="125">
        <f t="shared" si="10"/>
        <v>8.6389999999999993</v>
      </c>
      <c r="F175" s="46">
        <v>24</v>
      </c>
      <c r="G175" s="46">
        <v>103.67</v>
      </c>
      <c r="H175" s="40">
        <f t="shared" si="11"/>
        <v>24.46</v>
      </c>
      <c r="I175" s="41">
        <f t="shared" si="9"/>
        <v>128.13</v>
      </c>
      <c r="J175" s="159"/>
      <c r="K175" s="243"/>
    </row>
    <row r="176" spans="1:11" s="28" customFormat="1">
      <c r="A176" s="42">
        <f t="shared" si="12"/>
        <v>170</v>
      </c>
      <c r="B176" s="92" t="s">
        <v>132</v>
      </c>
      <c r="C176" s="92" t="s">
        <v>68</v>
      </c>
      <c r="D176" s="45">
        <v>1335</v>
      </c>
      <c r="E176" s="125">
        <f t="shared" si="10"/>
        <v>8.0259999999999998</v>
      </c>
      <c r="F176" s="46">
        <v>14</v>
      </c>
      <c r="G176" s="46">
        <v>56.18</v>
      </c>
      <c r="H176" s="40">
        <f t="shared" si="11"/>
        <v>13.25</v>
      </c>
      <c r="I176" s="41">
        <f t="shared" si="9"/>
        <v>69.430000000000007</v>
      </c>
      <c r="J176" s="159"/>
      <c r="K176" s="243"/>
    </row>
    <row r="177" spans="1:11" s="28" customFormat="1">
      <c r="A177" s="42">
        <f t="shared" si="12"/>
        <v>171</v>
      </c>
      <c r="B177" s="92" t="s">
        <v>131</v>
      </c>
      <c r="C177" s="92" t="s">
        <v>66</v>
      </c>
      <c r="D177" s="45">
        <v>1423</v>
      </c>
      <c r="E177" s="125">
        <f t="shared" si="10"/>
        <v>8.5549999999999997</v>
      </c>
      <c r="F177" s="46">
        <v>16</v>
      </c>
      <c r="G177" s="46">
        <v>68.44</v>
      </c>
      <c r="H177" s="40">
        <f t="shared" si="11"/>
        <v>16.14</v>
      </c>
      <c r="I177" s="41">
        <f t="shared" si="9"/>
        <v>84.58</v>
      </c>
      <c r="J177" s="159"/>
      <c r="K177" s="243"/>
    </row>
    <row r="178" spans="1:11" s="28" customFormat="1">
      <c r="A178" s="42">
        <f t="shared" si="12"/>
        <v>172</v>
      </c>
      <c r="B178" s="92" t="s">
        <v>84</v>
      </c>
      <c r="C178" s="92" t="s">
        <v>66</v>
      </c>
      <c r="D178" s="45">
        <v>1317</v>
      </c>
      <c r="E178" s="125">
        <f t="shared" si="10"/>
        <v>7.9180000000000001</v>
      </c>
      <c r="F178" s="46">
        <v>24</v>
      </c>
      <c r="G178" s="46">
        <v>95.02</v>
      </c>
      <c r="H178" s="40">
        <f t="shared" si="11"/>
        <v>22.42</v>
      </c>
      <c r="I178" s="41">
        <f t="shared" si="9"/>
        <v>117.44</v>
      </c>
      <c r="J178" s="159"/>
      <c r="K178" s="243"/>
    </row>
    <row r="179" spans="1:11" s="28" customFormat="1">
      <c r="A179" s="42">
        <f t="shared" si="12"/>
        <v>173</v>
      </c>
      <c r="B179" s="92" t="s">
        <v>84</v>
      </c>
      <c r="C179" s="92" t="s">
        <v>66</v>
      </c>
      <c r="D179" s="45">
        <v>1297</v>
      </c>
      <c r="E179" s="125">
        <f t="shared" si="10"/>
        <v>7.798</v>
      </c>
      <c r="F179" s="46">
        <v>16</v>
      </c>
      <c r="G179" s="46">
        <v>62.39</v>
      </c>
      <c r="H179" s="40">
        <f t="shared" si="11"/>
        <v>14.72</v>
      </c>
      <c r="I179" s="41">
        <f t="shared" si="9"/>
        <v>77.11</v>
      </c>
      <c r="J179" s="159"/>
      <c r="K179" s="243"/>
    </row>
    <row r="180" spans="1:11" s="28" customFormat="1">
      <c r="A180" s="42">
        <f t="shared" si="12"/>
        <v>174</v>
      </c>
      <c r="B180" s="92" t="s">
        <v>91</v>
      </c>
      <c r="C180" s="92" t="s">
        <v>66</v>
      </c>
      <c r="D180" s="45">
        <v>1200</v>
      </c>
      <c r="E180" s="125">
        <f t="shared" si="10"/>
        <v>7.2149999999999999</v>
      </c>
      <c r="F180" s="46">
        <v>16</v>
      </c>
      <c r="G180" s="46">
        <v>57.72</v>
      </c>
      <c r="H180" s="40">
        <f t="shared" si="11"/>
        <v>13.62</v>
      </c>
      <c r="I180" s="41">
        <f t="shared" si="9"/>
        <v>71.34</v>
      </c>
      <c r="J180" s="159"/>
      <c r="K180" s="243"/>
    </row>
    <row r="181" spans="1:11" s="28" customFormat="1">
      <c r="A181" s="42">
        <f t="shared" si="12"/>
        <v>175</v>
      </c>
      <c r="B181" s="92" t="s">
        <v>125</v>
      </c>
      <c r="C181" s="92" t="s">
        <v>66</v>
      </c>
      <c r="D181" s="45">
        <v>1297</v>
      </c>
      <c r="E181" s="125">
        <f t="shared" si="10"/>
        <v>7.798</v>
      </c>
      <c r="F181" s="46">
        <v>14</v>
      </c>
      <c r="G181" s="46">
        <v>54.59</v>
      </c>
      <c r="H181" s="40">
        <f t="shared" si="11"/>
        <v>12.88</v>
      </c>
      <c r="I181" s="41">
        <f t="shared" si="9"/>
        <v>67.47</v>
      </c>
      <c r="J181" s="159"/>
      <c r="K181" s="243"/>
    </row>
    <row r="182" spans="1:11" s="28" customFormat="1">
      <c r="A182" s="42">
        <f t="shared" si="12"/>
        <v>176</v>
      </c>
      <c r="B182" s="92" t="s">
        <v>93</v>
      </c>
      <c r="C182" s="92" t="s">
        <v>70</v>
      </c>
      <c r="D182" s="45">
        <v>1381</v>
      </c>
      <c r="E182" s="125">
        <f t="shared" si="10"/>
        <v>8.3030000000000008</v>
      </c>
      <c r="F182" s="46">
        <v>16</v>
      </c>
      <c r="G182" s="46">
        <v>66.42</v>
      </c>
      <c r="H182" s="40">
        <f t="shared" si="11"/>
        <v>15.67</v>
      </c>
      <c r="I182" s="41">
        <f t="shared" si="9"/>
        <v>82.09</v>
      </c>
      <c r="J182" s="159"/>
      <c r="K182" s="243"/>
    </row>
    <row r="183" spans="1:11" s="28" customFormat="1">
      <c r="A183" s="42">
        <f t="shared" si="12"/>
        <v>177</v>
      </c>
      <c r="B183" s="92" t="s">
        <v>74</v>
      </c>
      <c r="C183" s="92" t="s">
        <v>66</v>
      </c>
      <c r="D183" s="45">
        <v>1317</v>
      </c>
      <c r="E183" s="125">
        <f t="shared" si="10"/>
        <v>7.9180000000000001</v>
      </c>
      <c r="F183" s="46">
        <v>8</v>
      </c>
      <c r="G183" s="46">
        <v>31.67</v>
      </c>
      <c r="H183" s="40">
        <f t="shared" si="11"/>
        <v>7.47</v>
      </c>
      <c r="I183" s="41">
        <f t="shared" si="9"/>
        <v>39.14</v>
      </c>
      <c r="J183" s="159"/>
      <c r="K183" s="243"/>
    </row>
    <row r="184" spans="1:11" s="28" customFormat="1">
      <c r="A184" s="42">
        <f t="shared" si="12"/>
        <v>178</v>
      </c>
      <c r="B184" s="92" t="s">
        <v>76</v>
      </c>
      <c r="C184" s="92" t="s">
        <v>66</v>
      </c>
      <c r="D184" s="45">
        <v>1423</v>
      </c>
      <c r="E184" s="125">
        <f t="shared" si="10"/>
        <v>8.5549999999999997</v>
      </c>
      <c r="F184" s="46">
        <v>16</v>
      </c>
      <c r="G184" s="46">
        <v>68.44</v>
      </c>
      <c r="H184" s="40">
        <f t="shared" si="11"/>
        <v>16.14</v>
      </c>
      <c r="I184" s="41">
        <f t="shared" si="9"/>
        <v>84.58</v>
      </c>
      <c r="J184" s="159"/>
      <c r="K184" s="243"/>
    </row>
    <row r="185" spans="1:11" s="28" customFormat="1">
      <c r="A185" s="42">
        <f t="shared" si="12"/>
        <v>179</v>
      </c>
      <c r="B185" s="92" t="s">
        <v>127</v>
      </c>
      <c r="C185" s="92" t="s">
        <v>66</v>
      </c>
      <c r="D185" s="45">
        <v>1297</v>
      </c>
      <c r="E185" s="125">
        <f t="shared" si="10"/>
        <v>7.798</v>
      </c>
      <c r="F185" s="46">
        <v>24</v>
      </c>
      <c r="G185" s="46">
        <v>93.58</v>
      </c>
      <c r="H185" s="40">
        <f t="shared" si="11"/>
        <v>22.08</v>
      </c>
      <c r="I185" s="41">
        <f t="shared" si="9"/>
        <v>115.66</v>
      </c>
      <c r="J185" s="159"/>
      <c r="K185" s="243"/>
    </row>
    <row r="186" spans="1:11" s="28" customFormat="1">
      <c r="A186" s="42">
        <f t="shared" si="12"/>
        <v>180</v>
      </c>
      <c r="B186" s="92" t="s">
        <v>132</v>
      </c>
      <c r="C186" s="92" t="s">
        <v>70</v>
      </c>
      <c r="D186" s="45">
        <v>1341</v>
      </c>
      <c r="E186" s="125">
        <f t="shared" si="10"/>
        <v>8.0619999999999994</v>
      </c>
      <c r="F186" s="46">
        <v>14</v>
      </c>
      <c r="G186" s="46">
        <v>56.43</v>
      </c>
      <c r="H186" s="40">
        <f t="shared" si="11"/>
        <v>13.31</v>
      </c>
      <c r="I186" s="41">
        <f t="shared" si="9"/>
        <v>69.739999999999995</v>
      </c>
      <c r="J186" s="159"/>
      <c r="K186" s="243"/>
    </row>
    <row r="187" spans="1:11" s="28" customFormat="1" ht="27.75" customHeight="1">
      <c r="A187" s="42">
        <f t="shared" si="12"/>
        <v>181</v>
      </c>
      <c r="B187" s="92" t="s">
        <v>95</v>
      </c>
      <c r="C187" s="92" t="s">
        <v>68</v>
      </c>
      <c r="D187" s="45">
        <v>1553</v>
      </c>
      <c r="E187" s="125">
        <f t="shared" si="10"/>
        <v>9.3369999999999997</v>
      </c>
      <c r="F187" s="46">
        <v>8</v>
      </c>
      <c r="G187" s="46">
        <v>37.35</v>
      </c>
      <c r="H187" s="40">
        <f t="shared" si="11"/>
        <v>8.81</v>
      </c>
      <c r="I187" s="41">
        <f t="shared" si="9"/>
        <v>46.160000000000004</v>
      </c>
      <c r="J187" s="159"/>
      <c r="K187" s="243"/>
    </row>
    <row r="188" spans="1:11" s="28" customFormat="1">
      <c r="A188" s="42">
        <f t="shared" si="12"/>
        <v>182</v>
      </c>
      <c r="B188" s="92" t="s">
        <v>94</v>
      </c>
      <c r="C188" s="92" t="s">
        <v>68</v>
      </c>
      <c r="D188" s="45">
        <v>1341</v>
      </c>
      <c r="E188" s="125">
        <f t="shared" si="10"/>
        <v>8.0619999999999994</v>
      </c>
      <c r="F188" s="46">
        <v>8</v>
      </c>
      <c r="G188" s="46">
        <v>32.25</v>
      </c>
      <c r="H188" s="40">
        <f t="shared" si="11"/>
        <v>7.61</v>
      </c>
      <c r="I188" s="41">
        <f t="shared" si="9"/>
        <v>39.86</v>
      </c>
      <c r="J188" s="159"/>
      <c r="K188" s="243"/>
    </row>
    <row r="189" spans="1:11" s="28" customFormat="1">
      <c r="A189" s="42">
        <f t="shared" si="12"/>
        <v>183</v>
      </c>
      <c r="B189" s="92" t="s">
        <v>119</v>
      </c>
      <c r="C189" s="92" t="s">
        <v>66</v>
      </c>
      <c r="D189" s="45">
        <v>1423</v>
      </c>
      <c r="E189" s="125">
        <f t="shared" si="10"/>
        <v>8.5549999999999997</v>
      </c>
      <c r="F189" s="46">
        <v>32</v>
      </c>
      <c r="G189" s="46">
        <v>136.88</v>
      </c>
      <c r="H189" s="40">
        <f t="shared" si="11"/>
        <v>32.29</v>
      </c>
      <c r="I189" s="41">
        <f t="shared" si="9"/>
        <v>169.17</v>
      </c>
      <c r="J189" s="159"/>
      <c r="K189" s="243"/>
    </row>
    <row r="190" spans="1:11" s="28" customFormat="1">
      <c r="A190" s="42">
        <f t="shared" si="12"/>
        <v>184</v>
      </c>
      <c r="B190" s="92" t="s">
        <v>116</v>
      </c>
      <c r="C190" s="92" t="s">
        <v>66</v>
      </c>
      <c r="D190" s="45">
        <v>1297</v>
      </c>
      <c r="E190" s="125">
        <f t="shared" si="10"/>
        <v>7.798</v>
      </c>
      <c r="F190" s="46">
        <v>32</v>
      </c>
      <c r="G190" s="46">
        <v>124.77</v>
      </c>
      <c r="H190" s="40">
        <f t="shared" si="11"/>
        <v>29.43</v>
      </c>
      <c r="I190" s="41">
        <f t="shared" si="9"/>
        <v>154.19999999999999</v>
      </c>
      <c r="J190" s="159"/>
      <c r="K190" s="243"/>
    </row>
    <row r="191" spans="1:11" s="28" customFormat="1">
      <c r="A191" s="42">
        <f t="shared" si="12"/>
        <v>185</v>
      </c>
      <c r="B191" s="92" t="s">
        <v>109</v>
      </c>
      <c r="C191" s="92" t="s">
        <v>66</v>
      </c>
      <c r="D191" s="45">
        <v>1403</v>
      </c>
      <c r="E191" s="125">
        <f t="shared" si="10"/>
        <v>8.4350000000000005</v>
      </c>
      <c r="F191" s="46">
        <v>8</v>
      </c>
      <c r="G191" s="46">
        <v>33.74</v>
      </c>
      <c r="H191" s="40">
        <f t="shared" si="11"/>
        <v>7.96</v>
      </c>
      <c r="I191" s="41">
        <f t="shared" si="9"/>
        <v>41.7</v>
      </c>
      <c r="J191" s="159"/>
      <c r="K191" s="243"/>
    </row>
    <row r="192" spans="1:11" s="28" customFormat="1">
      <c r="A192" s="42">
        <f t="shared" si="12"/>
        <v>186</v>
      </c>
      <c r="B192" s="92" t="s">
        <v>140</v>
      </c>
      <c r="C192" s="92" t="s">
        <v>66</v>
      </c>
      <c r="D192" s="45">
        <v>1322</v>
      </c>
      <c r="E192" s="125">
        <f t="shared" si="10"/>
        <v>7.9480000000000004</v>
      </c>
      <c r="F192" s="46">
        <v>16</v>
      </c>
      <c r="G192" s="46">
        <v>63.58</v>
      </c>
      <c r="H192" s="40">
        <f t="shared" si="11"/>
        <v>15</v>
      </c>
      <c r="I192" s="41">
        <f t="shared" si="9"/>
        <v>78.58</v>
      </c>
      <c r="J192" s="159"/>
      <c r="K192" s="243"/>
    </row>
    <row r="193" spans="1:11" s="28" customFormat="1">
      <c r="A193" s="42">
        <f t="shared" si="12"/>
        <v>187</v>
      </c>
      <c r="B193" s="92" t="s">
        <v>81</v>
      </c>
      <c r="C193" s="92" t="s">
        <v>66</v>
      </c>
      <c r="D193" s="45">
        <v>1297</v>
      </c>
      <c r="E193" s="125">
        <f t="shared" si="10"/>
        <v>7.798</v>
      </c>
      <c r="F193" s="46">
        <v>8</v>
      </c>
      <c r="G193" s="46">
        <v>31.19</v>
      </c>
      <c r="H193" s="40">
        <f t="shared" si="11"/>
        <v>7.36</v>
      </c>
      <c r="I193" s="41">
        <f t="shared" si="9"/>
        <v>38.550000000000004</v>
      </c>
      <c r="J193" s="159"/>
      <c r="K193" s="243"/>
    </row>
    <row r="194" spans="1:11" s="28" customFormat="1">
      <c r="A194" s="42">
        <f t="shared" si="12"/>
        <v>188</v>
      </c>
      <c r="B194" s="92" t="s">
        <v>124</v>
      </c>
      <c r="C194" s="92" t="s">
        <v>66</v>
      </c>
      <c r="D194" s="45">
        <v>1397</v>
      </c>
      <c r="E194" s="125">
        <f t="shared" si="10"/>
        <v>8.3989999999999991</v>
      </c>
      <c r="F194" s="46">
        <v>24</v>
      </c>
      <c r="G194" s="46">
        <v>100.79</v>
      </c>
      <c r="H194" s="40">
        <f t="shared" si="11"/>
        <v>23.78</v>
      </c>
      <c r="I194" s="41">
        <f t="shared" si="9"/>
        <v>124.57000000000001</v>
      </c>
      <c r="J194" s="159"/>
      <c r="K194" s="243"/>
    </row>
    <row r="195" spans="1:11" s="28" customFormat="1">
      <c r="A195" s="42">
        <f t="shared" si="12"/>
        <v>189</v>
      </c>
      <c r="B195" s="92" t="s">
        <v>97</v>
      </c>
      <c r="C195" s="92" t="s">
        <v>68</v>
      </c>
      <c r="D195" s="45">
        <v>1423</v>
      </c>
      <c r="E195" s="125">
        <f t="shared" si="10"/>
        <v>8.5549999999999997</v>
      </c>
      <c r="F195" s="46">
        <v>16</v>
      </c>
      <c r="G195" s="46">
        <v>68.44</v>
      </c>
      <c r="H195" s="40">
        <f t="shared" si="11"/>
        <v>16.14</v>
      </c>
      <c r="I195" s="41">
        <f t="shared" si="9"/>
        <v>84.58</v>
      </c>
      <c r="J195" s="159"/>
      <c r="K195" s="243"/>
    </row>
    <row r="196" spans="1:11" s="28" customFormat="1">
      <c r="A196" s="42">
        <f t="shared" si="12"/>
        <v>190</v>
      </c>
      <c r="B196" s="92" t="s">
        <v>116</v>
      </c>
      <c r="C196" s="92" t="s">
        <v>66</v>
      </c>
      <c r="D196" s="45">
        <v>1277</v>
      </c>
      <c r="E196" s="125">
        <f t="shared" si="10"/>
        <v>7.6779999999999999</v>
      </c>
      <c r="F196" s="46">
        <v>16</v>
      </c>
      <c r="G196" s="46">
        <v>61.42</v>
      </c>
      <c r="H196" s="40">
        <f t="shared" si="11"/>
        <v>14.49</v>
      </c>
      <c r="I196" s="41">
        <f t="shared" si="9"/>
        <v>75.91</v>
      </c>
      <c r="J196" s="159"/>
      <c r="K196" s="243"/>
    </row>
    <row r="197" spans="1:11" s="28" customFormat="1">
      <c r="A197" s="42">
        <f t="shared" si="12"/>
        <v>191</v>
      </c>
      <c r="B197" s="92" t="s">
        <v>76</v>
      </c>
      <c r="C197" s="92" t="s">
        <v>66</v>
      </c>
      <c r="D197" s="45">
        <v>1302</v>
      </c>
      <c r="E197" s="125">
        <f t="shared" si="10"/>
        <v>7.8280000000000003</v>
      </c>
      <c r="F197" s="46">
        <v>16</v>
      </c>
      <c r="G197" s="46">
        <v>62.62</v>
      </c>
      <c r="H197" s="40">
        <f t="shared" si="11"/>
        <v>14.77</v>
      </c>
      <c r="I197" s="41">
        <f t="shared" si="9"/>
        <v>77.39</v>
      </c>
      <c r="J197" s="159"/>
      <c r="K197" s="243"/>
    </row>
    <row r="198" spans="1:11" s="28" customFormat="1">
      <c r="A198" s="42">
        <f t="shared" si="12"/>
        <v>192</v>
      </c>
      <c r="B198" s="92" t="s">
        <v>119</v>
      </c>
      <c r="C198" s="92" t="s">
        <v>68</v>
      </c>
      <c r="D198" s="45">
        <v>1430</v>
      </c>
      <c r="E198" s="125">
        <f t="shared" si="10"/>
        <v>8.5969999999999995</v>
      </c>
      <c r="F198" s="46">
        <v>8</v>
      </c>
      <c r="G198" s="46">
        <v>34.39</v>
      </c>
      <c r="H198" s="40">
        <f t="shared" si="11"/>
        <v>8.11</v>
      </c>
      <c r="I198" s="41">
        <f t="shared" si="9"/>
        <v>42.5</v>
      </c>
      <c r="J198" s="159"/>
      <c r="K198" s="243"/>
    </row>
    <row r="199" spans="1:11" s="28" customFormat="1">
      <c r="A199" s="42">
        <f t="shared" si="12"/>
        <v>193</v>
      </c>
      <c r="B199" s="92" t="s">
        <v>94</v>
      </c>
      <c r="C199" s="92" t="s">
        <v>66</v>
      </c>
      <c r="D199" s="45">
        <v>1277</v>
      </c>
      <c r="E199" s="125">
        <f t="shared" si="10"/>
        <v>7.6779999999999999</v>
      </c>
      <c r="F199" s="46">
        <v>8</v>
      </c>
      <c r="G199" s="46">
        <v>30.71</v>
      </c>
      <c r="H199" s="40">
        <f t="shared" si="11"/>
        <v>7.24</v>
      </c>
      <c r="I199" s="41">
        <f t="shared" ref="I199:I240" si="13">G199+H199</f>
        <v>37.950000000000003</v>
      </c>
      <c r="J199" s="159"/>
      <c r="K199" s="243"/>
    </row>
    <row r="200" spans="1:11" s="28" customFormat="1">
      <c r="A200" s="42">
        <f t="shared" si="12"/>
        <v>194</v>
      </c>
      <c r="B200" s="92" t="s">
        <v>65</v>
      </c>
      <c r="C200" s="92" t="s">
        <v>66</v>
      </c>
      <c r="D200" s="45">
        <v>1377</v>
      </c>
      <c r="E200" s="125">
        <f t="shared" ref="E200:E240" si="14">ROUND(D200/$E$4,3)</f>
        <v>8.2789999999999999</v>
      </c>
      <c r="F200" s="46">
        <v>32</v>
      </c>
      <c r="G200" s="46">
        <v>132.46</v>
      </c>
      <c r="H200" s="40">
        <f t="shared" ref="H200:H240" si="15">ROUND(G200*0.2359,2)</f>
        <v>31.25</v>
      </c>
      <c r="I200" s="41">
        <f t="shared" si="13"/>
        <v>163.71</v>
      </c>
      <c r="J200" s="159"/>
      <c r="K200" s="243"/>
    </row>
    <row r="201" spans="1:11" s="28" customFormat="1" ht="25.5">
      <c r="A201" s="42">
        <f t="shared" ref="A201:A240" si="16">A200+1</f>
        <v>195</v>
      </c>
      <c r="B201" s="92" t="s">
        <v>95</v>
      </c>
      <c r="C201" s="92" t="s">
        <v>68</v>
      </c>
      <c r="D201" s="45">
        <v>1553</v>
      </c>
      <c r="E201" s="125">
        <f t="shared" si="14"/>
        <v>9.3369999999999997</v>
      </c>
      <c r="F201" s="46">
        <v>8</v>
      </c>
      <c r="G201" s="46">
        <v>37.35</v>
      </c>
      <c r="H201" s="40">
        <f t="shared" si="15"/>
        <v>8.81</v>
      </c>
      <c r="I201" s="41">
        <f t="shared" si="13"/>
        <v>46.160000000000004</v>
      </c>
      <c r="J201" s="159"/>
      <c r="K201" s="243"/>
    </row>
    <row r="202" spans="1:11" s="28" customFormat="1">
      <c r="A202" s="42">
        <f t="shared" si="16"/>
        <v>196</v>
      </c>
      <c r="B202" s="92" t="s">
        <v>101</v>
      </c>
      <c r="C202" s="92" t="s">
        <v>66</v>
      </c>
      <c r="D202" s="45">
        <v>1403</v>
      </c>
      <c r="E202" s="125">
        <f t="shared" si="14"/>
        <v>8.4350000000000005</v>
      </c>
      <c r="F202" s="46">
        <v>16</v>
      </c>
      <c r="G202" s="46">
        <v>67.48</v>
      </c>
      <c r="H202" s="40">
        <f t="shared" si="15"/>
        <v>15.92</v>
      </c>
      <c r="I202" s="41">
        <f t="shared" si="13"/>
        <v>83.4</v>
      </c>
      <c r="J202" s="159"/>
      <c r="K202" s="243"/>
    </row>
    <row r="203" spans="1:11" s="28" customFormat="1">
      <c r="A203" s="42">
        <f t="shared" si="16"/>
        <v>197</v>
      </c>
      <c r="B203" s="92" t="s">
        <v>88</v>
      </c>
      <c r="C203" s="92" t="s">
        <v>70</v>
      </c>
      <c r="D203" s="45">
        <v>1414</v>
      </c>
      <c r="E203" s="125">
        <f t="shared" si="14"/>
        <v>8.5009999999999994</v>
      </c>
      <c r="F203" s="46">
        <v>8</v>
      </c>
      <c r="G203" s="46">
        <v>34</v>
      </c>
      <c r="H203" s="40">
        <f t="shared" si="15"/>
        <v>8.02</v>
      </c>
      <c r="I203" s="41">
        <f t="shared" si="13"/>
        <v>42.019999999999996</v>
      </c>
      <c r="J203" s="159"/>
      <c r="K203" s="243"/>
    </row>
    <row r="204" spans="1:11" s="28" customFormat="1">
      <c r="A204" s="42">
        <f t="shared" si="16"/>
        <v>198</v>
      </c>
      <c r="B204" s="92" t="s">
        <v>107</v>
      </c>
      <c r="C204" s="92" t="s">
        <v>66</v>
      </c>
      <c r="D204" s="45">
        <v>1277</v>
      </c>
      <c r="E204" s="125">
        <f t="shared" si="14"/>
        <v>7.6779999999999999</v>
      </c>
      <c r="F204" s="46">
        <v>8</v>
      </c>
      <c r="G204" s="46">
        <v>30.71</v>
      </c>
      <c r="H204" s="40">
        <f t="shared" si="15"/>
        <v>7.24</v>
      </c>
      <c r="I204" s="41">
        <f t="shared" si="13"/>
        <v>37.950000000000003</v>
      </c>
      <c r="J204" s="159"/>
      <c r="K204" s="243"/>
    </row>
    <row r="205" spans="1:11" s="28" customFormat="1">
      <c r="A205" s="42">
        <f t="shared" si="16"/>
        <v>199</v>
      </c>
      <c r="B205" s="92" t="s">
        <v>91</v>
      </c>
      <c r="C205" s="92" t="s">
        <v>66</v>
      </c>
      <c r="D205" s="45">
        <v>1180</v>
      </c>
      <c r="E205" s="125">
        <f t="shared" si="14"/>
        <v>7.0940000000000003</v>
      </c>
      <c r="F205" s="46">
        <v>6</v>
      </c>
      <c r="G205" s="46">
        <v>21.28</v>
      </c>
      <c r="H205" s="40">
        <f t="shared" si="15"/>
        <v>5.0199999999999996</v>
      </c>
      <c r="I205" s="41">
        <f t="shared" si="13"/>
        <v>26.3</v>
      </c>
      <c r="J205" s="159"/>
      <c r="K205" s="243"/>
    </row>
    <row r="206" spans="1:11" s="28" customFormat="1">
      <c r="A206" s="42">
        <f t="shared" si="16"/>
        <v>200</v>
      </c>
      <c r="B206" s="92" t="s">
        <v>127</v>
      </c>
      <c r="C206" s="92" t="s">
        <v>66</v>
      </c>
      <c r="D206" s="45">
        <v>1277</v>
      </c>
      <c r="E206" s="125">
        <f t="shared" si="14"/>
        <v>7.6779999999999999</v>
      </c>
      <c r="F206" s="46">
        <v>16</v>
      </c>
      <c r="G206" s="46">
        <v>61.42</v>
      </c>
      <c r="H206" s="40">
        <f t="shared" si="15"/>
        <v>14.49</v>
      </c>
      <c r="I206" s="41">
        <f t="shared" si="13"/>
        <v>75.91</v>
      </c>
      <c r="J206" s="159"/>
      <c r="K206" s="243"/>
    </row>
    <row r="207" spans="1:11" s="28" customFormat="1">
      <c r="A207" s="42">
        <f t="shared" si="16"/>
        <v>201</v>
      </c>
      <c r="B207" s="92" t="s">
        <v>118</v>
      </c>
      <c r="C207" s="92" t="s">
        <v>66</v>
      </c>
      <c r="D207" s="45">
        <v>1277</v>
      </c>
      <c r="E207" s="125">
        <f t="shared" si="14"/>
        <v>7.6779999999999999</v>
      </c>
      <c r="F207" s="46">
        <v>8</v>
      </c>
      <c r="G207" s="46">
        <v>30.71</v>
      </c>
      <c r="H207" s="40">
        <f t="shared" si="15"/>
        <v>7.24</v>
      </c>
      <c r="I207" s="41">
        <f t="shared" si="13"/>
        <v>37.950000000000003</v>
      </c>
      <c r="J207" s="159"/>
      <c r="K207" s="243"/>
    </row>
    <row r="208" spans="1:11" s="28" customFormat="1">
      <c r="A208" s="42">
        <f t="shared" si="16"/>
        <v>202</v>
      </c>
      <c r="B208" s="92" t="s">
        <v>88</v>
      </c>
      <c r="C208" s="92" t="s">
        <v>68</v>
      </c>
      <c r="D208" s="45">
        <v>1403</v>
      </c>
      <c r="E208" s="125">
        <f t="shared" si="14"/>
        <v>8.4350000000000005</v>
      </c>
      <c r="F208" s="46">
        <v>8</v>
      </c>
      <c r="G208" s="46">
        <v>33.74</v>
      </c>
      <c r="H208" s="40">
        <f t="shared" si="15"/>
        <v>7.96</v>
      </c>
      <c r="I208" s="41">
        <f t="shared" si="13"/>
        <v>41.7</v>
      </c>
      <c r="J208" s="159"/>
      <c r="K208" s="243"/>
    </row>
    <row r="209" spans="1:11" s="28" customFormat="1">
      <c r="A209" s="42">
        <f t="shared" si="16"/>
        <v>203</v>
      </c>
      <c r="B209" s="92" t="s">
        <v>141</v>
      </c>
      <c r="C209" s="92" t="s">
        <v>66</v>
      </c>
      <c r="D209" s="45">
        <v>1317</v>
      </c>
      <c r="E209" s="125">
        <f t="shared" si="14"/>
        <v>7.9180000000000001</v>
      </c>
      <c r="F209" s="46">
        <v>8</v>
      </c>
      <c r="G209" s="46">
        <v>31.67</v>
      </c>
      <c r="H209" s="40">
        <f t="shared" si="15"/>
        <v>7.47</v>
      </c>
      <c r="I209" s="41">
        <f t="shared" si="13"/>
        <v>39.14</v>
      </c>
      <c r="J209" s="159"/>
      <c r="K209" s="243"/>
    </row>
    <row r="210" spans="1:11" s="28" customFormat="1">
      <c r="A210" s="42">
        <f t="shared" si="16"/>
        <v>204</v>
      </c>
      <c r="B210" s="92" t="s">
        <v>67</v>
      </c>
      <c r="C210" s="92" t="s">
        <v>70</v>
      </c>
      <c r="D210" s="45">
        <v>1361</v>
      </c>
      <c r="E210" s="125">
        <f t="shared" si="14"/>
        <v>8.1829999999999998</v>
      </c>
      <c r="F210" s="46">
        <v>24</v>
      </c>
      <c r="G210" s="46">
        <v>98.2</v>
      </c>
      <c r="H210" s="40">
        <f t="shared" si="15"/>
        <v>23.17</v>
      </c>
      <c r="I210" s="41">
        <f t="shared" si="13"/>
        <v>121.37</v>
      </c>
      <c r="J210" s="159"/>
      <c r="K210" s="243"/>
    </row>
    <row r="211" spans="1:11" s="28" customFormat="1">
      <c r="A211" s="42">
        <f t="shared" si="16"/>
        <v>205</v>
      </c>
      <c r="B211" s="92" t="s">
        <v>102</v>
      </c>
      <c r="C211" s="92" t="s">
        <v>66</v>
      </c>
      <c r="D211" s="45">
        <v>1277</v>
      </c>
      <c r="E211" s="125">
        <f t="shared" si="14"/>
        <v>7.6779999999999999</v>
      </c>
      <c r="F211" s="46">
        <v>24</v>
      </c>
      <c r="G211" s="46">
        <v>92.13</v>
      </c>
      <c r="H211" s="40">
        <f t="shared" si="15"/>
        <v>21.73</v>
      </c>
      <c r="I211" s="41">
        <f t="shared" si="13"/>
        <v>113.86</v>
      </c>
      <c r="J211" s="159"/>
      <c r="K211" s="243"/>
    </row>
    <row r="212" spans="1:11" s="28" customFormat="1">
      <c r="A212" s="42">
        <f t="shared" si="16"/>
        <v>206</v>
      </c>
      <c r="B212" s="92" t="s">
        <v>117</v>
      </c>
      <c r="C212" s="92" t="s">
        <v>66</v>
      </c>
      <c r="D212" s="45">
        <v>1302</v>
      </c>
      <c r="E212" s="125">
        <f t="shared" si="14"/>
        <v>7.8280000000000003</v>
      </c>
      <c r="F212" s="46">
        <v>24</v>
      </c>
      <c r="G212" s="46">
        <v>93.94</v>
      </c>
      <c r="H212" s="40">
        <f t="shared" si="15"/>
        <v>22.16</v>
      </c>
      <c r="I212" s="41">
        <f t="shared" si="13"/>
        <v>116.1</v>
      </c>
      <c r="J212" s="159"/>
      <c r="K212" s="243"/>
    </row>
    <row r="213" spans="1:11" s="28" customFormat="1">
      <c r="A213" s="42">
        <f t="shared" si="16"/>
        <v>207</v>
      </c>
      <c r="B213" s="92" t="s">
        <v>73</v>
      </c>
      <c r="C213" s="92" t="s">
        <v>68</v>
      </c>
      <c r="D213" s="45">
        <v>1430</v>
      </c>
      <c r="E213" s="125">
        <f t="shared" si="14"/>
        <v>8.5969999999999995</v>
      </c>
      <c r="F213" s="46">
        <v>8</v>
      </c>
      <c r="G213" s="46">
        <v>34.39</v>
      </c>
      <c r="H213" s="40">
        <f t="shared" si="15"/>
        <v>8.11</v>
      </c>
      <c r="I213" s="41">
        <f t="shared" si="13"/>
        <v>42.5</v>
      </c>
      <c r="J213" s="159"/>
      <c r="K213" s="243"/>
    </row>
    <row r="214" spans="1:11" s="28" customFormat="1">
      <c r="A214" s="42">
        <f t="shared" si="16"/>
        <v>208</v>
      </c>
      <c r="B214" s="92" t="s">
        <v>127</v>
      </c>
      <c r="C214" s="92" t="s">
        <v>66</v>
      </c>
      <c r="D214" s="45">
        <v>1322</v>
      </c>
      <c r="E214" s="125">
        <f t="shared" si="14"/>
        <v>7.9480000000000004</v>
      </c>
      <c r="F214" s="46">
        <v>8</v>
      </c>
      <c r="G214" s="46">
        <v>31.79</v>
      </c>
      <c r="H214" s="40">
        <f t="shared" si="15"/>
        <v>7.5</v>
      </c>
      <c r="I214" s="41">
        <f t="shared" si="13"/>
        <v>39.29</v>
      </c>
      <c r="J214" s="159"/>
      <c r="K214" s="243"/>
    </row>
    <row r="215" spans="1:11" s="28" customFormat="1">
      <c r="A215" s="42">
        <f t="shared" si="16"/>
        <v>209</v>
      </c>
      <c r="B215" s="92" t="s">
        <v>94</v>
      </c>
      <c r="C215" s="92" t="s">
        <v>66</v>
      </c>
      <c r="D215" s="45">
        <v>1277</v>
      </c>
      <c r="E215" s="125">
        <f t="shared" si="14"/>
        <v>7.6779999999999999</v>
      </c>
      <c r="F215" s="46">
        <v>16</v>
      </c>
      <c r="G215" s="46">
        <v>61.42</v>
      </c>
      <c r="H215" s="40">
        <f t="shared" si="15"/>
        <v>14.49</v>
      </c>
      <c r="I215" s="41">
        <f t="shared" si="13"/>
        <v>75.91</v>
      </c>
      <c r="J215" s="159"/>
      <c r="K215" s="243"/>
    </row>
    <row r="216" spans="1:11" s="28" customFormat="1">
      <c r="A216" s="42">
        <f t="shared" si="16"/>
        <v>210</v>
      </c>
      <c r="B216" s="92" t="s">
        <v>94</v>
      </c>
      <c r="C216" s="92" t="s">
        <v>66</v>
      </c>
      <c r="D216" s="45">
        <v>1277</v>
      </c>
      <c r="E216" s="125">
        <f t="shared" si="14"/>
        <v>7.6779999999999999</v>
      </c>
      <c r="F216" s="46">
        <v>8</v>
      </c>
      <c r="G216" s="46">
        <v>30.71</v>
      </c>
      <c r="H216" s="40">
        <f t="shared" si="15"/>
        <v>7.24</v>
      </c>
      <c r="I216" s="41">
        <f t="shared" si="13"/>
        <v>37.950000000000003</v>
      </c>
      <c r="J216" s="159"/>
      <c r="K216" s="243"/>
    </row>
    <row r="217" spans="1:11" s="28" customFormat="1">
      <c r="A217" s="42">
        <f t="shared" si="16"/>
        <v>211</v>
      </c>
      <c r="B217" s="92" t="s">
        <v>99</v>
      </c>
      <c r="C217" s="92" t="s">
        <v>66</v>
      </c>
      <c r="D217" s="45">
        <v>1277</v>
      </c>
      <c r="E217" s="125">
        <f t="shared" si="14"/>
        <v>7.6779999999999999</v>
      </c>
      <c r="F217" s="46">
        <v>24</v>
      </c>
      <c r="G217" s="46">
        <v>92.14</v>
      </c>
      <c r="H217" s="40">
        <f t="shared" si="15"/>
        <v>21.74</v>
      </c>
      <c r="I217" s="41">
        <f t="shared" si="13"/>
        <v>113.88</v>
      </c>
      <c r="J217" s="159"/>
      <c r="K217" s="243"/>
    </row>
    <row r="218" spans="1:11" s="28" customFormat="1">
      <c r="A218" s="42">
        <f t="shared" si="16"/>
        <v>212</v>
      </c>
      <c r="B218" s="92" t="s">
        <v>140</v>
      </c>
      <c r="C218" s="92" t="s">
        <v>68</v>
      </c>
      <c r="D218" s="45">
        <v>1295</v>
      </c>
      <c r="E218" s="125">
        <f t="shared" si="14"/>
        <v>7.7859999999999996</v>
      </c>
      <c r="F218" s="46">
        <v>8</v>
      </c>
      <c r="G218" s="46">
        <v>31.14</v>
      </c>
      <c r="H218" s="40">
        <f t="shared" si="15"/>
        <v>7.35</v>
      </c>
      <c r="I218" s="41">
        <f t="shared" si="13"/>
        <v>38.49</v>
      </c>
      <c r="J218" s="159"/>
      <c r="K218" s="243"/>
    </row>
    <row r="219" spans="1:11" s="28" customFormat="1">
      <c r="A219" s="42">
        <f t="shared" si="16"/>
        <v>213</v>
      </c>
      <c r="B219" s="92" t="s">
        <v>82</v>
      </c>
      <c r="C219" s="92" t="s">
        <v>68</v>
      </c>
      <c r="D219" s="45">
        <v>1430</v>
      </c>
      <c r="E219" s="125">
        <f t="shared" si="14"/>
        <v>8.5969999999999995</v>
      </c>
      <c r="F219" s="46">
        <v>8</v>
      </c>
      <c r="G219" s="46">
        <v>34.39</v>
      </c>
      <c r="H219" s="40">
        <f t="shared" si="15"/>
        <v>8.11</v>
      </c>
      <c r="I219" s="41">
        <f t="shared" si="13"/>
        <v>42.5</v>
      </c>
      <c r="J219" s="159"/>
      <c r="K219" s="243"/>
    </row>
    <row r="220" spans="1:11" s="28" customFormat="1">
      <c r="A220" s="42">
        <f t="shared" si="16"/>
        <v>214</v>
      </c>
      <c r="B220" s="92" t="s">
        <v>99</v>
      </c>
      <c r="C220" s="92" t="s">
        <v>66</v>
      </c>
      <c r="D220" s="45">
        <v>1277</v>
      </c>
      <c r="E220" s="125">
        <f t="shared" si="14"/>
        <v>7.6779999999999999</v>
      </c>
      <c r="F220" s="46">
        <v>16</v>
      </c>
      <c r="G220" s="46">
        <v>61.42</v>
      </c>
      <c r="H220" s="40">
        <f t="shared" si="15"/>
        <v>14.49</v>
      </c>
      <c r="I220" s="41">
        <f t="shared" si="13"/>
        <v>75.91</v>
      </c>
      <c r="J220" s="159"/>
      <c r="K220" s="243"/>
    </row>
    <row r="221" spans="1:11" s="28" customFormat="1">
      <c r="A221" s="42">
        <f t="shared" si="16"/>
        <v>215</v>
      </c>
      <c r="B221" s="92" t="s">
        <v>119</v>
      </c>
      <c r="C221" s="92" t="s">
        <v>66</v>
      </c>
      <c r="D221" s="45">
        <v>1403</v>
      </c>
      <c r="E221" s="125">
        <f t="shared" si="14"/>
        <v>8.4350000000000005</v>
      </c>
      <c r="F221" s="46">
        <v>16</v>
      </c>
      <c r="G221" s="46">
        <v>67.48</v>
      </c>
      <c r="H221" s="40">
        <f t="shared" si="15"/>
        <v>15.92</v>
      </c>
      <c r="I221" s="41">
        <f t="shared" si="13"/>
        <v>83.4</v>
      </c>
      <c r="J221" s="159"/>
      <c r="K221" s="243"/>
    </row>
    <row r="222" spans="1:11" s="28" customFormat="1">
      <c r="A222" s="42">
        <f t="shared" si="16"/>
        <v>216</v>
      </c>
      <c r="B222" s="92" t="s">
        <v>139</v>
      </c>
      <c r="C222" s="92" t="s">
        <v>66</v>
      </c>
      <c r="D222" s="45">
        <v>1277</v>
      </c>
      <c r="E222" s="125">
        <f t="shared" si="14"/>
        <v>7.6779999999999999</v>
      </c>
      <c r="F222" s="46">
        <v>8</v>
      </c>
      <c r="G222" s="46">
        <v>30.71</v>
      </c>
      <c r="H222" s="40">
        <f t="shared" si="15"/>
        <v>7.24</v>
      </c>
      <c r="I222" s="41">
        <f t="shared" si="13"/>
        <v>37.950000000000003</v>
      </c>
      <c r="J222" s="159"/>
      <c r="K222" s="243"/>
    </row>
    <row r="223" spans="1:11" s="28" customFormat="1">
      <c r="A223" s="42">
        <f t="shared" si="16"/>
        <v>217</v>
      </c>
      <c r="B223" s="92" t="s">
        <v>109</v>
      </c>
      <c r="C223" s="92" t="s">
        <v>66</v>
      </c>
      <c r="D223" s="45">
        <v>1377</v>
      </c>
      <c r="E223" s="125">
        <f t="shared" si="14"/>
        <v>8.2789999999999999</v>
      </c>
      <c r="F223" s="46">
        <v>16</v>
      </c>
      <c r="G223" s="46">
        <v>66.23</v>
      </c>
      <c r="H223" s="40">
        <f t="shared" si="15"/>
        <v>15.62</v>
      </c>
      <c r="I223" s="41">
        <f t="shared" si="13"/>
        <v>81.850000000000009</v>
      </c>
      <c r="J223" s="159"/>
      <c r="K223" s="243"/>
    </row>
    <row r="224" spans="1:11" s="28" customFormat="1">
      <c r="A224" s="42">
        <f t="shared" si="16"/>
        <v>218</v>
      </c>
      <c r="B224" s="92" t="s">
        <v>117</v>
      </c>
      <c r="C224" s="92" t="s">
        <v>66</v>
      </c>
      <c r="D224" s="45">
        <v>1277</v>
      </c>
      <c r="E224" s="125">
        <f t="shared" si="14"/>
        <v>7.6779999999999999</v>
      </c>
      <c r="F224" s="46">
        <v>16</v>
      </c>
      <c r="G224" s="46">
        <v>61.42</v>
      </c>
      <c r="H224" s="40">
        <f t="shared" si="15"/>
        <v>14.49</v>
      </c>
      <c r="I224" s="41">
        <f t="shared" si="13"/>
        <v>75.91</v>
      </c>
      <c r="J224" s="159"/>
      <c r="K224" s="243"/>
    </row>
    <row r="225" spans="1:11" s="28" customFormat="1">
      <c r="A225" s="42">
        <f t="shared" si="16"/>
        <v>219</v>
      </c>
      <c r="B225" s="92" t="s">
        <v>80</v>
      </c>
      <c r="C225" s="92" t="s">
        <v>66</v>
      </c>
      <c r="D225" s="45">
        <v>1277</v>
      </c>
      <c r="E225" s="125">
        <f t="shared" si="14"/>
        <v>7.6779999999999999</v>
      </c>
      <c r="F225" s="46">
        <v>8</v>
      </c>
      <c r="G225" s="46">
        <v>30.71</v>
      </c>
      <c r="H225" s="40">
        <f t="shared" si="15"/>
        <v>7.24</v>
      </c>
      <c r="I225" s="41">
        <f t="shared" si="13"/>
        <v>37.950000000000003</v>
      </c>
      <c r="J225" s="159"/>
      <c r="K225" s="243"/>
    </row>
    <row r="226" spans="1:11" s="28" customFormat="1">
      <c r="A226" s="42">
        <f t="shared" si="16"/>
        <v>220</v>
      </c>
      <c r="B226" s="92" t="s">
        <v>99</v>
      </c>
      <c r="C226" s="92" t="s">
        <v>66</v>
      </c>
      <c r="D226" s="45">
        <v>1277</v>
      </c>
      <c r="E226" s="125">
        <f t="shared" si="14"/>
        <v>7.6779999999999999</v>
      </c>
      <c r="F226" s="46">
        <v>14</v>
      </c>
      <c r="G226" s="46">
        <v>53.75</v>
      </c>
      <c r="H226" s="40">
        <f t="shared" si="15"/>
        <v>12.68</v>
      </c>
      <c r="I226" s="41">
        <f t="shared" si="13"/>
        <v>66.430000000000007</v>
      </c>
      <c r="J226" s="159"/>
      <c r="K226" s="243"/>
    </row>
    <row r="227" spans="1:11" s="28" customFormat="1">
      <c r="A227" s="42">
        <f t="shared" si="16"/>
        <v>221</v>
      </c>
      <c r="B227" s="92" t="s">
        <v>67</v>
      </c>
      <c r="C227" s="92" t="s">
        <v>66</v>
      </c>
      <c r="D227" s="45">
        <v>1297</v>
      </c>
      <c r="E227" s="125">
        <f t="shared" si="14"/>
        <v>7.798</v>
      </c>
      <c r="F227" s="46">
        <v>8</v>
      </c>
      <c r="G227" s="46">
        <v>31.19</v>
      </c>
      <c r="H227" s="40">
        <f t="shared" si="15"/>
        <v>7.36</v>
      </c>
      <c r="I227" s="41">
        <f t="shared" si="13"/>
        <v>38.550000000000004</v>
      </c>
      <c r="J227" s="159"/>
      <c r="K227" s="243"/>
    </row>
    <row r="228" spans="1:11" s="28" customFormat="1">
      <c r="A228" s="42">
        <f t="shared" si="16"/>
        <v>222</v>
      </c>
      <c r="B228" s="92" t="s">
        <v>101</v>
      </c>
      <c r="C228" s="92" t="s">
        <v>66</v>
      </c>
      <c r="D228" s="45">
        <v>1377</v>
      </c>
      <c r="E228" s="125">
        <f t="shared" si="14"/>
        <v>8.2789999999999999</v>
      </c>
      <c r="F228" s="46">
        <v>24</v>
      </c>
      <c r="G228" s="46">
        <v>99.35</v>
      </c>
      <c r="H228" s="40">
        <f t="shared" si="15"/>
        <v>23.44</v>
      </c>
      <c r="I228" s="41">
        <f t="shared" si="13"/>
        <v>122.78999999999999</v>
      </c>
      <c r="J228" s="159"/>
      <c r="K228" s="243"/>
    </row>
    <row r="229" spans="1:11" s="28" customFormat="1">
      <c r="A229" s="42">
        <f t="shared" si="16"/>
        <v>223</v>
      </c>
      <c r="B229" s="92" t="s">
        <v>84</v>
      </c>
      <c r="C229" s="92" t="s">
        <v>66</v>
      </c>
      <c r="D229" s="45">
        <v>1257</v>
      </c>
      <c r="E229" s="125">
        <f t="shared" si="14"/>
        <v>7.5570000000000004</v>
      </c>
      <c r="F229" s="46">
        <v>32</v>
      </c>
      <c r="G229" s="46">
        <v>120.91</v>
      </c>
      <c r="H229" s="40">
        <f t="shared" si="15"/>
        <v>28.52</v>
      </c>
      <c r="I229" s="41">
        <f t="shared" si="13"/>
        <v>149.43</v>
      </c>
      <c r="J229" s="159"/>
      <c r="K229" s="243"/>
    </row>
    <row r="230" spans="1:11" s="28" customFormat="1">
      <c r="A230" s="42">
        <f t="shared" si="16"/>
        <v>224</v>
      </c>
      <c r="B230" s="92" t="s">
        <v>105</v>
      </c>
      <c r="C230" s="92" t="s">
        <v>66</v>
      </c>
      <c r="D230" s="45">
        <v>1257</v>
      </c>
      <c r="E230" s="125">
        <f t="shared" si="14"/>
        <v>7.5570000000000004</v>
      </c>
      <c r="F230" s="46">
        <v>16</v>
      </c>
      <c r="G230" s="46">
        <v>60.46</v>
      </c>
      <c r="H230" s="40">
        <f t="shared" si="15"/>
        <v>14.26</v>
      </c>
      <c r="I230" s="41">
        <f t="shared" si="13"/>
        <v>74.72</v>
      </c>
      <c r="J230" s="159"/>
      <c r="K230" s="243"/>
    </row>
    <row r="231" spans="1:11" s="28" customFormat="1">
      <c r="A231" s="42">
        <f t="shared" si="16"/>
        <v>225</v>
      </c>
      <c r="B231" s="92" t="s">
        <v>124</v>
      </c>
      <c r="C231" s="92" t="s">
        <v>66</v>
      </c>
      <c r="D231" s="45">
        <v>1383</v>
      </c>
      <c r="E231" s="125">
        <f t="shared" si="14"/>
        <v>8.3149999999999995</v>
      </c>
      <c r="F231" s="46">
        <v>16</v>
      </c>
      <c r="G231" s="46">
        <v>66.52</v>
      </c>
      <c r="H231" s="40">
        <f t="shared" si="15"/>
        <v>15.69</v>
      </c>
      <c r="I231" s="41">
        <f t="shared" si="13"/>
        <v>82.21</v>
      </c>
      <c r="J231" s="159"/>
      <c r="K231" s="243"/>
    </row>
    <row r="232" spans="1:11" s="28" customFormat="1">
      <c r="A232" s="42">
        <f t="shared" si="16"/>
        <v>226</v>
      </c>
      <c r="B232" s="92" t="s">
        <v>118</v>
      </c>
      <c r="C232" s="92" t="s">
        <v>32</v>
      </c>
      <c r="D232" s="45">
        <v>1060</v>
      </c>
      <c r="E232" s="125">
        <f t="shared" si="14"/>
        <v>6.3730000000000002</v>
      </c>
      <c r="F232" s="46">
        <v>8</v>
      </c>
      <c r="G232" s="46">
        <v>25.49</v>
      </c>
      <c r="H232" s="40">
        <f t="shared" si="15"/>
        <v>6.01</v>
      </c>
      <c r="I232" s="41">
        <f t="shared" si="13"/>
        <v>31.5</v>
      </c>
      <c r="J232" s="159"/>
      <c r="K232" s="243"/>
    </row>
    <row r="233" spans="1:11" s="28" customFormat="1">
      <c r="A233" s="42">
        <f t="shared" si="16"/>
        <v>227</v>
      </c>
      <c r="B233" s="92" t="s">
        <v>75</v>
      </c>
      <c r="C233" s="92" t="s">
        <v>32</v>
      </c>
      <c r="D233" s="45">
        <v>1060</v>
      </c>
      <c r="E233" s="125">
        <f t="shared" si="14"/>
        <v>6.3730000000000002</v>
      </c>
      <c r="F233" s="46">
        <v>16</v>
      </c>
      <c r="G233" s="46">
        <v>50.98</v>
      </c>
      <c r="H233" s="40">
        <f t="shared" si="15"/>
        <v>12.03</v>
      </c>
      <c r="I233" s="41">
        <f t="shared" si="13"/>
        <v>63.01</v>
      </c>
      <c r="J233" s="159"/>
      <c r="K233" s="243"/>
    </row>
    <row r="234" spans="1:11" s="28" customFormat="1">
      <c r="A234" s="42">
        <f t="shared" si="16"/>
        <v>228</v>
      </c>
      <c r="B234" s="92" t="s">
        <v>141</v>
      </c>
      <c r="C234" s="92" t="s">
        <v>66</v>
      </c>
      <c r="D234" s="45">
        <v>1257</v>
      </c>
      <c r="E234" s="125">
        <f t="shared" si="14"/>
        <v>7.5570000000000004</v>
      </c>
      <c r="F234" s="46">
        <v>8</v>
      </c>
      <c r="G234" s="46">
        <v>30.23</v>
      </c>
      <c r="H234" s="40">
        <f t="shared" si="15"/>
        <v>7.13</v>
      </c>
      <c r="I234" s="41">
        <f t="shared" si="13"/>
        <v>37.36</v>
      </c>
      <c r="J234" s="159"/>
      <c r="K234" s="243"/>
    </row>
    <row r="235" spans="1:11" s="28" customFormat="1">
      <c r="A235" s="42">
        <f t="shared" si="16"/>
        <v>229</v>
      </c>
      <c r="B235" s="92" t="s">
        <v>76</v>
      </c>
      <c r="C235" s="92" t="s">
        <v>66</v>
      </c>
      <c r="D235" s="45">
        <v>1282</v>
      </c>
      <c r="E235" s="125">
        <f t="shared" si="14"/>
        <v>7.7080000000000002</v>
      </c>
      <c r="F235" s="46">
        <v>24</v>
      </c>
      <c r="G235" s="46">
        <v>92.5</v>
      </c>
      <c r="H235" s="40">
        <f t="shared" si="15"/>
        <v>21.82</v>
      </c>
      <c r="I235" s="41">
        <f t="shared" si="13"/>
        <v>114.32</v>
      </c>
      <c r="J235" s="159"/>
      <c r="K235" s="243"/>
    </row>
    <row r="236" spans="1:11" s="28" customFormat="1">
      <c r="A236" s="42">
        <f t="shared" si="16"/>
        <v>230</v>
      </c>
      <c r="B236" s="92" t="s">
        <v>99</v>
      </c>
      <c r="C236" s="92" t="s">
        <v>66</v>
      </c>
      <c r="D236" s="45">
        <v>1257</v>
      </c>
      <c r="E236" s="125">
        <f t="shared" si="14"/>
        <v>7.5570000000000004</v>
      </c>
      <c r="F236" s="46">
        <v>14</v>
      </c>
      <c r="G236" s="46">
        <v>52.9</v>
      </c>
      <c r="H236" s="40">
        <f t="shared" si="15"/>
        <v>12.48</v>
      </c>
      <c r="I236" s="41">
        <f t="shared" si="13"/>
        <v>65.38</v>
      </c>
      <c r="J236" s="159"/>
      <c r="K236" s="243"/>
    </row>
    <row r="237" spans="1:11" s="28" customFormat="1">
      <c r="A237" s="42">
        <f t="shared" si="16"/>
        <v>231</v>
      </c>
      <c r="B237" s="92" t="s">
        <v>132</v>
      </c>
      <c r="C237" s="92" t="s">
        <v>66</v>
      </c>
      <c r="D237" s="45">
        <v>1282</v>
      </c>
      <c r="E237" s="125">
        <f t="shared" si="14"/>
        <v>7.7080000000000002</v>
      </c>
      <c r="F237" s="46">
        <v>8</v>
      </c>
      <c r="G237" s="46">
        <v>30.83</v>
      </c>
      <c r="H237" s="40">
        <f t="shared" si="15"/>
        <v>7.27</v>
      </c>
      <c r="I237" s="41">
        <f t="shared" si="13"/>
        <v>38.099999999999994</v>
      </c>
      <c r="J237" s="159"/>
      <c r="K237" s="243"/>
    </row>
    <row r="238" spans="1:11" s="28" customFormat="1">
      <c r="A238" s="42">
        <f t="shared" si="16"/>
        <v>232</v>
      </c>
      <c r="B238" s="92" t="s">
        <v>131</v>
      </c>
      <c r="C238" s="92" t="s">
        <v>66</v>
      </c>
      <c r="D238" s="45">
        <v>1383</v>
      </c>
      <c r="E238" s="125">
        <f t="shared" si="14"/>
        <v>8.3149999999999995</v>
      </c>
      <c r="F238" s="46">
        <v>24</v>
      </c>
      <c r="G238" s="46">
        <v>99.78</v>
      </c>
      <c r="H238" s="40">
        <f t="shared" si="15"/>
        <v>23.54</v>
      </c>
      <c r="I238" s="41">
        <f t="shared" si="13"/>
        <v>123.32</v>
      </c>
      <c r="J238" s="159"/>
      <c r="K238" s="243"/>
    </row>
    <row r="239" spans="1:11" s="28" customFormat="1">
      <c r="A239" s="42">
        <f t="shared" si="16"/>
        <v>233</v>
      </c>
      <c r="B239" s="92" t="s">
        <v>73</v>
      </c>
      <c r="C239" s="92" t="s">
        <v>66</v>
      </c>
      <c r="D239" s="45">
        <v>1383</v>
      </c>
      <c r="E239" s="125">
        <f t="shared" si="14"/>
        <v>8.3149999999999995</v>
      </c>
      <c r="F239" s="46">
        <v>16</v>
      </c>
      <c r="G239" s="46">
        <v>66.52</v>
      </c>
      <c r="H239" s="40">
        <f t="shared" si="15"/>
        <v>15.69</v>
      </c>
      <c r="I239" s="41">
        <f t="shared" si="13"/>
        <v>82.21</v>
      </c>
      <c r="J239" s="159"/>
      <c r="K239" s="243"/>
    </row>
    <row r="240" spans="1:11" s="28" customFormat="1">
      <c r="A240" s="42">
        <f t="shared" si="16"/>
        <v>234</v>
      </c>
      <c r="B240" s="92" t="s">
        <v>76</v>
      </c>
      <c r="C240" s="92" t="s">
        <v>66</v>
      </c>
      <c r="D240" s="45">
        <v>1282</v>
      </c>
      <c r="E240" s="125">
        <f t="shared" si="14"/>
        <v>7.7080000000000002</v>
      </c>
      <c r="F240" s="46">
        <v>8</v>
      </c>
      <c r="G240" s="46">
        <v>30.83</v>
      </c>
      <c r="H240" s="40">
        <f t="shared" si="15"/>
        <v>7.27</v>
      </c>
      <c r="I240" s="41">
        <f t="shared" si="13"/>
        <v>38.099999999999994</v>
      </c>
      <c r="J240" s="159"/>
      <c r="K240" s="243"/>
    </row>
    <row r="242" spans="2:2">
      <c r="B242" s="21" t="s">
        <v>49</v>
      </c>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M608"/>
  <sheetViews>
    <sheetView zoomScaleNormal="100" zoomScaleSheetLayoutView="90" workbookViewId="0">
      <selection activeCell="G6" sqref="G6:I6"/>
    </sheetView>
  </sheetViews>
  <sheetFormatPr defaultColWidth="9.140625" defaultRowHeight="12.75"/>
  <cols>
    <col min="1" max="1" width="5.7109375" style="47" customWidth="1"/>
    <col min="2" max="2" width="56.140625" style="48" customWidth="1"/>
    <col min="3" max="3" width="25.42578125" style="233" customWidth="1"/>
    <col min="4" max="4" width="13.42578125" style="47" customWidth="1"/>
    <col min="5" max="6" width="10.140625" style="47" customWidth="1"/>
    <col min="7" max="7" width="12.140625" style="49" customWidth="1"/>
    <col min="8" max="8" width="12.7109375" style="47" customWidth="1"/>
    <col min="9" max="9" width="13" style="47" customWidth="1"/>
    <col min="10" max="10" width="9.140625" style="106"/>
    <col min="11" max="11" width="9.140625" style="244"/>
    <col min="12" max="12" width="11.7109375" style="136" customWidth="1"/>
    <col min="13" max="16384" width="9.140625" style="136"/>
  </cols>
  <sheetData>
    <row r="1" spans="1:13" ht="15">
      <c r="I1" s="135" t="s">
        <v>55</v>
      </c>
    </row>
    <row r="2" spans="1:13" ht="18.75">
      <c r="A2" s="137" t="s">
        <v>46</v>
      </c>
      <c r="F2" s="202"/>
      <c r="G2" s="202"/>
      <c r="H2" s="202"/>
      <c r="I2" s="202"/>
    </row>
    <row r="3" spans="1:13" ht="48" customHeight="1">
      <c r="A3" s="264" t="s">
        <v>196</v>
      </c>
      <c r="B3" s="264"/>
      <c r="C3" s="264"/>
      <c r="D3" s="264"/>
      <c r="E3" s="264"/>
      <c r="F3" s="264"/>
      <c r="G3" s="264"/>
      <c r="H3" s="264"/>
      <c r="I3" s="264"/>
    </row>
    <row r="4" spans="1:13" ht="22.5" customHeight="1">
      <c r="A4" s="203"/>
      <c r="B4" s="203"/>
      <c r="C4" s="234"/>
      <c r="D4" s="203"/>
      <c r="E4" s="204">
        <v>166.33</v>
      </c>
      <c r="F4" s="205"/>
      <c r="G4" s="205"/>
      <c r="H4" s="205"/>
      <c r="I4" s="205"/>
    </row>
    <row r="5" spans="1:13" s="138" customFormat="1" ht="61.5" customHeight="1">
      <c r="A5" s="194" t="s">
        <v>23</v>
      </c>
      <c r="B5" s="206" t="s">
        <v>24</v>
      </c>
      <c r="C5" s="206" t="s">
        <v>25</v>
      </c>
      <c r="D5" s="206" t="s">
        <v>26</v>
      </c>
      <c r="E5" s="206" t="s">
        <v>27</v>
      </c>
      <c r="F5" s="206" t="s">
        <v>28</v>
      </c>
      <c r="G5" s="195" t="s">
        <v>53</v>
      </c>
      <c r="H5" s="196" t="s">
        <v>30</v>
      </c>
      <c r="I5" s="207" t="s">
        <v>3</v>
      </c>
      <c r="J5" s="47"/>
      <c r="K5" s="245"/>
    </row>
    <row r="6" spans="1:13" s="139" customFormat="1" ht="18.75" customHeight="1">
      <c r="A6" s="265" t="s">
        <v>31</v>
      </c>
      <c r="B6" s="265"/>
      <c r="C6" s="265"/>
      <c r="D6" s="265"/>
      <c r="E6" s="265"/>
      <c r="F6" s="158">
        <f>SUM(F7:F608)</f>
        <v>81859.25</v>
      </c>
      <c r="G6" s="158">
        <f t="shared" ref="G6:I6" si="0">SUM(G7:G608)</f>
        <v>1342478.9799999988</v>
      </c>
      <c r="H6" s="158">
        <f t="shared" si="0"/>
        <v>316596.21000000014</v>
      </c>
      <c r="I6" s="158">
        <f t="shared" si="0"/>
        <v>1659075.1900000002</v>
      </c>
      <c r="J6" s="103"/>
      <c r="K6" s="246"/>
    </row>
    <row r="7" spans="1:13" s="106" customFormat="1" ht="33.75" customHeight="1">
      <c r="A7" s="107">
        <v>1</v>
      </c>
      <c r="B7" s="108" t="s">
        <v>63</v>
      </c>
      <c r="C7" s="108" t="s">
        <v>64</v>
      </c>
      <c r="D7" s="146">
        <v>2040</v>
      </c>
      <c r="E7" s="232">
        <f>ROUND(D7/$E$4,3)</f>
        <v>12.265000000000001</v>
      </c>
      <c r="F7" s="109">
        <v>132</v>
      </c>
      <c r="G7" s="109">
        <v>3237.96</v>
      </c>
      <c r="H7" s="209">
        <f>ROUND(G7*0.2359,2)-0.02</f>
        <v>763.81000000000006</v>
      </c>
      <c r="I7" s="109">
        <f>G7+H7</f>
        <v>4001.77</v>
      </c>
      <c r="K7" s="247"/>
      <c r="L7" s="208"/>
      <c r="M7" s="208"/>
    </row>
    <row r="8" spans="1:13" s="106" customFormat="1" ht="27" customHeight="1">
      <c r="A8" s="107">
        <f>A7+1</f>
        <v>2</v>
      </c>
      <c r="B8" s="108" t="s">
        <v>65</v>
      </c>
      <c r="C8" s="108" t="s">
        <v>66</v>
      </c>
      <c r="D8" s="146">
        <v>1437</v>
      </c>
      <c r="E8" s="232">
        <f t="shared" ref="E8:E71" si="1">ROUND(D8/$E$4,3)</f>
        <v>8.6389999999999993</v>
      </c>
      <c r="F8" s="209">
        <v>157.5</v>
      </c>
      <c r="G8" s="109">
        <v>2721.29</v>
      </c>
      <c r="H8" s="209">
        <f t="shared" ref="H8:H71" si="2">ROUND(G8*0.2359,2)</f>
        <v>641.95000000000005</v>
      </c>
      <c r="I8" s="109">
        <f t="shared" ref="I8:I71" si="3">G8+H8</f>
        <v>3363.24</v>
      </c>
      <c r="K8" s="247"/>
      <c r="L8" s="208"/>
      <c r="M8" s="208"/>
    </row>
    <row r="9" spans="1:13" ht="25.5">
      <c r="A9" s="107">
        <f t="shared" ref="A9:A72" si="4">A8+1</f>
        <v>3</v>
      </c>
      <c r="B9" s="134" t="s">
        <v>67</v>
      </c>
      <c r="C9" s="131" t="s">
        <v>68</v>
      </c>
      <c r="D9" s="107">
        <v>1463</v>
      </c>
      <c r="E9" s="232">
        <f t="shared" si="1"/>
        <v>8.7959999999999994</v>
      </c>
      <c r="F9" s="107">
        <v>113</v>
      </c>
      <c r="G9" s="146">
        <v>1987.9</v>
      </c>
      <c r="H9" s="209">
        <f t="shared" si="2"/>
        <v>468.95</v>
      </c>
      <c r="I9" s="109">
        <f t="shared" si="3"/>
        <v>2456.85</v>
      </c>
      <c r="K9" s="247"/>
      <c r="M9" s="208"/>
    </row>
    <row r="10" spans="1:13" ht="25.5">
      <c r="A10" s="107">
        <f t="shared" si="4"/>
        <v>4</v>
      </c>
      <c r="B10" s="127" t="s">
        <v>69</v>
      </c>
      <c r="C10" s="131" t="s">
        <v>70</v>
      </c>
      <c r="D10" s="107">
        <v>1794</v>
      </c>
      <c r="E10" s="232">
        <f t="shared" si="1"/>
        <v>10.786</v>
      </c>
      <c r="F10" s="107">
        <v>148.5</v>
      </c>
      <c r="G10" s="146">
        <v>3203.44</v>
      </c>
      <c r="H10" s="209">
        <f t="shared" si="2"/>
        <v>755.69</v>
      </c>
      <c r="I10" s="109">
        <f t="shared" si="3"/>
        <v>3959.13</v>
      </c>
      <c r="K10" s="247"/>
      <c r="M10" s="208"/>
    </row>
    <row r="11" spans="1:13" ht="25.5">
      <c r="A11" s="107">
        <f t="shared" si="4"/>
        <v>5</v>
      </c>
      <c r="B11" s="127" t="s">
        <v>71</v>
      </c>
      <c r="C11" s="131" t="s">
        <v>66</v>
      </c>
      <c r="D11" s="107">
        <v>1317</v>
      </c>
      <c r="E11" s="232">
        <f t="shared" si="1"/>
        <v>7.9180000000000001</v>
      </c>
      <c r="F11" s="107">
        <v>361</v>
      </c>
      <c r="G11" s="146">
        <v>5716.8</v>
      </c>
      <c r="H11" s="209">
        <f t="shared" si="2"/>
        <v>1348.59</v>
      </c>
      <c r="I11" s="109">
        <f t="shared" si="3"/>
        <v>7065.39</v>
      </c>
      <c r="K11" s="247"/>
      <c r="M11" s="208"/>
    </row>
    <row r="12" spans="1:13" ht="25.5">
      <c r="A12" s="107">
        <f t="shared" si="4"/>
        <v>6</v>
      </c>
      <c r="B12" s="127" t="s">
        <v>72</v>
      </c>
      <c r="C12" s="131" t="s">
        <v>68</v>
      </c>
      <c r="D12" s="107">
        <v>1463</v>
      </c>
      <c r="E12" s="232">
        <f t="shared" si="1"/>
        <v>8.7959999999999994</v>
      </c>
      <c r="F12" s="107">
        <v>115</v>
      </c>
      <c r="G12" s="146">
        <v>2023.08</v>
      </c>
      <c r="H12" s="209">
        <f t="shared" si="2"/>
        <v>477.24</v>
      </c>
      <c r="I12" s="109">
        <f t="shared" si="3"/>
        <v>2500.3199999999997</v>
      </c>
      <c r="K12" s="247"/>
      <c r="M12" s="208"/>
    </row>
    <row r="13" spans="1:13" ht="25.5">
      <c r="A13" s="107">
        <f t="shared" si="4"/>
        <v>7</v>
      </c>
      <c r="B13" s="127" t="s">
        <v>71</v>
      </c>
      <c r="C13" s="131" t="s">
        <v>32</v>
      </c>
      <c r="D13" s="107">
        <v>1140</v>
      </c>
      <c r="E13" s="232">
        <f t="shared" si="1"/>
        <v>6.8540000000000001</v>
      </c>
      <c r="F13" s="107">
        <v>210</v>
      </c>
      <c r="G13" s="146">
        <v>2878.68</v>
      </c>
      <c r="H13" s="209">
        <f t="shared" si="2"/>
        <v>679.08</v>
      </c>
      <c r="I13" s="109">
        <f t="shared" si="3"/>
        <v>3557.7599999999998</v>
      </c>
      <c r="K13" s="247"/>
      <c r="M13" s="208"/>
    </row>
    <row r="14" spans="1:13" ht="25.5">
      <c r="A14" s="107">
        <f t="shared" si="4"/>
        <v>8</v>
      </c>
      <c r="B14" s="127" t="s">
        <v>73</v>
      </c>
      <c r="C14" s="131" t="s">
        <v>66</v>
      </c>
      <c r="D14" s="107">
        <v>1437</v>
      </c>
      <c r="E14" s="232">
        <f t="shared" si="1"/>
        <v>8.6389999999999993</v>
      </c>
      <c r="F14" s="107">
        <v>74.5</v>
      </c>
      <c r="G14" s="146">
        <v>1287.21</v>
      </c>
      <c r="H14" s="209">
        <f t="shared" si="2"/>
        <v>303.64999999999998</v>
      </c>
      <c r="I14" s="109">
        <f t="shared" si="3"/>
        <v>1590.8600000000001</v>
      </c>
      <c r="K14" s="247"/>
      <c r="M14" s="208"/>
    </row>
    <row r="15" spans="1:13" ht="25.5">
      <c r="A15" s="107">
        <f t="shared" si="4"/>
        <v>9</v>
      </c>
      <c r="B15" s="127" t="s">
        <v>74</v>
      </c>
      <c r="C15" s="131" t="s">
        <v>66</v>
      </c>
      <c r="D15" s="107">
        <v>1317</v>
      </c>
      <c r="E15" s="232">
        <f t="shared" si="1"/>
        <v>7.9180000000000001</v>
      </c>
      <c r="F15" s="107">
        <v>153</v>
      </c>
      <c r="G15" s="146">
        <v>2422.91</v>
      </c>
      <c r="H15" s="209">
        <f t="shared" si="2"/>
        <v>571.55999999999995</v>
      </c>
      <c r="I15" s="109">
        <f t="shared" si="3"/>
        <v>2994.47</v>
      </c>
      <c r="K15" s="247"/>
      <c r="M15" s="208"/>
    </row>
    <row r="16" spans="1:13" ht="25.5">
      <c r="A16" s="107">
        <f t="shared" si="4"/>
        <v>10</v>
      </c>
      <c r="B16" s="127" t="s">
        <v>77</v>
      </c>
      <c r="C16" s="131" t="s">
        <v>68</v>
      </c>
      <c r="D16" s="107">
        <v>1490</v>
      </c>
      <c r="E16" s="232">
        <f t="shared" si="1"/>
        <v>8.9580000000000002</v>
      </c>
      <c r="F16" s="107">
        <v>46</v>
      </c>
      <c r="G16" s="146">
        <v>824.14</v>
      </c>
      <c r="H16" s="209">
        <f>ROUND(G16*0.2359,2)-0.01</f>
        <v>194.4</v>
      </c>
      <c r="I16" s="109">
        <f t="shared" si="3"/>
        <v>1018.54</v>
      </c>
      <c r="K16" s="247"/>
      <c r="M16" s="208"/>
    </row>
    <row r="17" spans="1:13" ht="25.5">
      <c r="A17" s="107">
        <f t="shared" si="4"/>
        <v>11</v>
      </c>
      <c r="B17" s="127" t="s">
        <v>75</v>
      </c>
      <c r="C17" s="131" t="s">
        <v>32</v>
      </c>
      <c r="D17" s="107">
        <v>1120</v>
      </c>
      <c r="E17" s="232">
        <f t="shared" si="1"/>
        <v>6.734</v>
      </c>
      <c r="F17" s="107">
        <v>121</v>
      </c>
      <c r="G17" s="146">
        <v>1629.63</v>
      </c>
      <c r="H17" s="209">
        <f t="shared" si="2"/>
        <v>384.43</v>
      </c>
      <c r="I17" s="109">
        <f t="shared" si="3"/>
        <v>2014.0600000000002</v>
      </c>
      <c r="K17" s="247"/>
      <c r="M17" s="208"/>
    </row>
    <row r="18" spans="1:13" ht="25.5">
      <c r="A18" s="107">
        <f t="shared" si="4"/>
        <v>12</v>
      </c>
      <c r="B18" s="127" t="s">
        <v>76</v>
      </c>
      <c r="C18" s="131" t="s">
        <v>68</v>
      </c>
      <c r="D18" s="107">
        <v>1381</v>
      </c>
      <c r="E18" s="232">
        <f t="shared" si="1"/>
        <v>8.3030000000000008</v>
      </c>
      <c r="F18" s="107">
        <v>272.5</v>
      </c>
      <c r="G18" s="146">
        <v>4525.1400000000003</v>
      </c>
      <c r="H18" s="209">
        <f t="shared" si="2"/>
        <v>1067.48</v>
      </c>
      <c r="I18" s="109">
        <f t="shared" si="3"/>
        <v>5592.6200000000008</v>
      </c>
      <c r="K18" s="247"/>
      <c r="M18" s="208"/>
    </row>
    <row r="19" spans="1:13" ht="25.5">
      <c r="A19" s="107">
        <f t="shared" si="4"/>
        <v>13</v>
      </c>
      <c r="B19" s="127" t="s">
        <v>77</v>
      </c>
      <c r="C19" s="131" t="s">
        <v>66</v>
      </c>
      <c r="D19" s="107">
        <v>1317</v>
      </c>
      <c r="E19" s="232">
        <f t="shared" si="1"/>
        <v>7.9180000000000001</v>
      </c>
      <c r="F19" s="107">
        <v>115</v>
      </c>
      <c r="G19" s="146">
        <v>1821.14</v>
      </c>
      <c r="H19" s="209">
        <f t="shared" si="2"/>
        <v>429.61</v>
      </c>
      <c r="I19" s="109">
        <f t="shared" si="3"/>
        <v>2250.75</v>
      </c>
      <c r="K19" s="247"/>
      <c r="M19" s="208"/>
    </row>
    <row r="20" spans="1:13" ht="25.5">
      <c r="A20" s="107">
        <f t="shared" si="4"/>
        <v>14</v>
      </c>
      <c r="B20" s="127" t="s">
        <v>93</v>
      </c>
      <c r="C20" s="131" t="s">
        <v>68</v>
      </c>
      <c r="D20" s="107">
        <v>1381</v>
      </c>
      <c r="E20" s="232">
        <f t="shared" si="1"/>
        <v>8.3030000000000008</v>
      </c>
      <c r="F20" s="107">
        <v>94</v>
      </c>
      <c r="G20" s="146">
        <v>1560.96</v>
      </c>
      <c r="H20" s="209">
        <f t="shared" si="2"/>
        <v>368.23</v>
      </c>
      <c r="I20" s="109">
        <f t="shared" si="3"/>
        <v>1929.19</v>
      </c>
      <c r="K20" s="247"/>
      <c r="M20" s="208"/>
    </row>
    <row r="21" spans="1:13" ht="25.5">
      <c r="A21" s="107">
        <f t="shared" si="4"/>
        <v>15</v>
      </c>
      <c r="B21" s="127" t="s">
        <v>123</v>
      </c>
      <c r="C21" s="131" t="s">
        <v>66</v>
      </c>
      <c r="D21" s="107">
        <v>1317</v>
      </c>
      <c r="E21" s="232">
        <f t="shared" si="1"/>
        <v>7.9180000000000001</v>
      </c>
      <c r="F21" s="107">
        <v>145</v>
      </c>
      <c r="G21" s="146">
        <v>2296.2199999999998</v>
      </c>
      <c r="H21" s="209">
        <f t="shared" si="2"/>
        <v>541.67999999999995</v>
      </c>
      <c r="I21" s="109">
        <f t="shared" si="3"/>
        <v>2837.8999999999996</v>
      </c>
      <c r="K21" s="247"/>
      <c r="M21" s="208"/>
    </row>
    <row r="22" spans="1:13" ht="25.5">
      <c r="A22" s="107">
        <f t="shared" si="4"/>
        <v>16</v>
      </c>
      <c r="B22" s="127" t="s">
        <v>102</v>
      </c>
      <c r="C22" s="131" t="s">
        <v>66</v>
      </c>
      <c r="D22" s="107">
        <v>1337</v>
      </c>
      <c r="E22" s="232">
        <f t="shared" si="1"/>
        <v>8.0380000000000003</v>
      </c>
      <c r="F22" s="107">
        <v>43</v>
      </c>
      <c r="G22" s="146">
        <v>691.27</v>
      </c>
      <c r="H22" s="209">
        <f t="shared" si="2"/>
        <v>163.07</v>
      </c>
      <c r="I22" s="109">
        <f t="shared" si="3"/>
        <v>854.33999999999992</v>
      </c>
      <c r="K22" s="247"/>
      <c r="M22" s="208"/>
    </row>
    <row r="23" spans="1:13">
      <c r="A23" s="107">
        <f t="shared" si="4"/>
        <v>17</v>
      </c>
      <c r="B23" s="127" t="s">
        <v>78</v>
      </c>
      <c r="C23" s="131" t="s">
        <v>66</v>
      </c>
      <c r="D23" s="107">
        <v>1196</v>
      </c>
      <c r="E23" s="232">
        <f t="shared" si="1"/>
        <v>7.1909999999999998</v>
      </c>
      <c r="F23" s="107">
        <v>157</v>
      </c>
      <c r="G23" s="146">
        <v>2257.9699999999998</v>
      </c>
      <c r="H23" s="209">
        <f>ROUND(G23*0.2359,2)-0.01</f>
        <v>532.65</v>
      </c>
      <c r="I23" s="109">
        <f t="shared" si="3"/>
        <v>2790.62</v>
      </c>
      <c r="K23" s="247"/>
      <c r="M23" s="208"/>
    </row>
    <row r="24" spans="1:13" ht="25.5">
      <c r="A24" s="107">
        <f t="shared" si="4"/>
        <v>18</v>
      </c>
      <c r="B24" s="127" t="s">
        <v>79</v>
      </c>
      <c r="C24" s="131" t="s">
        <v>68</v>
      </c>
      <c r="D24" s="107">
        <v>1545</v>
      </c>
      <c r="E24" s="232">
        <f t="shared" si="1"/>
        <v>9.2889999999999997</v>
      </c>
      <c r="F24" s="107">
        <v>88.5</v>
      </c>
      <c r="G24" s="146">
        <v>1644.15</v>
      </c>
      <c r="H24" s="209">
        <f t="shared" si="2"/>
        <v>387.85</v>
      </c>
      <c r="I24" s="109">
        <f t="shared" si="3"/>
        <v>2032</v>
      </c>
      <c r="K24" s="247"/>
      <c r="M24" s="208"/>
    </row>
    <row r="25" spans="1:13" ht="25.5">
      <c r="A25" s="107">
        <f t="shared" si="4"/>
        <v>19</v>
      </c>
      <c r="B25" s="127" t="s">
        <v>80</v>
      </c>
      <c r="C25" s="131" t="s">
        <v>68</v>
      </c>
      <c r="D25" s="107">
        <v>1355</v>
      </c>
      <c r="E25" s="232">
        <f t="shared" si="1"/>
        <v>8.1460000000000008</v>
      </c>
      <c r="F25" s="107">
        <v>175</v>
      </c>
      <c r="G25" s="146">
        <v>2851.1</v>
      </c>
      <c r="H25" s="209">
        <f t="shared" si="2"/>
        <v>672.57</v>
      </c>
      <c r="I25" s="109">
        <f t="shared" si="3"/>
        <v>3523.67</v>
      </c>
      <c r="K25" s="247"/>
      <c r="M25" s="208"/>
    </row>
    <row r="26" spans="1:13" ht="25.5">
      <c r="A26" s="107">
        <f t="shared" si="4"/>
        <v>20</v>
      </c>
      <c r="B26" s="127" t="s">
        <v>119</v>
      </c>
      <c r="C26" s="131" t="s">
        <v>68</v>
      </c>
      <c r="D26" s="107">
        <v>1610</v>
      </c>
      <c r="E26" s="232">
        <f t="shared" si="1"/>
        <v>9.68</v>
      </c>
      <c r="F26" s="107">
        <v>147.5</v>
      </c>
      <c r="G26" s="146">
        <v>2855.6</v>
      </c>
      <c r="H26" s="209">
        <f t="shared" si="2"/>
        <v>673.64</v>
      </c>
      <c r="I26" s="109">
        <f t="shared" si="3"/>
        <v>3529.24</v>
      </c>
      <c r="K26" s="247"/>
      <c r="M26" s="208"/>
    </row>
    <row r="27" spans="1:13" ht="25.5">
      <c r="A27" s="107">
        <f t="shared" si="4"/>
        <v>21</v>
      </c>
      <c r="B27" s="127" t="s">
        <v>81</v>
      </c>
      <c r="C27" s="131" t="s">
        <v>70</v>
      </c>
      <c r="D27" s="107">
        <v>1542</v>
      </c>
      <c r="E27" s="232">
        <f t="shared" si="1"/>
        <v>9.2710000000000008</v>
      </c>
      <c r="F27" s="107">
        <v>157</v>
      </c>
      <c r="G27" s="146">
        <v>2911.09</v>
      </c>
      <c r="H27" s="209">
        <f t="shared" si="2"/>
        <v>686.73</v>
      </c>
      <c r="I27" s="109">
        <f t="shared" si="3"/>
        <v>3597.82</v>
      </c>
      <c r="K27" s="247"/>
      <c r="M27" s="208"/>
    </row>
    <row r="28" spans="1:13" ht="25.5">
      <c r="A28" s="107">
        <f t="shared" si="4"/>
        <v>22</v>
      </c>
      <c r="B28" s="127" t="s">
        <v>105</v>
      </c>
      <c r="C28" s="131" t="s">
        <v>68</v>
      </c>
      <c r="D28" s="107">
        <v>1355</v>
      </c>
      <c r="E28" s="232">
        <f t="shared" si="1"/>
        <v>8.1460000000000008</v>
      </c>
      <c r="F28" s="107">
        <v>127</v>
      </c>
      <c r="G28" s="146">
        <v>2069.08</v>
      </c>
      <c r="H28" s="209">
        <f t="shared" si="2"/>
        <v>488.1</v>
      </c>
      <c r="I28" s="109">
        <f t="shared" si="3"/>
        <v>2557.1799999999998</v>
      </c>
      <c r="K28" s="247"/>
      <c r="M28" s="208"/>
    </row>
    <row r="29" spans="1:13" ht="25.5">
      <c r="A29" s="107">
        <f t="shared" si="4"/>
        <v>23</v>
      </c>
      <c r="B29" s="127" t="s">
        <v>112</v>
      </c>
      <c r="C29" s="131" t="s">
        <v>68</v>
      </c>
      <c r="D29" s="107">
        <v>1355</v>
      </c>
      <c r="E29" s="232">
        <f t="shared" si="1"/>
        <v>8.1460000000000008</v>
      </c>
      <c r="F29" s="107">
        <v>46.5</v>
      </c>
      <c r="G29" s="146">
        <v>757.58</v>
      </c>
      <c r="H29" s="209">
        <f>ROUND(G29*0.2359,2)-0.01</f>
        <v>178.70000000000002</v>
      </c>
      <c r="I29" s="109">
        <f t="shared" si="3"/>
        <v>936.28000000000009</v>
      </c>
      <c r="K29" s="247"/>
      <c r="M29" s="208"/>
    </row>
    <row r="30" spans="1:13" ht="25.5">
      <c r="A30" s="107">
        <f t="shared" si="4"/>
        <v>24</v>
      </c>
      <c r="B30" s="127" t="s">
        <v>75</v>
      </c>
      <c r="C30" s="131" t="s">
        <v>32</v>
      </c>
      <c r="D30" s="107">
        <v>1140</v>
      </c>
      <c r="E30" s="232">
        <f t="shared" si="1"/>
        <v>6.8540000000000001</v>
      </c>
      <c r="F30" s="107">
        <v>238.5</v>
      </c>
      <c r="G30" s="146">
        <v>3269.36</v>
      </c>
      <c r="H30" s="209">
        <f t="shared" si="2"/>
        <v>771.24</v>
      </c>
      <c r="I30" s="109">
        <f t="shared" si="3"/>
        <v>4040.6000000000004</v>
      </c>
      <c r="K30" s="247"/>
      <c r="M30" s="208"/>
    </row>
    <row r="31" spans="1:13" ht="25.5">
      <c r="A31" s="107">
        <f t="shared" si="4"/>
        <v>25</v>
      </c>
      <c r="B31" s="127" t="s">
        <v>65</v>
      </c>
      <c r="C31" s="131" t="s">
        <v>70</v>
      </c>
      <c r="D31" s="107">
        <v>2040</v>
      </c>
      <c r="E31" s="232">
        <f t="shared" si="1"/>
        <v>12.265000000000001</v>
      </c>
      <c r="F31" s="107">
        <v>152</v>
      </c>
      <c r="G31" s="146">
        <v>3728.56</v>
      </c>
      <c r="H31" s="209">
        <f t="shared" si="2"/>
        <v>879.57</v>
      </c>
      <c r="I31" s="109">
        <f t="shared" si="3"/>
        <v>4608.13</v>
      </c>
      <c r="K31" s="247"/>
      <c r="M31" s="208"/>
    </row>
    <row r="32" spans="1:13" ht="25.5">
      <c r="A32" s="107">
        <f t="shared" si="4"/>
        <v>26</v>
      </c>
      <c r="B32" s="127" t="s">
        <v>82</v>
      </c>
      <c r="C32" s="131" t="s">
        <v>70</v>
      </c>
      <c r="D32" s="107">
        <v>1525</v>
      </c>
      <c r="E32" s="232">
        <f t="shared" si="1"/>
        <v>9.1690000000000005</v>
      </c>
      <c r="F32" s="107">
        <v>131</v>
      </c>
      <c r="G32" s="146">
        <v>2402.2800000000002</v>
      </c>
      <c r="H32" s="209">
        <f t="shared" si="2"/>
        <v>566.70000000000005</v>
      </c>
      <c r="I32" s="109">
        <f t="shared" si="3"/>
        <v>2968.9800000000005</v>
      </c>
      <c r="K32" s="247"/>
      <c r="M32" s="208"/>
    </row>
    <row r="33" spans="1:13" ht="25.5">
      <c r="A33" s="107">
        <f t="shared" si="4"/>
        <v>27</v>
      </c>
      <c r="B33" s="127" t="s">
        <v>81</v>
      </c>
      <c r="C33" s="131" t="s">
        <v>66</v>
      </c>
      <c r="D33" s="107">
        <v>1337</v>
      </c>
      <c r="E33" s="232">
        <f t="shared" si="1"/>
        <v>8.0380000000000003</v>
      </c>
      <c r="F33" s="107">
        <v>176.5</v>
      </c>
      <c r="G33" s="146">
        <v>2837.41</v>
      </c>
      <c r="H33" s="209">
        <f t="shared" si="2"/>
        <v>669.35</v>
      </c>
      <c r="I33" s="109">
        <f t="shared" si="3"/>
        <v>3506.7599999999998</v>
      </c>
      <c r="K33" s="247"/>
      <c r="M33" s="208"/>
    </row>
    <row r="34" spans="1:13" ht="15.75" customHeight="1">
      <c r="A34" s="107">
        <f t="shared" si="4"/>
        <v>28</v>
      </c>
      <c r="B34" s="127" t="s">
        <v>83</v>
      </c>
      <c r="C34" s="131" t="s">
        <v>32</v>
      </c>
      <c r="D34" s="107">
        <v>1303</v>
      </c>
      <c r="E34" s="232">
        <f t="shared" si="1"/>
        <v>7.8339999999999996</v>
      </c>
      <c r="F34" s="107">
        <v>118</v>
      </c>
      <c r="G34" s="146">
        <v>1848.82</v>
      </c>
      <c r="H34" s="209">
        <f t="shared" si="2"/>
        <v>436.14</v>
      </c>
      <c r="I34" s="109">
        <f t="shared" si="3"/>
        <v>2284.96</v>
      </c>
      <c r="K34" s="247"/>
      <c r="M34" s="208"/>
    </row>
    <row r="35" spans="1:13" ht="25.5">
      <c r="A35" s="107">
        <f t="shared" si="4"/>
        <v>29</v>
      </c>
      <c r="B35" s="127" t="s">
        <v>84</v>
      </c>
      <c r="C35" s="131" t="s">
        <v>68</v>
      </c>
      <c r="D35" s="107">
        <v>1381</v>
      </c>
      <c r="E35" s="232">
        <f t="shared" si="1"/>
        <v>8.3030000000000008</v>
      </c>
      <c r="F35" s="107">
        <v>273</v>
      </c>
      <c r="G35" s="146">
        <v>4533.4399999999996</v>
      </c>
      <c r="H35" s="209">
        <f t="shared" si="2"/>
        <v>1069.44</v>
      </c>
      <c r="I35" s="109">
        <f t="shared" si="3"/>
        <v>5602.8799999999992</v>
      </c>
      <c r="K35" s="247"/>
      <c r="M35" s="208"/>
    </row>
    <row r="36" spans="1:13" ht="25.5">
      <c r="A36" s="107">
        <f t="shared" si="4"/>
        <v>30</v>
      </c>
      <c r="B36" s="127" t="s">
        <v>100</v>
      </c>
      <c r="C36" s="131" t="s">
        <v>32</v>
      </c>
      <c r="D36" s="107">
        <v>1140</v>
      </c>
      <c r="E36" s="232">
        <f t="shared" si="1"/>
        <v>6.8540000000000001</v>
      </c>
      <c r="F36" s="107">
        <v>23</v>
      </c>
      <c r="G36" s="146">
        <v>315.27999999999997</v>
      </c>
      <c r="H36" s="209">
        <f t="shared" si="2"/>
        <v>74.37</v>
      </c>
      <c r="I36" s="109">
        <f t="shared" si="3"/>
        <v>389.65</v>
      </c>
      <c r="K36" s="247"/>
      <c r="M36" s="208"/>
    </row>
    <row r="37" spans="1:13" ht="25.5">
      <c r="A37" s="107">
        <f t="shared" si="4"/>
        <v>31</v>
      </c>
      <c r="B37" s="127" t="s">
        <v>120</v>
      </c>
      <c r="C37" s="131" t="s">
        <v>70</v>
      </c>
      <c r="D37" s="107">
        <v>1872</v>
      </c>
      <c r="E37" s="232">
        <f t="shared" si="1"/>
        <v>11.255000000000001</v>
      </c>
      <c r="F37" s="107">
        <v>191</v>
      </c>
      <c r="G37" s="146">
        <v>4299.41</v>
      </c>
      <c r="H37" s="209">
        <f t="shared" si="2"/>
        <v>1014.23</v>
      </c>
      <c r="I37" s="109">
        <f t="shared" si="3"/>
        <v>5313.6399999999994</v>
      </c>
      <c r="K37" s="247"/>
      <c r="M37" s="208"/>
    </row>
    <row r="38" spans="1:13" ht="25.5">
      <c r="A38" s="107">
        <f t="shared" si="4"/>
        <v>32</v>
      </c>
      <c r="B38" s="127" t="s">
        <v>85</v>
      </c>
      <c r="C38" s="131" t="s">
        <v>68</v>
      </c>
      <c r="D38" s="107">
        <v>1517</v>
      </c>
      <c r="E38" s="232">
        <f t="shared" si="1"/>
        <v>9.1199999999999992</v>
      </c>
      <c r="F38" s="107">
        <v>59</v>
      </c>
      <c r="G38" s="146">
        <v>1076.1600000000001</v>
      </c>
      <c r="H38" s="209">
        <f t="shared" si="2"/>
        <v>253.87</v>
      </c>
      <c r="I38" s="109">
        <f t="shared" si="3"/>
        <v>1330.0300000000002</v>
      </c>
      <c r="K38" s="247"/>
      <c r="M38" s="208"/>
    </row>
    <row r="39" spans="1:13" ht="25.5">
      <c r="A39" s="107">
        <f t="shared" si="4"/>
        <v>33</v>
      </c>
      <c r="B39" s="127" t="s">
        <v>86</v>
      </c>
      <c r="C39" s="131" t="s">
        <v>70</v>
      </c>
      <c r="D39" s="107">
        <v>1448</v>
      </c>
      <c r="E39" s="232">
        <f t="shared" si="1"/>
        <v>8.7059999999999995</v>
      </c>
      <c r="F39" s="107">
        <v>231.5</v>
      </c>
      <c r="G39" s="146">
        <v>4030.88</v>
      </c>
      <c r="H39" s="209">
        <f t="shared" si="2"/>
        <v>950.88</v>
      </c>
      <c r="I39" s="109">
        <f t="shared" si="3"/>
        <v>4981.76</v>
      </c>
      <c r="K39" s="247"/>
      <c r="M39" s="208"/>
    </row>
    <row r="40" spans="1:13" ht="25.5">
      <c r="A40" s="107">
        <f t="shared" si="4"/>
        <v>34</v>
      </c>
      <c r="B40" s="127" t="s">
        <v>86</v>
      </c>
      <c r="C40" s="131" t="s">
        <v>68</v>
      </c>
      <c r="D40" s="107">
        <v>1361</v>
      </c>
      <c r="E40" s="232">
        <f t="shared" si="1"/>
        <v>8.1829999999999998</v>
      </c>
      <c r="F40" s="107">
        <v>178</v>
      </c>
      <c r="G40" s="146">
        <v>2913.15</v>
      </c>
      <c r="H40" s="209">
        <f t="shared" si="2"/>
        <v>687.21</v>
      </c>
      <c r="I40" s="109">
        <f t="shared" si="3"/>
        <v>3600.36</v>
      </c>
      <c r="K40" s="247"/>
      <c r="M40" s="208"/>
    </row>
    <row r="41" spans="1:13" ht="25.5">
      <c r="A41" s="107">
        <f t="shared" si="4"/>
        <v>35</v>
      </c>
      <c r="B41" s="127" t="s">
        <v>87</v>
      </c>
      <c r="C41" s="131" t="s">
        <v>66</v>
      </c>
      <c r="D41" s="107">
        <v>1583</v>
      </c>
      <c r="E41" s="232">
        <f t="shared" si="1"/>
        <v>9.5169999999999995</v>
      </c>
      <c r="F41" s="107">
        <v>224</v>
      </c>
      <c r="G41" s="146">
        <v>4263.62</v>
      </c>
      <c r="H41" s="209">
        <f t="shared" si="2"/>
        <v>1005.79</v>
      </c>
      <c r="I41" s="109">
        <f t="shared" si="3"/>
        <v>5269.41</v>
      </c>
      <c r="K41" s="247"/>
      <c r="M41" s="208"/>
    </row>
    <row r="42" spans="1:13" ht="25.5">
      <c r="A42" s="107">
        <f t="shared" si="4"/>
        <v>36</v>
      </c>
      <c r="B42" s="127" t="s">
        <v>88</v>
      </c>
      <c r="C42" s="131" t="s">
        <v>66</v>
      </c>
      <c r="D42" s="107">
        <v>1401</v>
      </c>
      <c r="E42" s="232">
        <f t="shared" si="1"/>
        <v>8.423</v>
      </c>
      <c r="F42" s="107">
        <v>219</v>
      </c>
      <c r="G42" s="146">
        <v>3689.27</v>
      </c>
      <c r="H42" s="209">
        <f t="shared" si="2"/>
        <v>870.3</v>
      </c>
      <c r="I42" s="109">
        <f t="shared" si="3"/>
        <v>4559.57</v>
      </c>
      <c r="K42" s="247"/>
      <c r="M42" s="208"/>
    </row>
    <row r="43" spans="1:13" ht="25.5">
      <c r="A43" s="107">
        <f t="shared" si="4"/>
        <v>37</v>
      </c>
      <c r="B43" s="127" t="s">
        <v>94</v>
      </c>
      <c r="C43" s="131" t="s">
        <v>66</v>
      </c>
      <c r="D43" s="107">
        <v>1362</v>
      </c>
      <c r="E43" s="232">
        <f t="shared" si="1"/>
        <v>8.1890000000000001</v>
      </c>
      <c r="F43" s="107">
        <v>58</v>
      </c>
      <c r="G43" s="146">
        <v>949.92</v>
      </c>
      <c r="H43" s="209">
        <f>ROUND(G43*0.2359,2)-0.01</f>
        <v>224.08</v>
      </c>
      <c r="I43" s="109">
        <f t="shared" si="3"/>
        <v>1174</v>
      </c>
      <c r="K43" s="247"/>
      <c r="M43" s="208"/>
    </row>
    <row r="44" spans="1:13">
      <c r="A44" s="107">
        <f t="shared" si="4"/>
        <v>38</v>
      </c>
      <c r="B44" s="127" t="s">
        <v>78</v>
      </c>
      <c r="C44" s="131" t="s">
        <v>68</v>
      </c>
      <c r="D44" s="107">
        <v>1240</v>
      </c>
      <c r="E44" s="232">
        <f t="shared" si="1"/>
        <v>7.4550000000000001</v>
      </c>
      <c r="F44" s="107">
        <v>188</v>
      </c>
      <c r="G44" s="146">
        <v>2803.08</v>
      </c>
      <c r="H44" s="209">
        <f t="shared" si="2"/>
        <v>661.25</v>
      </c>
      <c r="I44" s="109">
        <f t="shared" si="3"/>
        <v>3464.33</v>
      </c>
      <c r="K44" s="247"/>
      <c r="M44" s="208"/>
    </row>
    <row r="45" spans="1:13" ht="25.5">
      <c r="A45" s="107">
        <f t="shared" si="4"/>
        <v>39</v>
      </c>
      <c r="B45" s="127" t="s">
        <v>74</v>
      </c>
      <c r="C45" s="131" t="s">
        <v>66</v>
      </c>
      <c r="D45" s="107">
        <v>1337</v>
      </c>
      <c r="E45" s="232">
        <f t="shared" si="1"/>
        <v>8.0380000000000003</v>
      </c>
      <c r="F45" s="107">
        <v>113</v>
      </c>
      <c r="G45" s="146">
        <v>1816.59</v>
      </c>
      <c r="H45" s="209">
        <f t="shared" si="2"/>
        <v>428.53</v>
      </c>
      <c r="I45" s="109">
        <f t="shared" si="3"/>
        <v>2245.12</v>
      </c>
      <c r="K45" s="247"/>
      <c r="M45" s="208"/>
    </row>
    <row r="46" spans="1:13" ht="25.5">
      <c r="A46" s="107">
        <f t="shared" si="4"/>
        <v>40</v>
      </c>
      <c r="B46" s="127" t="s">
        <v>111</v>
      </c>
      <c r="C46" s="131" t="s">
        <v>32</v>
      </c>
      <c r="D46" s="107">
        <v>1120</v>
      </c>
      <c r="E46" s="232">
        <f t="shared" si="1"/>
        <v>6.734</v>
      </c>
      <c r="F46" s="107">
        <v>46</v>
      </c>
      <c r="G46" s="146">
        <v>619.53</v>
      </c>
      <c r="H46" s="209">
        <f>ROUND(G46*0.2359,2)-0.01</f>
        <v>146.14000000000001</v>
      </c>
      <c r="I46" s="109">
        <f t="shared" si="3"/>
        <v>765.67</v>
      </c>
      <c r="K46" s="247"/>
      <c r="M46" s="208"/>
    </row>
    <row r="47" spans="1:13">
      <c r="A47" s="107">
        <f t="shared" si="4"/>
        <v>41</v>
      </c>
      <c r="B47" s="127" t="s">
        <v>89</v>
      </c>
      <c r="C47" s="131" t="s">
        <v>32</v>
      </c>
      <c r="D47" s="107">
        <v>1303</v>
      </c>
      <c r="E47" s="232">
        <f t="shared" si="1"/>
        <v>7.8339999999999996</v>
      </c>
      <c r="F47" s="107">
        <v>278.5</v>
      </c>
      <c r="G47" s="146">
        <v>4363.54</v>
      </c>
      <c r="H47" s="209">
        <f t="shared" si="2"/>
        <v>1029.3599999999999</v>
      </c>
      <c r="I47" s="109">
        <f t="shared" si="3"/>
        <v>5392.9</v>
      </c>
      <c r="K47" s="247"/>
      <c r="M47" s="208"/>
    </row>
    <row r="48" spans="1:13" ht="25.5">
      <c r="A48" s="107">
        <f t="shared" si="4"/>
        <v>42</v>
      </c>
      <c r="B48" s="127" t="s">
        <v>119</v>
      </c>
      <c r="C48" s="131" t="s">
        <v>66</v>
      </c>
      <c r="D48" s="107">
        <v>1443</v>
      </c>
      <c r="E48" s="232">
        <f t="shared" si="1"/>
        <v>8.6760000000000002</v>
      </c>
      <c r="F48" s="107">
        <v>129</v>
      </c>
      <c r="G48" s="146">
        <v>2238.41</v>
      </c>
      <c r="H48" s="209">
        <f t="shared" si="2"/>
        <v>528.04</v>
      </c>
      <c r="I48" s="109">
        <f t="shared" si="3"/>
        <v>2766.45</v>
      </c>
      <c r="K48" s="247"/>
      <c r="M48" s="208"/>
    </row>
    <row r="49" spans="1:13" ht="25.5">
      <c r="A49" s="107">
        <f t="shared" si="4"/>
        <v>43</v>
      </c>
      <c r="B49" s="127" t="s">
        <v>90</v>
      </c>
      <c r="C49" s="131" t="s">
        <v>70</v>
      </c>
      <c r="D49" s="107">
        <v>1565</v>
      </c>
      <c r="E49" s="232">
        <f t="shared" si="1"/>
        <v>9.4090000000000007</v>
      </c>
      <c r="F49" s="107">
        <v>86</v>
      </c>
      <c r="G49" s="146">
        <v>1618.35</v>
      </c>
      <c r="H49" s="209">
        <f t="shared" si="2"/>
        <v>381.77</v>
      </c>
      <c r="I49" s="109">
        <f t="shared" si="3"/>
        <v>2000.12</v>
      </c>
      <c r="K49" s="247"/>
      <c r="M49" s="208"/>
    </row>
    <row r="50" spans="1:13" ht="25.5">
      <c r="A50" s="107">
        <f t="shared" si="4"/>
        <v>44</v>
      </c>
      <c r="B50" s="127" t="s">
        <v>91</v>
      </c>
      <c r="C50" s="131" t="s">
        <v>92</v>
      </c>
      <c r="D50" s="107">
        <v>1474</v>
      </c>
      <c r="E50" s="232">
        <f t="shared" si="1"/>
        <v>8.8620000000000001</v>
      </c>
      <c r="F50" s="107">
        <v>129.5</v>
      </c>
      <c r="G50" s="146">
        <v>2295.2600000000002</v>
      </c>
      <c r="H50" s="209">
        <f t="shared" si="2"/>
        <v>541.45000000000005</v>
      </c>
      <c r="I50" s="109">
        <f t="shared" si="3"/>
        <v>2836.71</v>
      </c>
      <c r="K50" s="247"/>
      <c r="M50" s="208"/>
    </row>
    <row r="51" spans="1:13" ht="18" customHeight="1">
      <c r="A51" s="107">
        <f t="shared" si="4"/>
        <v>45</v>
      </c>
      <c r="B51" s="127" t="s">
        <v>60</v>
      </c>
      <c r="C51" s="131" t="s">
        <v>32</v>
      </c>
      <c r="D51" s="107">
        <v>1303</v>
      </c>
      <c r="E51" s="232">
        <f t="shared" si="1"/>
        <v>7.8339999999999996</v>
      </c>
      <c r="F51" s="107">
        <v>36</v>
      </c>
      <c r="G51" s="146">
        <v>564.04999999999995</v>
      </c>
      <c r="H51" s="209">
        <f t="shared" si="2"/>
        <v>133.06</v>
      </c>
      <c r="I51" s="109">
        <f t="shared" si="3"/>
        <v>697.1099999999999</v>
      </c>
      <c r="K51" s="247"/>
      <c r="M51" s="208"/>
    </row>
    <row r="52" spans="1:13" ht="16.5" customHeight="1">
      <c r="A52" s="107">
        <f t="shared" si="4"/>
        <v>46</v>
      </c>
      <c r="B52" s="127" t="s">
        <v>78</v>
      </c>
      <c r="C52" s="131" t="s">
        <v>66</v>
      </c>
      <c r="D52" s="107">
        <v>1176</v>
      </c>
      <c r="E52" s="232">
        <f t="shared" si="1"/>
        <v>7.07</v>
      </c>
      <c r="F52" s="107">
        <v>236</v>
      </c>
      <c r="G52" s="146">
        <v>3337.04</v>
      </c>
      <c r="H52" s="209">
        <f t="shared" si="2"/>
        <v>787.21</v>
      </c>
      <c r="I52" s="109">
        <f t="shared" si="3"/>
        <v>4124.25</v>
      </c>
      <c r="K52" s="247"/>
      <c r="M52" s="208"/>
    </row>
    <row r="53" spans="1:13" ht="25.5">
      <c r="A53" s="107">
        <f t="shared" si="4"/>
        <v>47</v>
      </c>
      <c r="B53" s="127" t="s">
        <v>93</v>
      </c>
      <c r="C53" s="131" t="s">
        <v>32</v>
      </c>
      <c r="D53" s="107">
        <v>1140</v>
      </c>
      <c r="E53" s="232">
        <f t="shared" si="1"/>
        <v>6.8540000000000001</v>
      </c>
      <c r="F53" s="107">
        <v>199</v>
      </c>
      <c r="G53" s="146">
        <v>2727.89</v>
      </c>
      <c r="H53" s="209">
        <f t="shared" si="2"/>
        <v>643.51</v>
      </c>
      <c r="I53" s="109">
        <f t="shared" si="3"/>
        <v>3371.3999999999996</v>
      </c>
      <c r="K53" s="247"/>
      <c r="M53" s="208"/>
    </row>
    <row r="54" spans="1:13" ht="25.5">
      <c r="A54" s="107">
        <f t="shared" si="4"/>
        <v>48</v>
      </c>
      <c r="B54" s="127" t="s">
        <v>69</v>
      </c>
      <c r="C54" s="131" t="s">
        <v>68</v>
      </c>
      <c r="D54" s="107">
        <v>1517</v>
      </c>
      <c r="E54" s="232">
        <f t="shared" si="1"/>
        <v>9.1199999999999992</v>
      </c>
      <c r="F54" s="107">
        <v>155</v>
      </c>
      <c r="G54" s="146">
        <v>2827.2</v>
      </c>
      <c r="H54" s="209">
        <f t="shared" si="2"/>
        <v>666.94</v>
      </c>
      <c r="I54" s="109">
        <f t="shared" si="3"/>
        <v>3494.14</v>
      </c>
      <c r="K54" s="247"/>
      <c r="M54" s="208"/>
    </row>
    <row r="55" spans="1:13" ht="25.5">
      <c r="A55" s="107">
        <f t="shared" si="4"/>
        <v>49</v>
      </c>
      <c r="B55" s="127" t="s">
        <v>123</v>
      </c>
      <c r="C55" s="131" t="s">
        <v>66</v>
      </c>
      <c r="D55" s="107">
        <v>1337</v>
      </c>
      <c r="E55" s="232">
        <f t="shared" si="1"/>
        <v>8.0380000000000003</v>
      </c>
      <c r="F55" s="107">
        <v>100</v>
      </c>
      <c r="G55" s="146">
        <v>1607.6</v>
      </c>
      <c r="H55" s="209">
        <f t="shared" si="2"/>
        <v>379.23</v>
      </c>
      <c r="I55" s="109">
        <f t="shared" si="3"/>
        <v>1986.83</v>
      </c>
      <c r="K55" s="247"/>
      <c r="M55" s="208"/>
    </row>
    <row r="56" spans="1:13" ht="25.5">
      <c r="A56" s="107">
        <f t="shared" si="4"/>
        <v>50</v>
      </c>
      <c r="B56" s="127" t="s">
        <v>94</v>
      </c>
      <c r="C56" s="131" t="s">
        <v>66</v>
      </c>
      <c r="D56" s="107">
        <v>1337</v>
      </c>
      <c r="E56" s="232">
        <f t="shared" si="1"/>
        <v>8.0380000000000003</v>
      </c>
      <c r="F56" s="107">
        <v>120</v>
      </c>
      <c r="G56" s="146">
        <v>1929.12</v>
      </c>
      <c r="H56" s="209">
        <f>ROUND(G56*0.2359,2)-0.01</f>
        <v>455.07</v>
      </c>
      <c r="I56" s="109">
        <f t="shared" si="3"/>
        <v>2384.19</v>
      </c>
      <c r="K56" s="247"/>
      <c r="M56" s="208"/>
    </row>
    <row r="57" spans="1:13" ht="25.5">
      <c r="A57" s="107">
        <f t="shared" si="4"/>
        <v>51</v>
      </c>
      <c r="B57" s="127" t="s">
        <v>105</v>
      </c>
      <c r="C57" s="131" t="s">
        <v>66</v>
      </c>
      <c r="D57" s="107">
        <v>1337</v>
      </c>
      <c r="E57" s="232">
        <f t="shared" si="1"/>
        <v>8.0380000000000003</v>
      </c>
      <c r="F57" s="107">
        <v>127</v>
      </c>
      <c r="G57" s="146">
        <v>2041.65</v>
      </c>
      <c r="H57" s="209">
        <f t="shared" si="2"/>
        <v>481.63</v>
      </c>
      <c r="I57" s="109">
        <f t="shared" si="3"/>
        <v>2523.2800000000002</v>
      </c>
      <c r="K57" s="247"/>
      <c r="M57" s="208"/>
    </row>
    <row r="58" spans="1:13" ht="25.5">
      <c r="A58" s="107">
        <f t="shared" si="4"/>
        <v>52</v>
      </c>
      <c r="B58" s="127" t="s">
        <v>95</v>
      </c>
      <c r="C58" s="131" t="s">
        <v>68</v>
      </c>
      <c r="D58" s="107">
        <v>1545</v>
      </c>
      <c r="E58" s="232">
        <f t="shared" si="1"/>
        <v>9.2889999999999997</v>
      </c>
      <c r="F58" s="107">
        <v>88</v>
      </c>
      <c r="G58" s="146">
        <v>1634.86</v>
      </c>
      <c r="H58" s="209">
        <f t="shared" si="2"/>
        <v>385.66</v>
      </c>
      <c r="I58" s="109">
        <f t="shared" si="3"/>
        <v>2020.52</v>
      </c>
      <c r="K58" s="247"/>
      <c r="M58" s="208"/>
    </row>
    <row r="59" spans="1:13" ht="25.5">
      <c r="A59" s="107">
        <f t="shared" si="4"/>
        <v>53</v>
      </c>
      <c r="B59" s="127" t="s">
        <v>96</v>
      </c>
      <c r="C59" s="131" t="s">
        <v>68</v>
      </c>
      <c r="D59" s="107">
        <v>1431</v>
      </c>
      <c r="E59" s="232">
        <f t="shared" si="1"/>
        <v>8.6029999999999998</v>
      </c>
      <c r="F59" s="107">
        <v>279</v>
      </c>
      <c r="G59" s="146">
        <v>4800.47</v>
      </c>
      <c r="H59" s="209">
        <f>ROUND(G59*0.2359,2)-0.01</f>
        <v>1132.42</v>
      </c>
      <c r="I59" s="109">
        <f t="shared" si="3"/>
        <v>5932.89</v>
      </c>
      <c r="K59" s="247"/>
      <c r="M59" s="208"/>
    </row>
    <row r="60" spans="1:13" ht="25.5">
      <c r="A60" s="107">
        <f t="shared" si="4"/>
        <v>54</v>
      </c>
      <c r="B60" s="127" t="s">
        <v>145</v>
      </c>
      <c r="C60" s="131" t="s">
        <v>106</v>
      </c>
      <c r="D60" s="107">
        <v>1449</v>
      </c>
      <c r="E60" s="232">
        <f t="shared" si="1"/>
        <v>8.7119999999999997</v>
      </c>
      <c r="F60" s="107">
        <v>113.5</v>
      </c>
      <c r="G60" s="146">
        <v>1977.62</v>
      </c>
      <c r="H60" s="209">
        <f t="shared" si="2"/>
        <v>466.52</v>
      </c>
      <c r="I60" s="109">
        <f t="shared" si="3"/>
        <v>2444.14</v>
      </c>
      <c r="K60" s="247"/>
      <c r="M60" s="208"/>
    </row>
    <row r="61" spans="1:13" ht="25.5">
      <c r="A61" s="107">
        <f t="shared" si="4"/>
        <v>55</v>
      </c>
      <c r="B61" s="127" t="s">
        <v>85</v>
      </c>
      <c r="C61" s="131" t="s">
        <v>68</v>
      </c>
      <c r="D61" s="107">
        <v>1490</v>
      </c>
      <c r="E61" s="232">
        <f t="shared" si="1"/>
        <v>8.9580000000000002</v>
      </c>
      <c r="F61" s="107">
        <v>45.5</v>
      </c>
      <c r="G61" s="146">
        <v>815.18</v>
      </c>
      <c r="H61" s="209">
        <f t="shared" si="2"/>
        <v>192.3</v>
      </c>
      <c r="I61" s="109">
        <f t="shared" si="3"/>
        <v>1007.48</v>
      </c>
      <c r="K61" s="247"/>
      <c r="M61" s="208"/>
    </row>
    <row r="62" spans="1:13" ht="25.5">
      <c r="A62" s="107">
        <f t="shared" si="4"/>
        <v>56</v>
      </c>
      <c r="B62" s="127" t="s">
        <v>97</v>
      </c>
      <c r="C62" s="131" t="s">
        <v>68</v>
      </c>
      <c r="D62" s="107">
        <v>1355</v>
      </c>
      <c r="E62" s="232">
        <f t="shared" si="1"/>
        <v>8.1460000000000008</v>
      </c>
      <c r="F62" s="107">
        <v>40.5</v>
      </c>
      <c r="G62" s="146">
        <v>659.83</v>
      </c>
      <c r="H62" s="209">
        <f t="shared" si="2"/>
        <v>155.65</v>
      </c>
      <c r="I62" s="109">
        <f t="shared" si="3"/>
        <v>815.48</v>
      </c>
      <c r="K62" s="247"/>
      <c r="M62" s="208"/>
    </row>
    <row r="63" spans="1:13" ht="25.5">
      <c r="A63" s="107">
        <f t="shared" si="4"/>
        <v>57</v>
      </c>
      <c r="B63" s="127" t="s">
        <v>98</v>
      </c>
      <c r="C63" s="131" t="s">
        <v>66</v>
      </c>
      <c r="D63" s="107">
        <v>1337</v>
      </c>
      <c r="E63" s="232">
        <f t="shared" si="1"/>
        <v>8.0380000000000003</v>
      </c>
      <c r="F63" s="107">
        <v>214</v>
      </c>
      <c r="G63" s="146">
        <v>3440.26</v>
      </c>
      <c r="H63" s="209">
        <f t="shared" si="2"/>
        <v>811.56</v>
      </c>
      <c r="I63" s="109">
        <f t="shared" si="3"/>
        <v>4251.82</v>
      </c>
      <c r="K63" s="247"/>
      <c r="M63" s="208"/>
    </row>
    <row r="64" spans="1:13" ht="25.5">
      <c r="A64" s="107">
        <f t="shared" si="4"/>
        <v>58</v>
      </c>
      <c r="B64" s="127" t="s">
        <v>96</v>
      </c>
      <c r="C64" s="131" t="s">
        <v>70</v>
      </c>
      <c r="D64" s="107">
        <v>1474</v>
      </c>
      <c r="E64" s="232">
        <f t="shared" si="1"/>
        <v>8.8620000000000001</v>
      </c>
      <c r="F64" s="107">
        <v>220.75</v>
      </c>
      <c r="G64" s="146">
        <v>3912.57</v>
      </c>
      <c r="H64" s="209">
        <f t="shared" si="2"/>
        <v>922.98</v>
      </c>
      <c r="I64" s="109">
        <f t="shared" si="3"/>
        <v>4835.55</v>
      </c>
      <c r="K64" s="247"/>
      <c r="M64" s="208"/>
    </row>
    <row r="65" spans="1:13" ht="25.5">
      <c r="A65" s="107">
        <f t="shared" si="4"/>
        <v>59</v>
      </c>
      <c r="B65" s="127" t="s">
        <v>86</v>
      </c>
      <c r="C65" s="131" t="s">
        <v>66</v>
      </c>
      <c r="D65" s="107">
        <v>1337</v>
      </c>
      <c r="E65" s="232">
        <f t="shared" si="1"/>
        <v>8.0380000000000003</v>
      </c>
      <c r="F65" s="107">
        <v>103.5</v>
      </c>
      <c r="G65" s="146">
        <v>1663.87</v>
      </c>
      <c r="H65" s="209">
        <f t="shared" si="2"/>
        <v>392.51</v>
      </c>
      <c r="I65" s="109">
        <f t="shared" si="3"/>
        <v>2056.38</v>
      </c>
      <c r="K65" s="247"/>
      <c r="M65" s="208"/>
    </row>
    <row r="66" spans="1:13" ht="25.5">
      <c r="A66" s="107">
        <f t="shared" si="4"/>
        <v>60</v>
      </c>
      <c r="B66" s="127" t="s">
        <v>132</v>
      </c>
      <c r="C66" s="131" t="s">
        <v>68</v>
      </c>
      <c r="D66" s="107">
        <v>1355</v>
      </c>
      <c r="E66" s="232">
        <f t="shared" si="1"/>
        <v>8.1460000000000008</v>
      </c>
      <c r="F66" s="107">
        <v>14</v>
      </c>
      <c r="G66" s="146">
        <v>228.09</v>
      </c>
      <c r="H66" s="209">
        <f t="shared" si="2"/>
        <v>53.81</v>
      </c>
      <c r="I66" s="109">
        <f t="shared" si="3"/>
        <v>281.89999999999998</v>
      </c>
      <c r="K66" s="247"/>
      <c r="M66" s="208"/>
    </row>
    <row r="67" spans="1:13" ht="25.5">
      <c r="A67" s="107">
        <f t="shared" si="4"/>
        <v>61</v>
      </c>
      <c r="B67" s="127" t="s">
        <v>99</v>
      </c>
      <c r="C67" s="131" t="s">
        <v>66</v>
      </c>
      <c r="D67" s="107">
        <v>1337</v>
      </c>
      <c r="E67" s="232">
        <f t="shared" si="1"/>
        <v>8.0380000000000003</v>
      </c>
      <c r="F67" s="107">
        <v>225</v>
      </c>
      <c r="G67" s="146">
        <v>3617.1</v>
      </c>
      <c r="H67" s="209">
        <f t="shared" si="2"/>
        <v>853.27</v>
      </c>
      <c r="I67" s="109">
        <f t="shared" si="3"/>
        <v>4470.37</v>
      </c>
      <c r="K67" s="247"/>
      <c r="M67" s="208"/>
    </row>
    <row r="68" spans="1:13" ht="25.5">
      <c r="A68" s="107">
        <f t="shared" si="4"/>
        <v>62</v>
      </c>
      <c r="B68" s="127" t="s">
        <v>100</v>
      </c>
      <c r="C68" s="131" t="s">
        <v>68</v>
      </c>
      <c r="D68" s="107">
        <v>1335</v>
      </c>
      <c r="E68" s="232">
        <f t="shared" si="1"/>
        <v>8.0259999999999998</v>
      </c>
      <c r="F68" s="107">
        <v>23</v>
      </c>
      <c r="G68" s="146">
        <v>369.2</v>
      </c>
      <c r="H68" s="209">
        <f t="shared" si="2"/>
        <v>87.09</v>
      </c>
      <c r="I68" s="109">
        <f t="shared" si="3"/>
        <v>456.28999999999996</v>
      </c>
      <c r="K68" s="247"/>
      <c r="M68" s="208"/>
    </row>
    <row r="69" spans="1:13" ht="25.5">
      <c r="A69" s="107">
        <f t="shared" si="4"/>
        <v>63</v>
      </c>
      <c r="B69" s="127" t="s">
        <v>118</v>
      </c>
      <c r="C69" s="131" t="s">
        <v>32</v>
      </c>
      <c r="D69" s="107">
        <v>1302</v>
      </c>
      <c r="E69" s="232">
        <f t="shared" si="1"/>
        <v>7.8280000000000003</v>
      </c>
      <c r="F69" s="107">
        <v>206</v>
      </c>
      <c r="G69" s="146">
        <v>3225.14</v>
      </c>
      <c r="H69" s="209">
        <f t="shared" si="2"/>
        <v>760.81</v>
      </c>
      <c r="I69" s="109">
        <f t="shared" si="3"/>
        <v>3985.95</v>
      </c>
      <c r="K69" s="247"/>
      <c r="M69" s="208"/>
    </row>
    <row r="70" spans="1:13" ht="25.5">
      <c r="A70" s="107">
        <f t="shared" si="4"/>
        <v>64</v>
      </c>
      <c r="B70" s="127" t="s">
        <v>96</v>
      </c>
      <c r="C70" s="131" t="s">
        <v>32</v>
      </c>
      <c r="D70" s="107">
        <v>1140</v>
      </c>
      <c r="E70" s="232">
        <f t="shared" si="1"/>
        <v>6.8540000000000001</v>
      </c>
      <c r="F70" s="107">
        <v>264.5</v>
      </c>
      <c r="G70" s="146">
        <v>3625.77</v>
      </c>
      <c r="H70" s="209">
        <f t="shared" si="2"/>
        <v>855.32</v>
      </c>
      <c r="I70" s="109">
        <f t="shared" si="3"/>
        <v>4481.09</v>
      </c>
      <c r="K70" s="247"/>
      <c r="M70" s="208"/>
    </row>
    <row r="71" spans="1:13" ht="25.5">
      <c r="A71" s="107">
        <f t="shared" si="4"/>
        <v>65</v>
      </c>
      <c r="B71" s="127" t="s">
        <v>101</v>
      </c>
      <c r="C71" s="131" t="s">
        <v>66</v>
      </c>
      <c r="D71" s="107">
        <v>1463</v>
      </c>
      <c r="E71" s="232">
        <f t="shared" si="1"/>
        <v>8.7959999999999994</v>
      </c>
      <c r="F71" s="107">
        <v>138.25</v>
      </c>
      <c r="G71" s="146">
        <v>2432.09</v>
      </c>
      <c r="H71" s="209">
        <f t="shared" si="2"/>
        <v>573.73</v>
      </c>
      <c r="I71" s="109">
        <f t="shared" si="3"/>
        <v>3005.82</v>
      </c>
      <c r="K71" s="247"/>
      <c r="M71" s="208"/>
    </row>
    <row r="72" spans="1:13" ht="25.5">
      <c r="A72" s="107">
        <f t="shared" si="4"/>
        <v>66</v>
      </c>
      <c r="B72" s="127" t="s">
        <v>85</v>
      </c>
      <c r="C72" s="131" t="s">
        <v>68</v>
      </c>
      <c r="D72" s="107">
        <v>1470</v>
      </c>
      <c r="E72" s="232">
        <f t="shared" ref="E72:E135" si="5">ROUND(D72/$E$4,3)</f>
        <v>8.8379999999999992</v>
      </c>
      <c r="F72" s="107">
        <v>15</v>
      </c>
      <c r="G72" s="146">
        <v>265.14</v>
      </c>
      <c r="H72" s="209">
        <f t="shared" ref="H72:H135" si="6">ROUND(G72*0.2359,2)</f>
        <v>62.55</v>
      </c>
      <c r="I72" s="109">
        <f t="shared" ref="I72:I135" si="7">G72+H72</f>
        <v>327.69</v>
      </c>
      <c r="K72" s="247"/>
      <c r="M72" s="208"/>
    </row>
    <row r="73" spans="1:13" ht="25.5">
      <c r="A73" s="107">
        <f t="shared" ref="A73:A136" si="8">A72+1</f>
        <v>67</v>
      </c>
      <c r="B73" s="127" t="s">
        <v>131</v>
      </c>
      <c r="C73" s="131" t="s">
        <v>66</v>
      </c>
      <c r="D73" s="107">
        <v>1423</v>
      </c>
      <c r="E73" s="232">
        <f t="shared" si="5"/>
        <v>8.5549999999999997</v>
      </c>
      <c r="F73" s="107">
        <v>136.5</v>
      </c>
      <c r="G73" s="146">
        <v>2335.52</v>
      </c>
      <c r="H73" s="209">
        <f t="shared" si="6"/>
        <v>550.95000000000005</v>
      </c>
      <c r="I73" s="109">
        <f t="shared" si="7"/>
        <v>2886.4700000000003</v>
      </c>
      <c r="K73" s="247"/>
      <c r="M73" s="208"/>
    </row>
    <row r="74" spans="1:13" ht="25.5">
      <c r="A74" s="107">
        <f t="shared" si="8"/>
        <v>68</v>
      </c>
      <c r="B74" s="127" t="s">
        <v>87</v>
      </c>
      <c r="C74" s="131" t="s">
        <v>68</v>
      </c>
      <c r="D74" s="107">
        <v>1637</v>
      </c>
      <c r="E74" s="232">
        <f t="shared" si="5"/>
        <v>9.8420000000000005</v>
      </c>
      <c r="F74" s="107">
        <v>117</v>
      </c>
      <c r="G74" s="146">
        <v>2303.0300000000002</v>
      </c>
      <c r="H74" s="209">
        <f t="shared" si="6"/>
        <v>543.28</v>
      </c>
      <c r="I74" s="109">
        <f t="shared" si="7"/>
        <v>2846.3100000000004</v>
      </c>
      <c r="K74" s="247"/>
      <c r="M74" s="208"/>
    </row>
    <row r="75" spans="1:13" ht="25.5">
      <c r="A75" s="107">
        <f t="shared" si="8"/>
        <v>69</v>
      </c>
      <c r="B75" s="127" t="s">
        <v>102</v>
      </c>
      <c r="C75" s="131" t="s">
        <v>68</v>
      </c>
      <c r="D75" s="107">
        <v>1381</v>
      </c>
      <c r="E75" s="232">
        <f t="shared" si="5"/>
        <v>8.3030000000000008</v>
      </c>
      <c r="F75" s="107">
        <v>250</v>
      </c>
      <c r="G75" s="146">
        <v>4151.5</v>
      </c>
      <c r="H75" s="209">
        <f t="shared" si="6"/>
        <v>979.34</v>
      </c>
      <c r="I75" s="109">
        <f t="shared" si="7"/>
        <v>5130.84</v>
      </c>
      <c r="K75" s="247"/>
      <c r="M75" s="208"/>
    </row>
    <row r="76" spans="1:13" ht="25.5">
      <c r="A76" s="107">
        <f t="shared" si="8"/>
        <v>70</v>
      </c>
      <c r="B76" s="127" t="s">
        <v>91</v>
      </c>
      <c r="C76" s="131" t="s">
        <v>103</v>
      </c>
      <c r="D76" s="107">
        <v>1386</v>
      </c>
      <c r="E76" s="232">
        <f t="shared" si="5"/>
        <v>8.3330000000000002</v>
      </c>
      <c r="F76" s="107">
        <v>158</v>
      </c>
      <c r="G76" s="146">
        <v>2633.23</v>
      </c>
      <c r="H76" s="209">
        <f>ROUND(G76*0.2359,2)-0.01</f>
        <v>621.16999999999996</v>
      </c>
      <c r="I76" s="109">
        <f t="shared" si="7"/>
        <v>3254.4</v>
      </c>
      <c r="K76" s="247"/>
      <c r="M76" s="208"/>
    </row>
    <row r="77" spans="1:13" ht="16.5" customHeight="1">
      <c r="A77" s="107">
        <f t="shared" si="8"/>
        <v>71</v>
      </c>
      <c r="B77" s="127" t="s">
        <v>104</v>
      </c>
      <c r="C77" s="131" t="s">
        <v>70</v>
      </c>
      <c r="D77" s="107">
        <v>1614</v>
      </c>
      <c r="E77" s="232">
        <f t="shared" si="5"/>
        <v>9.7040000000000006</v>
      </c>
      <c r="F77" s="107">
        <v>98</v>
      </c>
      <c r="G77" s="146">
        <v>1901.98</v>
      </c>
      <c r="H77" s="209">
        <f t="shared" si="6"/>
        <v>448.68</v>
      </c>
      <c r="I77" s="109">
        <f t="shared" si="7"/>
        <v>2350.66</v>
      </c>
      <c r="K77" s="247"/>
      <c r="M77" s="208"/>
    </row>
    <row r="78" spans="1:13" ht="25.5">
      <c r="A78" s="107">
        <f t="shared" si="8"/>
        <v>72</v>
      </c>
      <c r="B78" s="127" t="s">
        <v>102</v>
      </c>
      <c r="C78" s="131" t="s">
        <v>68</v>
      </c>
      <c r="D78" s="107">
        <v>1355</v>
      </c>
      <c r="E78" s="232">
        <f t="shared" si="5"/>
        <v>8.1460000000000008</v>
      </c>
      <c r="F78" s="107">
        <v>217</v>
      </c>
      <c r="G78" s="146">
        <v>3535.36</v>
      </c>
      <c r="H78" s="209">
        <f t="shared" si="6"/>
        <v>833.99</v>
      </c>
      <c r="I78" s="109">
        <f t="shared" si="7"/>
        <v>4369.3500000000004</v>
      </c>
      <c r="K78" s="247"/>
      <c r="M78" s="208"/>
    </row>
    <row r="79" spans="1:13" ht="25.5">
      <c r="A79" s="107">
        <f t="shared" si="8"/>
        <v>73</v>
      </c>
      <c r="B79" s="127" t="s">
        <v>120</v>
      </c>
      <c r="C79" s="131" t="s">
        <v>66</v>
      </c>
      <c r="D79" s="107">
        <v>1443</v>
      </c>
      <c r="E79" s="232">
        <f t="shared" si="5"/>
        <v>8.6760000000000002</v>
      </c>
      <c r="F79" s="107">
        <v>117.5</v>
      </c>
      <c r="G79" s="146">
        <v>2038.86</v>
      </c>
      <c r="H79" s="209">
        <f>ROUND(G79*0.2359,2)-0.01</f>
        <v>480.96000000000004</v>
      </c>
      <c r="I79" s="109">
        <f t="shared" si="7"/>
        <v>2519.8199999999997</v>
      </c>
      <c r="K79" s="247"/>
      <c r="M79" s="208"/>
    </row>
    <row r="80" spans="1:13" ht="25.5">
      <c r="A80" s="107">
        <f t="shared" si="8"/>
        <v>74</v>
      </c>
      <c r="B80" s="127" t="s">
        <v>105</v>
      </c>
      <c r="C80" s="131" t="s">
        <v>68</v>
      </c>
      <c r="D80" s="107">
        <v>1335</v>
      </c>
      <c r="E80" s="232">
        <f t="shared" si="5"/>
        <v>8.0259999999999998</v>
      </c>
      <c r="F80" s="107">
        <v>182</v>
      </c>
      <c r="G80" s="146">
        <v>2921.46</v>
      </c>
      <c r="H80" s="209">
        <f t="shared" si="6"/>
        <v>689.17</v>
      </c>
      <c r="I80" s="109">
        <f t="shared" si="7"/>
        <v>3610.63</v>
      </c>
      <c r="K80" s="247"/>
      <c r="M80" s="208"/>
    </row>
    <row r="81" spans="1:13" ht="25.5">
      <c r="A81" s="107">
        <f t="shared" si="8"/>
        <v>75</v>
      </c>
      <c r="B81" s="127" t="s">
        <v>117</v>
      </c>
      <c r="C81" s="131" t="s">
        <v>68</v>
      </c>
      <c r="D81" s="107">
        <v>1381</v>
      </c>
      <c r="E81" s="232">
        <f t="shared" si="5"/>
        <v>8.3030000000000008</v>
      </c>
      <c r="F81" s="107">
        <v>166</v>
      </c>
      <c r="G81" s="146">
        <v>2756.6</v>
      </c>
      <c r="H81" s="209">
        <f t="shared" si="6"/>
        <v>650.28</v>
      </c>
      <c r="I81" s="109">
        <f t="shared" si="7"/>
        <v>3406.88</v>
      </c>
      <c r="K81" s="247"/>
      <c r="M81" s="208"/>
    </row>
    <row r="82" spans="1:13">
      <c r="A82" s="107">
        <f t="shared" si="8"/>
        <v>76</v>
      </c>
      <c r="B82" s="127" t="s">
        <v>89</v>
      </c>
      <c r="C82" s="131" t="s">
        <v>106</v>
      </c>
      <c r="D82" s="107">
        <v>1541</v>
      </c>
      <c r="E82" s="232">
        <f t="shared" si="5"/>
        <v>9.2650000000000006</v>
      </c>
      <c r="F82" s="107">
        <v>118</v>
      </c>
      <c r="G82" s="146">
        <v>2186.54</v>
      </c>
      <c r="H82" s="209">
        <f t="shared" si="6"/>
        <v>515.79999999999995</v>
      </c>
      <c r="I82" s="109">
        <f t="shared" si="7"/>
        <v>2702.34</v>
      </c>
      <c r="K82" s="247"/>
      <c r="M82" s="208"/>
    </row>
    <row r="83" spans="1:13" ht="25.5">
      <c r="A83" s="107">
        <f t="shared" si="8"/>
        <v>77</v>
      </c>
      <c r="B83" s="127" t="s">
        <v>105</v>
      </c>
      <c r="C83" s="131" t="s">
        <v>66</v>
      </c>
      <c r="D83" s="107">
        <v>1362</v>
      </c>
      <c r="E83" s="232">
        <f t="shared" si="5"/>
        <v>8.1890000000000001</v>
      </c>
      <c r="F83" s="107">
        <v>98</v>
      </c>
      <c r="G83" s="146">
        <v>1605.04</v>
      </c>
      <c r="H83" s="209">
        <f t="shared" si="6"/>
        <v>378.63</v>
      </c>
      <c r="I83" s="109">
        <f t="shared" si="7"/>
        <v>1983.67</v>
      </c>
      <c r="K83" s="247"/>
      <c r="M83" s="208"/>
    </row>
    <row r="84" spans="1:13" ht="25.5">
      <c r="A84" s="107">
        <f t="shared" si="8"/>
        <v>78</v>
      </c>
      <c r="B84" s="127" t="s">
        <v>94</v>
      </c>
      <c r="C84" s="131" t="s">
        <v>68</v>
      </c>
      <c r="D84" s="107">
        <v>1335</v>
      </c>
      <c r="E84" s="232">
        <f t="shared" si="5"/>
        <v>8.0259999999999998</v>
      </c>
      <c r="F84" s="107">
        <v>209</v>
      </c>
      <c r="G84" s="146">
        <v>3354.87</v>
      </c>
      <c r="H84" s="209">
        <f t="shared" si="6"/>
        <v>791.41</v>
      </c>
      <c r="I84" s="109">
        <f t="shared" si="7"/>
        <v>4146.28</v>
      </c>
      <c r="K84" s="247"/>
      <c r="M84" s="208"/>
    </row>
    <row r="85" spans="1:13" ht="25.5">
      <c r="A85" s="107">
        <f t="shared" si="8"/>
        <v>79</v>
      </c>
      <c r="B85" s="127" t="s">
        <v>107</v>
      </c>
      <c r="C85" s="131" t="s">
        <v>68</v>
      </c>
      <c r="D85" s="107">
        <v>1355</v>
      </c>
      <c r="E85" s="232">
        <f t="shared" si="5"/>
        <v>8.1460000000000008</v>
      </c>
      <c r="F85" s="107">
        <v>263.5</v>
      </c>
      <c r="G85" s="146">
        <v>4292.9399999999996</v>
      </c>
      <c r="H85" s="209">
        <f t="shared" si="6"/>
        <v>1012.7</v>
      </c>
      <c r="I85" s="109">
        <f t="shared" si="7"/>
        <v>5305.6399999999994</v>
      </c>
      <c r="K85" s="247"/>
      <c r="M85" s="208"/>
    </row>
    <row r="86" spans="1:13" ht="25.5">
      <c r="A86" s="107">
        <f t="shared" si="8"/>
        <v>80</v>
      </c>
      <c r="B86" s="127" t="s">
        <v>77</v>
      </c>
      <c r="C86" s="131" t="s">
        <v>68</v>
      </c>
      <c r="D86" s="107">
        <v>1335</v>
      </c>
      <c r="E86" s="232">
        <f t="shared" si="5"/>
        <v>8.0259999999999998</v>
      </c>
      <c r="F86" s="107">
        <v>46</v>
      </c>
      <c r="G86" s="146">
        <v>738.39</v>
      </c>
      <c r="H86" s="209">
        <f t="shared" si="6"/>
        <v>174.19</v>
      </c>
      <c r="I86" s="109">
        <f t="shared" si="7"/>
        <v>912.57999999999993</v>
      </c>
      <c r="K86" s="247"/>
      <c r="M86" s="208"/>
    </row>
    <row r="87" spans="1:13" ht="25.5">
      <c r="A87" s="107">
        <f t="shared" si="8"/>
        <v>81</v>
      </c>
      <c r="B87" s="127" t="s">
        <v>100</v>
      </c>
      <c r="C87" s="131" t="s">
        <v>68</v>
      </c>
      <c r="D87" s="107">
        <v>1355</v>
      </c>
      <c r="E87" s="232">
        <f t="shared" si="5"/>
        <v>8.1460000000000008</v>
      </c>
      <c r="F87" s="107">
        <v>46</v>
      </c>
      <c r="G87" s="146">
        <v>749.43</v>
      </c>
      <c r="H87" s="209">
        <f t="shared" si="6"/>
        <v>176.79</v>
      </c>
      <c r="I87" s="109">
        <f t="shared" si="7"/>
        <v>926.21999999999991</v>
      </c>
      <c r="K87" s="247"/>
      <c r="M87" s="208"/>
    </row>
    <row r="88" spans="1:13" ht="25.5">
      <c r="A88" s="107">
        <f t="shared" si="8"/>
        <v>82</v>
      </c>
      <c r="B88" s="127" t="s">
        <v>95</v>
      </c>
      <c r="C88" s="131" t="s">
        <v>68</v>
      </c>
      <c r="D88" s="107">
        <v>1565</v>
      </c>
      <c r="E88" s="232">
        <f t="shared" si="5"/>
        <v>9.4090000000000007</v>
      </c>
      <c r="F88" s="107">
        <v>101</v>
      </c>
      <c r="G88" s="146">
        <v>1900.62</v>
      </c>
      <c r="H88" s="209">
        <f t="shared" si="6"/>
        <v>448.36</v>
      </c>
      <c r="I88" s="109">
        <f t="shared" si="7"/>
        <v>2348.98</v>
      </c>
      <c r="K88" s="247"/>
      <c r="M88" s="208"/>
    </row>
    <row r="89" spans="1:13" ht="38.25">
      <c r="A89" s="107">
        <f t="shared" si="8"/>
        <v>83</v>
      </c>
      <c r="B89" s="127" t="s">
        <v>63</v>
      </c>
      <c r="C89" s="131" t="s">
        <v>108</v>
      </c>
      <c r="D89" s="107">
        <v>2004</v>
      </c>
      <c r="E89" s="232">
        <f t="shared" si="5"/>
        <v>12.048</v>
      </c>
      <c r="F89" s="107">
        <v>164.25</v>
      </c>
      <c r="G89" s="146">
        <v>3957.77</v>
      </c>
      <c r="H89" s="209">
        <f t="shared" si="6"/>
        <v>933.64</v>
      </c>
      <c r="I89" s="109">
        <f t="shared" si="7"/>
        <v>4891.41</v>
      </c>
      <c r="K89" s="247"/>
      <c r="M89" s="208"/>
    </row>
    <row r="90" spans="1:13" ht="25.5">
      <c r="A90" s="107">
        <f t="shared" si="8"/>
        <v>84</v>
      </c>
      <c r="B90" s="127" t="s">
        <v>99</v>
      </c>
      <c r="C90" s="131" t="s">
        <v>68</v>
      </c>
      <c r="D90" s="107">
        <v>1381</v>
      </c>
      <c r="E90" s="232">
        <f t="shared" si="5"/>
        <v>8.3030000000000008</v>
      </c>
      <c r="F90" s="107">
        <v>169</v>
      </c>
      <c r="G90" s="146">
        <v>2806.41</v>
      </c>
      <c r="H90" s="209">
        <f t="shared" si="6"/>
        <v>662.03</v>
      </c>
      <c r="I90" s="109">
        <f t="shared" si="7"/>
        <v>3468.4399999999996</v>
      </c>
      <c r="K90" s="247"/>
      <c r="M90" s="208"/>
    </row>
    <row r="91" spans="1:13" ht="25.5">
      <c r="A91" s="107">
        <f t="shared" si="8"/>
        <v>85</v>
      </c>
      <c r="B91" s="127" t="s">
        <v>107</v>
      </c>
      <c r="C91" s="131" t="s">
        <v>70</v>
      </c>
      <c r="D91" s="107">
        <v>1474</v>
      </c>
      <c r="E91" s="232">
        <f t="shared" si="5"/>
        <v>8.8620000000000001</v>
      </c>
      <c r="F91" s="107">
        <v>218</v>
      </c>
      <c r="G91" s="146">
        <v>3863.83</v>
      </c>
      <c r="H91" s="209">
        <f t="shared" si="6"/>
        <v>911.48</v>
      </c>
      <c r="I91" s="109">
        <f t="shared" si="7"/>
        <v>4775.3099999999995</v>
      </c>
      <c r="K91" s="247"/>
      <c r="M91" s="208"/>
    </row>
    <row r="92" spans="1:13" ht="25.5">
      <c r="A92" s="107">
        <f t="shared" si="8"/>
        <v>86</v>
      </c>
      <c r="B92" s="127" t="s">
        <v>74</v>
      </c>
      <c r="C92" s="131" t="s">
        <v>68</v>
      </c>
      <c r="D92" s="107">
        <v>1355</v>
      </c>
      <c r="E92" s="232">
        <f t="shared" si="5"/>
        <v>8.1460000000000008</v>
      </c>
      <c r="F92" s="107">
        <v>252</v>
      </c>
      <c r="G92" s="146">
        <v>4105.58</v>
      </c>
      <c r="H92" s="209">
        <f t="shared" si="6"/>
        <v>968.51</v>
      </c>
      <c r="I92" s="109">
        <f t="shared" si="7"/>
        <v>5074.09</v>
      </c>
      <c r="K92" s="247"/>
      <c r="M92" s="208"/>
    </row>
    <row r="93" spans="1:13" ht="25.5">
      <c r="A93" s="107">
        <f t="shared" si="8"/>
        <v>87</v>
      </c>
      <c r="B93" s="127" t="s">
        <v>98</v>
      </c>
      <c r="C93" s="131" t="s">
        <v>68</v>
      </c>
      <c r="D93" s="107">
        <v>1517</v>
      </c>
      <c r="E93" s="232">
        <f t="shared" si="5"/>
        <v>9.1199999999999992</v>
      </c>
      <c r="F93" s="107">
        <v>244.25</v>
      </c>
      <c r="G93" s="146">
        <v>4455.12</v>
      </c>
      <c r="H93" s="209">
        <f t="shared" si="6"/>
        <v>1050.96</v>
      </c>
      <c r="I93" s="109">
        <f t="shared" si="7"/>
        <v>5506.08</v>
      </c>
      <c r="K93" s="247"/>
      <c r="M93" s="208"/>
    </row>
    <row r="94" spans="1:13" ht="25.5">
      <c r="A94" s="107">
        <f t="shared" si="8"/>
        <v>88</v>
      </c>
      <c r="B94" s="127" t="s">
        <v>107</v>
      </c>
      <c r="C94" s="131" t="s">
        <v>68</v>
      </c>
      <c r="D94" s="107">
        <v>1335</v>
      </c>
      <c r="E94" s="232">
        <f t="shared" si="5"/>
        <v>8.0259999999999998</v>
      </c>
      <c r="F94" s="107">
        <v>280.5</v>
      </c>
      <c r="G94" s="146">
        <v>4502.59</v>
      </c>
      <c r="H94" s="209">
        <f t="shared" si="6"/>
        <v>1062.1600000000001</v>
      </c>
      <c r="I94" s="109">
        <f t="shared" si="7"/>
        <v>5564.75</v>
      </c>
      <c r="K94" s="247"/>
      <c r="M94" s="208"/>
    </row>
    <row r="95" spans="1:13" ht="25.5">
      <c r="A95" s="107">
        <f t="shared" si="8"/>
        <v>89</v>
      </c>
      <c r="B95" s="127" t="s">
        <v>67</v>
      </c>
      <c r="C95" s="131" t="s">
        <v>68</v>
      </c>
      <c r="D95" s="107">
        <v>1355</v>
      </c>
      <c r="E95" s="232">
        <f t="shared" si="5"/>
        <v>8.1460000000000008</v>
      </c>
      <c r="F95" s="107">
        <v>149</v>
      </c>
      <c r="G95" s="146">
        <v>2427.5100000000002</v>
      </c>
      <c r="H95" s="209">
        <f>ROUND(G95*0.2359,2)-0.01</f>
        <v>572.64</v>
      </c>
      <c r="I95" s="109">
        <f t="shared" si="7"/>
        <v>3000.15</v>
      </c>
      <c r="K95" s="247"/>
      <c r="M95" s="208"/>
    </row>
    <row r="96" spans="1:13" ht="25.5">
      <c r="A96" s="107">
        <f t="shared" si="8"/>
        <v>90</v>
      </c>
      <c r="B96" s="127" t="s">
        <v>181</v>
      </c>
      <c r="C96" s="131" t="s">
        <v>32</v>
      </c>
      <c r="D96" s="107">
        <v>1225</v>
      </c>
      <c r="E96" s="232">
        <f t="shared" si="5"/>
        <v>7.3650000000000002</v>
      </c>
      <c r="F96" s="107">
        <v>97.5</v>
      </c>
      <c r="G96" s="146">
        <v>1436.18</v>
      </c>
      <c r="H96" s="209">
        <f t="shared" si="6"/>
        <v>338.79</v>
      </c>
      <c r="I96" s="109">
        <f t="shared" si="7"/>
        <v>1774.97</v>
      </c>
      <c r="K96" s="247"/>
      <c r="M96" s="208"/>
    </row>
    <row r="97" spans="1:13" ht="25.5">
      <c r="A97" s="107">
        <f t="shared" si="8"/>
        <v>91</v>
      </c>
      <c r="B97" s="127" t="s">
        <v>140</v>
      </c>
      <c r="C97" s="131" t="s">
        <v>70</v>
      </c>
      <c r="D97" s="107">
        <v>1463</v>
      </c>
      <c r="E97" s="232">
        <f t="shared" si="5"/>
        <v>8.7959999999999994</v>
      </c>
      <c r="F97" s="107">
        <v>148</v>
      </c>
      <c r="G97" s="146">
        <v>2603.62</v>
      </c>
      <c r="H97" s="209">
        <f t="shared" si="6"/>
        <v>614.19000000000005</v>
      </c>
      <c r="I97" s="109">
        <f t="shared" si="7"/>
        <v>3217.81</v>
      </c>
      <c r="K97" s="247"/>
      <c r="M97" s="208"/>
    </row>
    <row r="98" spans="1:13">
      <c r="A98" s="107">
        <f t="shared" si="8"/>
        <v>92</v>
      </c>
      <c r="B98" s="127" t="s">
        <v>121</v>
      </c>
      <c r="C98" s="131" t="s">
        <v>68</v>
      </c>
      <c r="D98" s="107">
        <v>1565</v>
      </c>
      <c r="E98" s="232">
        <f t="shared" si="5"/>
        <v>9.4090000000000007</v>
      </c>
      <c r="F98" s="107">
        <v>105</v>
      </c>
      <c r="G98" s="146">
        <v>1975.89</v>
      </c>
      <c r="H98" s="209">
        <f t="shared" si="6"/>
        <v>466.11</v>
      </c>
      <c r="I98" s="109">
        <f t="shared" si="7"/>
        <v>2442</v>
      </c>
      <c r="K98" s="247"/>
      <c r="M98" s="208"/>
    </row>
    <row r="99" spans="1:13" ht="25.5">
      <c r="A99" s="107">
        <f t="shared" si="8"/>
        <v>93</v>
      </c>
      <c r="B99" s="127" t="s">
        <v>96</v>
      </c>
      <c r="C99" s="131" t="s">
        <v>68</v>
      </c>
      <c r="D99" s="107">
        <v>1381</v>
      </c>
      <c r="E99" s="232">
        <f t="shared" si="5"/>
        <v>8.3030000000000008</v>
      </c>
      <c r="F99" s="107">
        <v>174.5</v>
      </c>
      <c r="G99" s="146">
        <v>2897.75</v>
      </c>
      <c r="H99" s="209">
        <f t="shared" si="6"/>
        <v>683.58</v>
      </c>
      <c r="I99" s="109">
        <f t="shared" si="7"/>
        <v>3581.33</v>
      </c>
      <c r="K99" s="247"/>
      <c r="M99" s="208"/>
    </row>
    <row r="100" spans="1:13" ht="25.5">
      <c r="A100" s="107">
        <f t="shared" si="8"/>
        <v>94</v>
      </c>
      <c r="B100" s="127" t="s">
        <v>105</v>
      </c>
      <c r="C100" s="131" t="s">
        <v>66</v>
      </c>
      <c r="D100" s="107">
        <v>1317</v>
      </c>
      <c r="E100" s="232">
        <f t="shared" si="5"/>
        <v>7.9180000000000001</v>
      </c>
      <c r="F100" s="107">
        <v>126</v>
      </c>
      <c r="G100" s="146">
        <v>1995.34</v>
      </c>
      <c r="H100" s="209">
        <f t="shared" si="6"/>
        <v>470.7</v>
      </c>
      <c r="I100" s="109">
        <f t="shared" si="7"/>
        <v>2466.04</v>
      </c>
      <c r="K100" s="247"/>
      <c r="M100" s="208"/>
    </row>
    <row r="101" spans="1:13" ht="25.5">
      <c r="A101" s="107">
        <f t="shared" si="8"/>
        <v>95</v>
      </c>
      <c r="B101" s="127" t="s">
        <v>181</v>
      </c>
      <c r="C101" s="131" t="s">
        <v>32</v>
      </c>
      <c r="D101" s="107">
        <v>1225</v>
      </c>
      <c r="E101" s="232">
        <f t="shared" si="5"/>
        <v>7.3650000000000002</v>
      </c>
      <c r="F101" s="107">
        <v>62</v>
      </c>
      <c r="G101" s="146">
        <v>913.26</v>
      </c>
      <c r="H101" s="209">
        <f>ROUND(G101*0.2359,2)-0.01</f>
        <v>215.43</v>
      </c>
      <c r="I101" s="109">
        <f t="shared" si="7"/>
        <v>1128.69</v>
      </c>
      <c r="K101" s="247"/>
      <c r="M101" s="208"/>
    </row>
    <row r="102" spans="1:13" ht="25.5">
      <c r="A102" s="107">
        <f t="shared" si="8"/>
        <v>96</v>
      </c>
      <c r="B102" s="127" t="s">
        <v>181</v>
      </c>
      <c r="C102" s="131" t="s">
        <v>50</v>
      </c>
      <c r="D102" s="107">
        <v>1539</v>
      </c>
      <c r="E102" s="232">
        <f t="shared" si="5"/>
        <v>9.2530000000000001</v>
      </c>
      <c r="F102" s="107">
        <v>119</v>
      </c>
      <c r="G102" s="146">
        <v>2202.21</v>
      </c>
      <c r="H102" s="209">
        <f t="shared" si="6"/>
        <v>519.5</v>
      </c>
      <c r="I102" s="109">
        <f t="shared" si="7"/>
        <v>2721.71</v>
      </c>
      <c r="K102" s="247"/>
      <c r="M102" s="208"/>
    </row>
    <row r="103" spans="1:13" ht="25.5">
      <c r="A103" s="107">
        <f t="shared" si="8"/>
        <v>97</v>
      </c>
      <c r="B103" s="127" t="s">
        <v>109</v>
      </c>
      <c r="C103" s="131" t="s">
        <v>66</v>
      </c>
      <c r="D103" s="107">
        <v>1557</v>
      </c>
      <c r="E103" s="232">
        <f t="shared" si="5"/>
        <v>9.3610000000000007</v>
      </c>
      <c r="F103" s="107">
        <v>158.5</v>
      </c>
      <c r="G103" s="146">
        <v>2967.44</v>
      </c>
      <c r="H103" s="209">
        <f t="shared" si="6"/>
        <v>700.02</v>
      </c>
      <c r="I103" s="109">
        <f t="shared" si="7"/>
        <v>3667.46</v>
      </c>
      <c r="K103" s="247"/>
      <c r="M103" s="208"/>
    </row>
    <row r="104" spans="1:13" ht="25.5">
      <c r="A104" s="107">
        <f t="shared" si="8"/>
        <v>98</v>
      </c>
      <c r="B104" s="127" t="s">
        <v>110</v>
      </c>
      <c r="C104" s="131" t="s">
        <v>68</v>
      </c>
      <c r="D104" s="107">
        <v>1309</v>
      </c>
      <c r="E104" s="232">
        <f t="shared" si="5"/>
        <v>7.87</v>
      </c>
      <c r="F104" s="107">
        <v>107</v>
      </c>
      <c r="G104" s="146">
        <v>1684.18</v>
      </c>
      <c r="H104" s="209">
        <f t="shared" si="6"/>
        <v>397.3</v>
      </c>
      <c r="I104" s="109">
        <f t="shared" si="7"/>
        <v>2081.48</v>
      </c>
      <c r="K104" s="247"/>
      <c r="M104" s="208"/>
    </row>
    <row r="105" spans="1:13">
      <c r="A105" s="107">
        <f t="shared" si="8"/>
        <v>99</v>
      </c>
      <c r="B105" s="127" t="s">
        <v>60</v>
      </c>
      <c r="C105" s="131" t="s">
        <v>32</v>
      </c>
      <c r="D105" s="107">
        <v>1303</v>
      </c>
      <c r="E105" s="232">
        <f t="shared" si="5"/>
        <v>7.8339999999999996</v>
      </c>
      <c r="F105" s="107">
        <v>124</v>
      </c>
      <c r="G105" s="146">
        <v>1942.83</v>
      </c>
      <c r="H105" s="209">
        <f t="shared" si="6"/>
        <v>458.31</v>
      </c>
      <c r="I105" s="109">
        <f t="shared" si="7"/>
        <v>2401.14</v>
      </c>
      <c r="K105" s="247"/>
      <c r="M105" s="208"/>
    </row>
    <row r="106" spans="1:13" ht="25.5">
      <c r="A106" s="107">
        <f t="shared" si="8"/>
        <v>100</v>
      </c>
      <c r="B106" s="127" t="s">
        <v>109</v>
      </c>
      <c r="C106" s="131" t="s">
        <v>66</v>
      </c>
      <c r="D106" s="107">
        <v>1463</v>
      </c>
      <c r="E106" s="232">
        <f t="shared" si="5"/>
        <v>8.7959999999999994</v>
      </c>
      <c r="F106" s="107">
        <v>236</v>
      </c>
      <c r="G106" s="146">
        <v>4151.71</v>
      </c>
      <c r="H106" s="209">
        <f t="shared" si="6"/>
        <v>979.39</v>
      </c>
      <c r="I106" s="109">
        <f t="shared" si="7"/>
        <v>5131.1000000000004</v>
      </c>
      <c r="K106" s="247"/>
      <c r="M106" s="208"/>
    </row>
    <row r="107" spans="1:13" ht="25.5">
      <c r="A107" s="107">
        <f t="shared" si="8"/>
        <v>101</v>
      </c>
      <c r="B107" s="127" t="s">
        <v>118</v>
      </c>
      <c r="C107" s="131" t="s">
        <v>68</v>
      </c>
      <c r="D107" s="107">
        <v>1335</v>
      </c>
      <c r="E107" s="232">
        <f t="shared" si="5"/>
        <v>8.0259999999999998</v>
      </c>
      <c r="F107" s="107">
        <v>244</v>
      </c>
      <c r="G107" s="146">
        <v>3916.69</v>
      </c>
      <c r="H107" s="209">
        <f t="shared" si="6"/>
        <v>923.95</v>
      </c>
      <c r="I107" s="109">
        <f t="shared" si="7"/>
        <v>4840.6400000000003</v>
      </c>
      <c r="K107" s="247"/>
      <c r="M107" s="208"/>
    </row>
    <row r="108" spans="1:13" ht="25.5">
      <c r="A108" s="107">
        <f t="shared" si="8"/>
        <v>102</v>
      </c>
      <c r="B108" s="127" t="s">
        <v>111</v>
      </c>
      <c r="C108" s="131" t="s">
        <v>68</v>
      </c>
      <c r="D108" s="107">
        <v>1335</v>
      </c>
      <c r="E108" s="232">
        <f t="shared" si="5"/>
        <v>8.0259999999999998</v>
      </c>
      <c r="F108" s="107">
        <v>69</v>
      </c>
      <c r="G108" s="146">
        <v>1107.5899999999999</v>
      </c>
      <c r="H108" s="209">
        <f t="shared" si="6"/>
        <v>261.27999999999997</v>
      </c>
      <c r="I108" s="109">
        <f t="shared" si="7"/>
        <v>1368.87</v>
      </c>
      <c r="K108" s="247"/>
      <c r="M108" s="208"/>
    </row>
    <row r="109" spans="1:13" ht="25.5">
      <c r="A109" s="107">
        <f t="shared" si="8"/>
        <v>103</v>
      </c>
      <c r="B109" s="127" t="s">
        <v>112</v>
      </c>
      <c r="C109" s="131" t="s">
        <v>68</v>
      </c>
      <c r="D109" s="107">
        <v>1355</v>
      </c>
      <c r="E109" s="232">
        <f t="shared" si="5"/>
        <v>8.1460000000000008</v>
      </c>
      <c r="F109" s="107">
        <v>269.5</v>
      </c>
      <c r="G109" s="146">
        <v>4390.6899999999996</v>
      </c>
      <c r="H109" s="209">
        <f t="shared" si="6"/>
        <v>1035.76</v>
      </c>
      <c r="I109" s="109">
        <f t="shared" si="7"/>
        <v>5426.45</v>
      </c>
      <c r="K109" s="247"/>
      <c r="M109" s="208"/>
    </row>
    <row r="110" spans="1:13" ht="25.5">
      <c r="A110" s="107">
        <f t="shared" si="8"/>
        <v>104</v>
      </c>
      <c r="B110" s="127" t="s">
        <v>94</v>
      </c>
      <c r="C110" s="131" t="s">
        <v>68</v>
      </c>
      <c r="D110" s="107">
        <v>1355</v>
      </c>
      <c r="E110" s="232">
        <f t="shared" si="5"/>
        <v>8.1460000000000008</v>
      </c>
      <c r="F110" s="107">
        <v>173</v>
      </c>
      <c r="G110" s="146">
        <v>2818.52</v>
      </c>
      <c r="H110" s="209">
        <f t="shared" si="6"/>
        <v>664.89</v>
      </c>
      <c r="I110" s="109">
        <f t="shared" si="7"/>
        <v>3483.41</v>
      </c>
      <c r="K110" s="247"/>
      <c r="M110" s="208"/>
    </row>
    <row r="111" spans="1:13" ht="25.5">
      <c r="A111" s="107">
        <f t="shared" si="8"/>
        <v>105</v>
      </c>
      <c r="B111" s="127" t="s">
        <v>113</v>
      </c>
      <c r="C111" s="131" t="s">
        <v>32</v>
      </c>
      <c r="D111" s="107">
        <v>1225</v>
      </c>
      <c r="E111" s="232">
        <f t="shared" si="5"/>
        <v>7.3650000000000002</v>
      </c>
      <c r="F111" s="107">
        <v>257.5</v>
      </c>
      <c r="G111" s="146">
        <v>3792.98</v>
      </c>
      <c r="H111" s="209">
        <f t="shared" si="6"/>
        <v>894.76</v>
      </c>
      <c r="I111" s="109">
        <f t="shared" si="7"/>
        <v>4687.74</v>
      </c>
      <c r="K111" s="247"/>
      <c r="M111" s="208"/>
    </row>
    <row r="112" spans="1:13" ht="25.5">
      <c r="A112" s="107">
        <f t="shared" si="8"/>
        <v>106</v>
      </c>
      <c r="B112" s="127" t="s">
        <v>114</v>
      </c>
      <c r="C112" s="131" t="s">
        <v>32</v>
      </c>
      <c r="D112" s="107">
        <v>1225</v>
      </c>
      <c r="E112" s="232">
        <f t="shared" si="5"/>
        <v>7.3650000000000002</v>
      </c>
      <c r="F112" s="107">
        <v>119.5</v>
      </c>
      <c r="G112" s="146">
        <v>1760.24</v>
      </c>
      <c r="H112" s="209">
        <f t="shared" si="6"/>
        <v>415.24</v>
      </c>
      <c r="I112" s="109">
        <f t="shared" si="7"/>
        <v>2175.48</v>
      </c>
      <c r="K112" s="247"/>
      <c r="M112" s="208"/>
    </row>
    <row r="113" spans="1:13" ht="25.5">
      <c r="A113" s="107">
        <f t="shared" si="8"/>
        <v>107</v>
      </c>
      <c r="B113" s="127" t="s">
        <v>101</v>
      </c>
      <c r="C113" s="131" t="s">
        <v>70</v>
      </c>
      <c r="D113" s="107">
        <v>1565</v>
      </c>
      <c r="E113" s="232">
        <f t="shared" si="5"/>
        <v>9.4090000000000007</v>
      </c>
      <c r="F113" s="107">
        <v>176.25</v>
      </c>
      <c r="G113" s="146">
        <v>3316.67</v>
      </c>
      <c r="H113" s="209">
        <f t="shared" si="6"/>
        <v>782.4</v>
      </c>
      <c r="I113" s="109">
        <f t="shared" si="7"/>
        <v>4099.07</v>
      </c>
      <c r="K113" s="247"/>
      <c r="M113" s="208"/>
    </row>
    <row r="114" spans="1:13" ht="25.5">
      <c r="A114" s="107">
        <f t="shared" si="8"/>
        <v>108</v>
      </c>
      <c r="B114" s="127" t="s">
        <v>91</v>
      </c>
      <c r="C114" s="131" t="s">
        <v>32</v>
      </c>
      <c r="D114" s="107">
        <v>1123</v>
      </c>
      <c r="E114" s="232">
        <f t="shared" si="5"/>
        <v>6.7519999999999998</v>
      </c>
      <c r="F114" s="107">
        <v>233</v>
      </c>
      <c r="G114" s="146">
        <v>3146.43</v>
      </c>
      <c r="H114" s="209">
        <f t="shared" si="6"/>
        <v>742.24</v>
      </c>
      <c r="I114" s="109">
        <f t="shared" si="7"/>
        <v>3888.67</v>
      </c>
      <c r="K114" s="247"/>
      <c r="M114" s="208"/>
    </row>
    <row r="115" spans="1:13" ht="25.5">
      <c r="A115" s="107">
        <f t="shared" si="8"/>
        <v>109</v>
      </c>
      <c r="B115" s="127" t="s">
        <v>125</v>
      </c>
      <c r="C115" s="131" t="s">
        <v>68</v>
      </c>
      <c r="D115" s="107">
        <v>1381</v>
      </c>
      <c r="E115" s="232">
        <f t="shared" si="5"/>
        <v>8.3030000000000008</v>
      </c>
      <c r="F115" s="107">
        <v>231</v>
      </c>
      <c r="G115" s="146">
        <v>3835.99</v>
      </c>
      <c r="H115" s="209">
        <f t="shared" si="6"/>
        <v>904.91</v>
      </c>
      <c r="I115" s="109">
        <f t="shared" si="7"/>
        <v>4740.8999999999996</v>
      </c>
      <c r="K115" s="247"/>
      <c r="M115" s="208"/>
    </row>
    <row r="116" spans="1:13" ht="25.5">
      <c r="A116" s="107">
        <f t="shared" si="8"/>
        <v>110</v>
      </c>
      <c r="B116" s="127" t="s">
        <v>141</v>
      </c>
      <c r="C116" s="131" t="s">
        <v>68</v>
      </c>
      <c r="D116" s="107">
        <v>1355</v>
      </c>
      <c r="E116" s="232">
        <f t="shared" si="5"/>
        <v>8.1460000000000008</v>
      </c>
      <c r="F116" s="107">
        <v>78</v>
      </c>
      <c r="G116" s="146">
        <v>1270.78</v>
      </c>
      <c r="H116" s="209">
        <f t="shared" si="6"/>
        <v>299.77999999999997</v>
      </c>
      <c r="I116" s="109">
        <f t="shared" si="7"/>
        <v>1570.56</v>
      </c>
      <c r="K116" s="247"/>
      <c r="M116" s="208"/>
    </row>
    <row r="117" spans="1:13" ht="25.5">
      <c r="A117" s="107">
        <f t="shared" si="8"/>
        <v>111</v>
      </c>
      <c r="B117" s="127" t="s">
        <v>115</v>
      </c>
      <c r="C117" s="131" t="s">
        <v>68</v>
      </c>
      <c r="D117" s="107">
        <v>1545</v>
      </c>
      <c r="E117" s="232">
        <f t="shared" si="5"/>
        <v>9.2889999999999997</v>
      </c>
      <c r="F117" s="107">
        <v>88</v>
      </c>
      <c r="G117" s="146">
        <v>1634.86</v>
      </c>
      <c r="H117" s="209">
        <f t="shared" si="6"/>
        <v>385.66</v>
      </c>
      <c r="I117" s="109">
        <f t="shared" si="7"/>
        <v>2020.52</v>
      </c>
      <c r="K117" s="247"/>
      <c r="M117" s="208"/>
    </row>
    <row r="118" spans="1:13" ht="25.5">
      <c r="A118" s="107">
        <f t="shared" si="8"/>
        <v>112</v>
      </c>
      <c r="B118" s="127" t="s">
        <v>116</v>
      </c>
      <c r="C118" s="131" t="s">
        <v>68</v>
      </c>
      <c r="D118" s="107">
        <v>1355</v>
      </c>
      <c r="E118" s="232">
        <f t="shared" si="5"/>
        <v>8.1460000000000008</v>
      </c>
      <c r="F118" s="107">
        <v>56</v>
      </c>
      <c r="G118" s="146">
        <v>912.35</v>
      </c>
      <c r="H118" s="209">
        <f t="shared" si="6"/>
        <v>215.22</v>
      </c>
      <c r="I118" s="109">
        <f t="shared" si="7"/>
        <v>1127.57</v>
      </c>
      <c r="K118" s="247"/>
      <c r="M118" s="208"/>
    </row>
    <row r="119" spans="1:13" ht="25.5">
      <c r="A119" s="107">
        <f t="shared" si="8"/>
        <v>113</v>
      </c>
      <c r="B119" s="127" t="s">
        <v>123</v>
      </c>
      <c r="C119" s="131" t="s">
        <v>66</v>
      </c>
      <c r="D119" s="107">
        <v>1482</v>
      </c>
      <c r="E119" s="232">
        <f t="shared" si="5"/>
        <v>8.91</v>
      </c>
      <c r="F119" s="107">
        <v>66</v>
      </c>
      <c r="G119" s="146">
        <v>1176.1199999999999</v>
      </c>
      <c r="H119" s="209">
        <f t="shared" si="6"/>
        <v>277.45</v>
      </c>
      <c r="I119" s="109">
        <f t="shared" si="7"/>
        <v>1453.57</v>
      </c>
      <c r="K119" s="247"/>
      <c r="M119" s="208"/>
    </row>
    <row r="120" spans="1:13" ht="25.5">
      <c r="A120" s="107">
        <f t="shared" si="8"/>
        <v>114</v>
      </c>
      <c r="B120" s="127" t="s">
        <v>86</v>
      </c>
      <c r="C120" s="131" t="s">
        <v>66</v>
      </c>
      <c r="D120" s="107">
        <v>1342</v>
      </c>
      <c r="E120" s="232">
        <f t="shared" si="5"/>
        <v>8.0679999999999996</v>
      </c>
      <c r="F120" s="107">
        <v>78.5</v>
      </c>
      <c r="G120" s="146">
        <v>1266.68</v>
      </c>
      <c r="H120" s="209">
        <f t="shared" si="6"/>
        <v>298.81</v>
      </c>
      <c r="I120" s="109">
        <f t="shared" si="7"/>
        <v>1565.49</v>
      </c>
      <c r="K120" s="247"/>
      <c r="M120" s="208"/>
    </row>
    <row r="121" spans="1:13" s="185" customFormat="1" ht="25.5">
      <c r="A121" s="118">
        <f t="shared" si="8"/>
        <v>115</v>
      </c>
      <c r="B121" s="132" t="s">
        <v>93</v>
      </c>
      <c r="C121" s="133" t="s">
        <v>68</v>
      </c>
      <c r="D121" s="118">
        <v>1475</v>
      </c>
      <c r="E121" s="186">
        <f t="shared" si="5"/>
        <v>8.8680000000000003</v>
      </c>
      <c r="F121" s="118">
        <v>203</v>
      </c>
      <c r="G121" s="235">
        <v>3600.41</v>
      </c>
      <c r="H121" s="110">
        <f>ROUND(G121*0.2194,2)</f>
        <v>789.93</v>
      </c>
      <c r="I121" s="110">
        <f t="shared" si="7"/>
        <v>4390.34</v>
      </c>
      <c r="J121" s="50" t="s">
        <v>142</v>
      </c>
      <c r="K121" s="247"/>
      <c r="M121" s="208"/>
    </row>
    <row r="122" spans="1:13" ht="25.5">
      <c r="A122" s="107">
        <f t="shared" si="8"/>
        <v>116</v>
      </c>
      <c r="B122" s="127" t="s">
        <v>139</v>
      </c>
      <c r="C122" s="131" t="s">
        <v>70</v>
      </c>
      <c r="D122" s="107">
        <v>1550</v>
      </c>
      <c r="E122" s="232">
        <f t="shared" si="5"/>
        <v>9.3190000000000008</v>
      </c>
      <c r="F122" s="107">
        <v>141</v>
      </c>
      <c r="G122" s="146">
        <v>2627.96</v>
      </c>
      <c r="H122" s="209">
        <f t="shared" si="6"/>
        <v>619.94000000000005</v>
      </c>
      <c r="I122" s="109">
        <f t="shared" si="7"/>
        <v>3247.9</v>
      </c>
      <c r="K122" s="247"/>
      <c r="M122" s="208"/>
    </row>
    <row r="123" spans="1:13" ht="25.5">
      <c r="A123" s="107">
        <f t="shared" si="8"/>
        <v>117</v>
      </c>
      <c r="B123" s="127" t="s">
        <v>102</v>
      </c>
      <c r="C123" s="131" t="s">
        <v>68</v>
      </c>
      <c r="D123" s="107">
        <v>1361</v>
      </c>
      <c r="E123" s="232">
        <f t="shared" si="5"/>
        <v>8.1829999999999998</v>
      </c>
      <c r="F123" s="107">
        <v>150</v>
      </c>
      <c r="G123" s="146">
        <v>2454.9</v>
      </c>
      <c r="H123" s="209">
        <f t="shared" si="6"/>
        <v>579.11</v>
      </c>
      <c r="I123" s="109">
        <f t="shared" si="7"/>
        <v>3034.01</v>
      </c>
      <c r="K123" s="247"/>
      <c r="M123" s="208"/>
    </row>
    <row r="124" spans="1:13" ht="25.5">
      <c r="A124" s="107">
        <f t="shared" si="8"/>
        <v>118</v>
      </c>
      <c r="B124" s="127" t="s">
        <v>117</v>
      </c>
      <c r="C124" s="131" t="s">
        <v>70</v>
      </c>
      <c r="D124" s="107">
        <v>1422</v>
      </c>
      <c r="E124" s="232">
        <f t="shared" si="5"/>
        <v>8.5489999999999995</v>
      </c>
      <c r="F124" s="107">
        <v>83.5</v>
      </c>
      <c r="G124" s="146">
        <v>1427.68</v>
      </c>
      <c r="H124" s="209">
        <f t="shared" si="6"/>
        <v>336.79</v>
      </c>
      <c r="I124" s="109">
        <f t="shared" si="7"/>
        <v>1764.47</v>
      </c>
      <c r="K124" s="247"/>
      <c r="M124" s="208"/>
    </row>
    <row r="125" spans="1:13" ht="25.5">
      <c r="A125" s="107">
        <f t="shared" si="8"/>
        <v>119</v>
      </c>
      <c r="B125" s="127" t="s">
        <v>118</v>
      </c>
      <c r="C125" s="131" t="s">
        <v>32</v>
      </c>
      <c r="D125" s="107">
        <v>1120</v>
      </c>
      <c r="E125" s="232">
        <f t="shared" si="5"/>
        <v>6.734</v>
      </c>
      <c r="F125" s="107">
        <v>193</v>
      </c>
      <c r="G125" s="146">
        <v>2599.3200000000002</v>
      </c>
      <c r="H125" s="209">
        <f t="shared" si="6"/>
        <v>613.17999999999995</v>
      </c>
      <c r="I125" s="109">
        <f t="shared" si="7"/>
        <v>3212.5</v>
      </c>
      <c r="K125" s="247"/>
      <c r="M125" s="208"/>
    </row>
    <row r="126" spans="1:13" ht="18" customHeight="1">
      <c r="A126" s="107">
        <f t="shared" si="8"/>
        <v>120</v>
      </c>
      <c r="B126" s="127" t="s">
        <v>89</v>
      </c>
      <c r="C126" s="131" t="s">
        <v>32</v>
      </c>
      <c r="D126" s="107">
        <v>1303</v>
      </c>
      <c r="E126" s="232">
        <f t="shared" si="5"/>
        <v>7.8339999999999996</v>
      </c>
      <c r="F126" s="107">
        <v>133</v>
      </c>
      <c r="G126" s="146">
        <v>2083.84</v>
      </c>
      <c r="H126" s="209">
        <f t="shared" si="6"/>
        <v>491.58</v>
      </c>
      <c r="I126" s="109">
        <f t="shared" si="7"/>
        <v>2575.42</v>
      </c>
      <c r="K126" s="247"/>
      <c r="M126" s="208"/>
    </row>
    <row r="127" spans="1:13" ht="18.75" customHeight="1">
      <c r="A127" s="107">
        <f t="shared" si="8"/>
        <v>121</v>
      </c>
      <c r="B127" s="127" t="s">
        <v>60</v>
      </c>
      <c r="C127" s="131" t="s">
        <v>32</v>
      </c>
      <c r="D127" s="107">
        <v>1263</v>
      </c>
      <c r="E127" s="232">
        <f t="shared" si="5"/>
        <v>7.593</v>
      </c>
      <c r="F127" s="107">
        <v>165</v>
      </c>
      <c r="G127" s="146">
        <v>2505.69</v>
      </c>
      <c r="H127" s="209">
        <f t="shared" si="6"/>
        <v>591.09</v>
      </c>
      <c r="I127" s="109">
        <f t="shared" si="7"/>
        <v>3096.78</v>
      </c>
      <c r="K127" s="247"/>
      <c r="M127" s="208"/>
    </row>
    <row r="128" spans="1:13" ht="25.5">
      <c r="A128" s="107">
        <f t="shared" si="8"/>
        <v>122</v>
      </c>
      <c r="B128" s="127" t="s">
        <v>81</v>
      </c>
      <c r="C128" s="131" t="s">
        <v>66</v>
      </c>
      <c r="D128" s="107">
        <v>1317</v>
      </c>
      <c r="E128" s="232">
        <f t="shared" si="5"/>
        <v>7.9180000000000001</v>
      </c>
      <c r="F128" s="107">
        <v>171</v>
      </c>
      <c r="G128" s="146">
        <v>2707.96</v>
      </c>
      <c r="H128" s="209">
        <f t="shared" si="6"/>
        <v>638.80999999999995</v>
      </c>
      <c r="I128" s="109">
        <f t="shared" si="7"/>
        <v>3346.77</v>
      </c>
      <c r="K128" s="247"/>
      <c r="M128" s="208"/>
    </row>
    <row r="129" spans="1:13">
      <c r="A129" s="107">
        <f t="shared" si="8"/>
        <v>123</v>
      </c>
      <c r="B129" s="127" t="s">
        <v>78</v>
      </c>
      <c r="C129" s="131" t="s">
        <v>66</v>
      </c>
      <c r="D129" s="107">
        <v>1296</v>
      </c>
      <c r="E129" s="232">
        <f t="shared" si="5"/>
        <v>7.7919999999999998</v>
      </c>
      <c r="F129" s="107">
        <v>142.5</v>
      </c>
      <c r="G129" s="146">
        <v>2220.7199999999998</v>
      </c>
      <c r="H129" s="209">
        <f t="shared" si="6"/>
        <v>523.87</v>
      </c>
      <c r="I129" s="109">
        <f t="shared" si="7"/>
        <v>2744.5899999999997</v>
      </c>
      <c r="K129" s="247"/>
      <c r="M129" s="208"/>
    </row>
    <row r="130" spans="1:13" ht="25.5">
      <c r="A130" s="107">
        <f t="shared" si="8"/>
        <v>124</v>
      </c>
      <c r="B130" s="127" t="s">
        <v>118</v>
      </c>
      <c r="C130" s="131" t="s">
        <v>66</v>
      </c>
      <c r="D130" s="107">
        <v>1397</v>
      </c>
      <c r="E130" s="232">
        <f t="shared" si="5"/>
        <v>8.3989999999999991</v>
      </c>
      <c r="F130" s="107">
        <v>72</v>
      </c>
      <c r="G130" s="146">
        <v>1209.46</v>
      </c>
      <c r="H130" s="209">
        <f t="shared" si="6"/>
        <v>285.31</v>
      </c>
      <c r="I130" s="109">
        <f t="shared" si="7"/>
        <v>1494.77</v>
      </c>
      <c r="K130" s="247"/>
      <c r="M130" s="208"/>
    </row>
    <row r="131" spans="1:13" ht="25.5">
      <c r="A131" s="107">
        <f t="shared" si="8"/>
        <v>125</v>
      </c>
      <c r="B131" s="127" t="s">
        <v>145</v>
      </c>
      <c r="C131" s="131" t="s">
        <v>32</v>
      </c>
      <c r="D131" s="107">
        <v>1323</v>
      </c>
      <c r="E131" s="232">
        <f t="shared" si="5"/>
        <v>7.9539999999999997</v>
      </c>
      <c r="F131" s="107">
        <v>123.5</v>
      </c>
      <c r="G131" s="146">
        <v>1964.64</v>
      </c>
      <c r="H131" s="209">
        <f t="shared" si="6"/>
        <v>463.46</v>
      </c>
      <c r="I131" s="109">
        <f t="shared" si="7"/>
        <v>2428.1</v>
      </c>
      <c r="K131" s="247"/>
      <c r="M131" s="208"/>
    </row>
    <row r="132" spans="1:13" ht="25.5">
      <c r="A132" s="107">
        <f t="shared" si="8"/>
        <v>126</v>
      </c>
      <c r="B132" s="127" t="s">
        <v>105</v>
      </c>
      <c r="C132" s="131" t="s">
        <v>66</v>
      </c>
      <c r="D132" s="107">
        <v>1362</v>
      </c>
      <c r="E132" s="232">
        <f t="shared" si="5"/>
        <v>8.1890000000000001</v>
      </c>
      <c r="F132" s="107">
        <v>227</v>
      </c>
      <c r="G132" s="146">
        <v>3717.81</v>
      </c>
      <c r="H132" s="209">
        <f t="shared" si="6"/>
        <v>877.03</v>
      </c>
      <c r="I132" s="109">
        <f t="shared" si="7"/>
        <v>4594.84</v>
      </c>
      <c r="K132" s="247"/>
      <c r="M132" s="208"/>
    </row>
    <row r="133" spans="1:13" ht="25.5">
      <c r="A133" s="107">
        <f t="shared" si="8"/>
        <v>127</v>
      </c>
      <c r="B133" s="127" t="s">
        <v>119</v>
      </c>
      <c r="C133" s="131" t="s">
        <v>70</v>
      </c>
      <c r="D133" s="107">
        <v>1713</v>
      </c>
      <c r="E133" s="232">
        <f t="shared" si="5"/>
        <v>10.298999999999999</v>
      </c>
      <c r="F133" s="107">
        <v>144.5</v>
      </c>
      <c r="G133" s="146">
        <v>2976.41</v>
      </c>
      <c r="H133" s="209">
        <f t="shared" si="6"/>
        <v>702.14</v>
      </c>
      <c r="I133" s="109">
        <f t="shared" si="7"/>
        <v>3678.5499999999997</v>
      </c>
      <c r="K133" s="247"/>
      <c r="M133" s="208"/>
    </row>
    <row r="134" spans="1:13" ht="25.5">
      <c r="A134" s="107">
        <f t="shared" si="8"/>
        <v>128</v>
      </c>
      <c r="B134" s="127" t="s">
        <v>120</v>
      </c>
      <c r="C134" s="131" t="s">
        <v>66</v>
      </c>
      <c r="D134" s="107">
        <v>1443</v>
      </c>
      <c r="E134" s="232">
        <f t="shared" si="5"/>
        <v>8.6760000000000002</v>
      </c>
      <c r="F134" s="107">
        <v>175</v>
      </c>
      <c r="G134" s="146">
        <v>3036.6</v>
      </c>
      <c r="H134" s="209">
        <f t="shared" si="6"/>
        <v>716.33</v>
      </c>
      <c r="I134" s="109">
        <f t="shared" si="7"/>
        <v>3752.93</v>
      </c>
      <c r="K134" s="247"/>
      <c r="M134" s="208"/>
    </row>
    <row r="135" spans="1:13" ht="25.5">
      <c r="A135" s="107">
        <f t="shared" si="8"/>
        <v>129</v>
      </c>
      <c r="B135" s="127" t="s">
        <v>77</v>
      </c>
      <c r="C135" s="131" t="s">
        <v>66</v>
      </c>
      <c r="D135" s="107">
        <v>1337</v>
      </c>
      <c r="E135" s="232">
        <f t="shared" si="5"/>
        <v>8.0380000000000003</v>
      </c>
      <c r="F135" s="107">
        <v>23</v>
      </c>
      <c r="G135" s="146">
        <v>369.75</v>
      </c>
      <c r="H135" s="209">
        <f t="shared" si="6"/>
        <v>87.22</v>
      </c>
      <c r="I135" s="109">
        <f t="shared" si="7"/>
        <v>456.97</v>
      </c>
      <c r="K135" s="247"/>
      <c r="M135" s="208"/>
    </row>
    <row r="136" spans="1:13" ht="25.5">
      <c r="A136" s="107">
        <f t="shared" si="8"/>
        <v>130</v>
      </c>
      <c r="B136" s="127" t="s">
        <v>91</v>
      </c>
      <c r="C136" s="131" t="s">
        <v>129</v>
      </c>
      <c r="D136" s="107">
        <v>1436</v>
      </c>
      <c r="E136" s="232">
        <f t="shared" ref="E136:E199" si="9">ROUND(D136/$E$4,3)</f>
        <v>8.6329999999999991</v>
      </c>
      <c r="F136" s="107">
        <v>173</v>
      </c>
      <c r="G136" s="146">
        <v>2987.02</v>
      </c>
      <c r="H136" s="209">
        <f t="shared" ref="H136:H199" si="10">ROUND(G136*0.2359,2)</f>
        <v>704.64</v>
      </c>
      <c r="I136" s="109">
        <f t="shared" ref="I136:I199" si="11">G136+H136</f>
        <v>3691.66</v>
      </c>
      <c r="K136" s="247"/>
      <c r="M136" s="208"/>
    </row>
    <row r="137" spans="1:13" ht="25.5">
      <c r="A137" s="107">
        <f t="shared" ref="A137:A200" si="12">A136+1</f>
        <v>131</v>
      </c>
      <c r="B137" s="127" t="s">
        <v>100</v>
      </c>
      <c r="C137" s="131" t="s">
        <v>32</v>
      </c>
      <c r="D137" s="107">
        <v>1218</v>
      </c>
      <c r="E137" s="232">
        <f t="shared" si="9"/>
        <v>7.3230000000000004</v>
      </c>
      <c r="F137" s="107">
        <v>23</v>
      </c>
      <c r="G137" s="146">
        <v>336.86</v>
      </c>
      <c r="H137" s="209">
        <f t="shared" si="10"/>
        <v>79.47</v>
      </c>
      <c r="I137" s="109">
        <f t="shared" si="11"/>
        <v>416.33000000000004</v>
      </c>
      <c r="K137" s="247"/>
      <c r="M137" s="208"/>
    </row>
    <row r="138" spans="1:13" ht="25.5">
      <c r="A138" s="107">
        <f t="shared" si="12"/>
        <v>132</v>
      </c>
      <c r="B138" s="127" t="s">
        <v>76</v>
      </c>
      <c r="C138" s="131" t="s">
        <v>66</v>
      </c>
      <c r="D138" s="107">
        <v>1463</v>
      </c>
      <c r="E138" s="232">
        <f t="shared" si="9"/>
        <v>8.7959999999999994</v>
      </c>
      <c r="F138" s="107">
        <v>49</v>
      </c>
      <c r="G138" s="146">
        <v>862.01</v>
      </c>
      <c r="H138" s="209">
        <f t="shared" si="10"/>
        <v>203.35</v>
      </c>
      <c r="I138" s="109">
        <f t="shared" si="11"/>
        <v>1065.3599999999999</v>
      </c>
      <c r="K138" s="247"/>
      <c r="M138" s="208"/>
    </row>
    <row r="139" spans="1:13">
      <c r="A139" s="107">
        <f t="shared" si="12"/>
        <v>133</v>
      </c>
      <c r="B139" s="127" t="s">
        <v>121</v>
      </c>
      <c r="C139" s="131" t="s">
        <v>68</v>
      </c>
      <c r="D139" s="107">
        <v>1593</v>
      </c>
      <c r="E139" s="232">
        <f t="shared" si="9"/>
        <v>9.577</v>
      </c>
      <c r="F139" s="107">
        <v>106</v>
      </c>
      <c r="G139" s="146">
        <v>2030.32</v>
      </c>
      <c r="H139" s="209">
        <f t="shared" si="10"/>
        <v>478.95</v>
      </c>
      <c r="I139" s="109">
        <f t="shared" si="11"/>
        <v>2509.27</v>
      </c>
      <c r="K139" s="247"/>
      <c r="M139" s="208"/>
    </row>
    <row r="140" spans="1:13" ht="15.75" customHeight="1">
      <c r="A140" s="107">
        <f t="shared" si="12"/>
        <v>134</v>
      </c>
      <c r="B140" s="127" t="s">
        <v>89</v>
      </c>
      <c r="C140" s="131" t="s">
        <v>62</v>
      </c>
      <c r="D140" s="107">
        <v>1529</v>
      </c>
      <c r="E140" s="232">
        <f t="shared" si="9"/>
        <v>9.1929999999999996</v>
      </c>
      <c r="F140" s="107">
        <v>272</v>
      </c>
      <c r="G140" s="146">
        <v>5000.99</v>
      </c>
      <c r="H140" s="209">
        <f t="shared" si="10"/>
        <v>1179.73</v>
      </c>
      <c r="I140" s="109">
        <f t="shared" si="11"/>
        <v>6180.7199999999993</v>
      </c>
      <c r="K140" s="247"/>
      <c r="M140" s="208"/>
    </row>
    <row r="141" spans="1:13" ht="30.75" customHeight="1">
      <c r="A141" s="107">
        <f t="shared" si="12"/>
        <v>135</v>
      </c>
      <c r="B141" s="127" t="s">
        <v>120</v>
      </c>
      <c r="C141" s="131" t="s">
        <v>66</v>
      </c>
      <c r="D141" s="107">
        <v>1417</v>
      </c>
      <c r="E141" s="232">
        <f t="shared" si="9"/>
        <v>8.5190000000000001</v>
      </c>
      <c r="F141" s="107">
        <v>112</v>
      </c>
      <c r="G141" s="146">
        <v>1908.26</v>
      </c>
      <c r="H141" s="209">
        <f t="shared" si="10"/>
        <v>450.16</v>
      </c>
      <c r="I141" s="109">
        <f t="shared" si="11"/>
        <v>2358.42</v>
      </c>
      <c r="K141" s="247"/>
      <c r="M141" s="208"/>
    </row>
    <row r="142" spans="1:13">
      <c r="A142" s="107">
        <f t="shared" si="12"/>
        <v>136</v>
      </c>
      <c r="B142" s="127" t="s">
        <v>121</v>
      </c>
      <c r="C142" s="131" t="s">
        <v>68</v>
      </c>
      <c r="D142" s="107">
        <v>1593</v>
      </c>
      <c r="E142" s="232">
        <f t="shared" si="9"/>
        <v>9.577</v>
      </c>
      <c r="F142" s="107">
        <v>15</v>
      </c>
      <c r="G142" s="146">
        <v>287.31</v>
      </c>
      <c r="H142" s="209">
        <f t="shared" si="10"/>
        <v>67.78</v>
      </c>
      <c r="I142" s="109">
        <f t="shared" si="11"/>
        <v>355.09000000000003</v>
      </c>
      <c r="K142" s="247"/>
      <c r="M142" s="208"/>
    </row>
    <row r="143" spans="1:13" ht="25.5">
      <c r="A143" s="107">
        <f t="shared" si="12"/>
        <v>137</v>
      </c>
      <c r="B143" s="127" t="s">
        <v>88</v>
      </c>
      <c r="C143" s="131" t="s">
        <v>66</v>
      </c>
      <c r="D143" s="107">
        <v>1317</v>
      </c>
      <c r="E143" s="232">
        <f t="shared" si="9"/>
        <v>7.9180000000000001</v>
      </c>
      <c r="F143" s="107">
        <v>70.5</v>
      </c>
      <c r="G143" s="146">
        <v>1116.44</v>
      </c>
      <c r="H143" s="209">
        <f t="shared" si="10"/>
        <v>263.37</v>
      </c>
      <c r="I143" s="109">
        <f t="shared" si="11"/>
        <v>1379.81</v>
      </c>
      <c r="K143" s="247"/>
      <c r="M143" s="208"/>
    </row>
    <row r="144" spans="1:13" ht="25.5">
      <c r="A144" s="107">
        <f t="shared" si="12"/>
        <v>138</v>
      </c>
      <c r="B144" s="127" t="s">
        <v>69</v>
      </c>
      <c r="C144" s="131" t="s">
        <v>68</v>
      </c>
      <c r="D144" s="107">
        <v>1470</v>
      </c>
      <c r="E144" s="232">
        <f t="shared" si="9"/>
        <v>8.8379999999999992</v>
      </c>
      <c r="F144" s="107">
        <v>36</v>
      </c>
      <c r="G144" s="146">
        <v>636.34</v>
      </c>
      <c r="H144" s="209">
        <f t="shared" si="10"/>
        <v>150.11000000000001</v>
      </c>
      <c r="I144" s="109">
        <f t="shared" si="11"/>
        <v>786.45</v>
      </c>
      <c r="K144" s="247"/>
      <c r="M144" s="208"/>
    </row>
    <row r="145" spans="1:13" ht="25.5">
      <c r="A145" s="107">
        <f t="shared" si="12"/>
        <v>139</v>
      </c>
      <c r="B145" s="127" t="s">
        <v>86</v>
      </c>
      <c r="C145" s="131" t="s">
        <v>66</v>
      </c>
      <c r="D145" s="107">
        <v>1362</v>
      </c>
      <c r="E145" s="232">
        <f t="shared" si="9"/>
        <v>8.1890000000000001</v>
      </c>
      <c r="F145" s="107">
        <v>75</v>
      </c>
      <c r="G145" s="146">
        <v>1228.3499999999999</v>
      </c>
      <c r="H145" s="209">
        <f t="shared" si="10"/>
        <v>289.77</v>
      </c>
      <c r="I145" s="109">
        <f t="shared" si="11"/>
        <v>1518.12</v>
      </c>
      <c r="K145" s="247"/>
      <c r="M145" s="208"/>
    </row>
    <row r="146" spans="1:13" ht="25.5">
      <c r="A146" s="107">
        <f t="shared" si="12"/>
        <v>140</v>
      </c>
      <c r="B146" s="127" t="s">
        <v>74</v>
      </c>
      <c r="C146" s="131" t="s">
        <v>70</v>
      </c>
      <c r="D146" s="107">
        <v>1421</v>
      </c>
      <c r="E146" s="232">
        <f t="shared" si="9"/>
        <v>8.5429999999999993</v>
      </c>
      <c r="F146" s="107">
        <v>65</v>
      </c>
      <c r="G146" s="146">
        <v>1110.5899999999999</v>
      </c>
      <c r="H146" s="209">
        <f t="shared" si="10"/>
        <v>261.99</v>
      </c>
      <c r="I146" s="109">
        <f t="shared" si="11"/>
        <v>1372.58</v>
      </c>
      <c r="K146" s="247"/>
      <c r="M146" s="208"/>
    </row>
    <row r="147" spans="1:13" ht="45" customHeight="1">
      <c r="A147" s="107">
        <f t="shared" si="12"/>
        <v>141</v>
      </c>
      <c r="B147" s="127" t="s">
        <v>189</v>
      </c>
      <c r="C147" s="131" t="s">
        <v>190</v>
      </c>
      <c r="D147" s="107">
        <v>2360</v>
      </c>
      <c r="E147" s="232">
        <f t="shared" si="9"/>
        <v>14.189</v>
      </c>
      <c r="F147" s="107">
        <v>3</v>
      </c>
      <c r="G147" s="146">
        <v>85.13</v>
      </c>
      <c r="H147" s="209">
        <f t="shared" si="10"/>
        <v>20.079999999999998</v>
      </c>
      <c r="I147" s="109">
        <f t="shared" si="11"/>
        <v>105.21</v>
      </c>
      <c r="K147" s="247"/>
      <c r="M147" s="208"/>
    </row>
    <row r="148" spans="1:13" ht="25.5">
      <c r="A148" s="107">
        <f t="shared" si="12"/>
        <v>142</v>
      </c>
      <c r="B148" s="127" t="s">
        <v>82</v>
      </c>
      <c r="C148" s="131" t="s">
        <v>66</v>
      </c>
      <c r="D148" s="107">
        <v>1463</v>
      </c>
      <c r="E148" s="232">
        <f t="shared" si="9"/>
        <v>8.7959999999999994</v>
      </c>
      <c r="F148" s="107">
        <v>146</v>
      </c>
      <c r="G148" s="146">
        <v>2568.4299999999998</v>
      </c>
      <c r="H148" s="209">
        <f t="shared" si="10"/>
        <v>605.89</v>
      </c>
      <c r="I148" s="109">
        <f t="shared" si="11"/>
        <v>3174.3199999999997</v>
      </c>
      <c r="K148" s="247"/>
      <c r="M148" s="208"/>
    </row>
    <row r="149" spans="1:13">
      <c r="A149" s="107">
        <f t="shared" si="12"/>
        <v>143</v>
      </c>
      <c r="B149" s="127" t="s">
        <v>122</v>
      </c>
      <c r="C149" s="131" t="s">
        <v>68</v>
      </c>
      <c r="D149" s="107">
        <v>1508</v>
      </c>
      <c r="E149" s="232">
        <f t="shared" si="9"/>
        <v>9.0660000000000007</v>
      </c>
      <c r="F149" s="107">
        <v>221</v>
      </c>
      <c r="G149" s="146">
        <v>4007.17</v>
      </c>
      <c r="H149" s="209">
        <f t="shared" si="10"/>
        <v>945.29</v>
      </c>
      <c r="I149" s="109">
        <f t="shared" si="11"/>
        <v>4952.46</v>
      </c>
      <c r="K149" s="247"/>
      <c r="M149" s="208"/>
    </row>
    <row r="150" spans="1:13" ht="25.5">
      <c r="A150" s="107">
        <f t="shared" si="12"/>
        <v>144</v>
      </c>
      <c r="B150" s="127" t="s">
        <v>123</v>
      </c>
      <c r="C150" s="131" t="s">
        <v>66</v>
      </c>
      <c r="D150" s="107">
        <v>1317</v>
      </c>
      <c r="E150" s="232">
        <f t="shared" si="9"/>
        <v>7.9180000000000001</v>
      </c>
      <c r="F150" s="107">
        <v>170</v>
      </c>
      <c r="G150" s="146">
        <v>2692.12</v>
      </c>
      <c r="H150" s="209">
        <f t="shared" si="10"/>
        <v>635.07000000000005</v>
      </c>
      <c r="I150" s="109">
        <f t="shared" si="11"/>
        <v>3327.19</v>
      </c>
      <c r="K150" s="247"/>
      <c r="M150" s="208"/>
    </row>
    <row r="151" spans="1:13" ht="25.5">
      <c r="A151" s="107">
        <f t="shared" si="12"/>
        <v>145</v>
      </c>
      <c r="B151" s="127" t="s">
        <v>65</v>
      </c>
      <c r="C151" s="131" t="s">
        <v>68</v>
      </c>
      <c r="D151" s="107">
        <v>1517</v>
      </c>
      <c r="E151" s="232">
        <f t="shared" si="9"/>
        <v>9.1199999999999992</v>
      </c>
      <c r="F151" s="107">
        <v>205.5</v>
      </c>
      <c r="G151" s="146">
        <v>3748.32</v>
      </c>
      <c r="H151" s="209">
        <f t="shared" si="10"/>
        <v>884.23</v>
      </c>
      <c r="I151" s="109">
        <f t="shared" si="11"/>
        <v>4632.55</v>
      </c>
      <c r="K151" s="247"/>
      <c r="M151" s="208"/>
    </row>
    <row r="152" spans="1:13">
      <c r="A152" s="107">
        <f t="shared" si="12"/>
        <v>146</v>
      </c>
      <c r="B152" s="127" t="s">
        <v>121</v>
      </c>
      <c r="C152" s="131" t="s">
        <v>68</v>
      </c>
      <c r="D152" s="107">
        <v>1573</v>
      </c>
      <c r="E152" s="232">
        <f t="shared" si="9"/>
        <v>9.4570000000000007</v>
      </c>
      <c r="F152" s="107">
        <v>106</v>
      </c>
      <c r="G152" s="146">
        <v>2004.88</v>
      </c>
      <c r="H152" s="209">
        <f t="shared" si="10"/>
        <v>472.95</v>
      </c>
      <c r="I152" s="109">
        <f t="shared" si="11"/>
        <v>2477.83</v>
      </c>
      <c r="K152" s="247"/>
      <c r="M152" s="208"/>
    </row>
    <row r="153" spans="1:13" ht="25.5">
      <c r="A153" s="107">
        <f t="shared" si="12"/>
        <v>147</v>
      </c>
      <c r="B153" s="127" t="s">
        <v>80</v>
      </c>
      <c r="C153" s="131" t="s">
        <v>66</v>
      </c>
      <c r="D153" s="107">
        <v>1362</v>
      </c>
      <c r="E153" s="232">
        <f t="shared" si="9"/>
        <v>8.1890000000000001</v>
      </c>
      <c r="F153" s="107">
        <v>142</v>
      </c>
      <c r="G153" s="146">
        <v>2325.6799999999998</v>
      </c>
      <c r="H153" s="209">
        <f t="shared" si="10"/>
        <v>548.63</v>
      </c>
      <c r="I153" s="109">
        <f t="shared" si="11"/>
        <v>2874.31</v>
      </c>
      <c r="K153" s="247"/>
      <c r="M153" s="208"/>
    </row>
    <row r="154" spans="1:13" ht="25.5">
      <c r="A154" s="107">
        <f t="shared" si="12"/>
        <v>148</v>
      </c>
      <c r="B154" s="127" t="s">
        <v>181</v>
      </c>
      <c r="C154" s="131" t="s">
        <v>32</v>
      </c>
      <c r="D154" s="107">
        <v>1245</v>
      </c>
      <c r="E154" s="232">
        <f t="shared" si="9"/>
        <v>7.4850000000000003</v>
      </c>
      <c r="F154" s="107">
        <v>80</v>
      </c>
      <c r="G154" s="146">
        <v>1197.5999999999999</v>
      </c>
      <c r="H154" s="209">
        <f t="shared" si="10"/>
        <v>282.51</v>
      </c>
      <c r="I154" s="109">
        <f t="shared" si="11"/>
        <v>1480.11</v>
      </c>
      <c r="K154" s="247"/>
      <c r="M154" s="208"/>
    </row>
    <row r="155" spans="1:13" ht="15.75" customHeight="1">
      <c r="A155" s="107">
        <f t="shared" si="12"/>
        <v>149</v>
      </c>
      <c r="B155" s="127" t="s">
        <v>60</v>
      </c>
      <c r="C155" s="131" t="s">
        <v>50</v>
      </c>
      <c r="D155" s="107">
        <v>1728</v>
      </c>
      <c r="E155" s="232">
        <f t="shared" si="9"/>
        <v>10.388999999999999</v>
      </c>
      <c r="F155" s="107">
        <v>181</v>
      </c>
      <c r="G155" s="146">
        <v>3760.82</v>
      </c>
      <c r="H155" s="209">
        <f t="shared" si="10"/>
        <v>887.18</v>
      </c>
      <c r="I155" s="109">
        <f t="shared" si="11"/>
        <v>4648</v>
      </c>
      <c r="K155" s="247"/>
      <c r="M155" s="208"/>
    </row>
    <row r="156" spans="1:13" ht="25.5">
      <c r="A156" s="107">
        <f t="shared" si="12"/>
        <v>150</v>
      </c>
      <c r="B156" s="127" t="s">
        <v>109</v>
      </c>
      <c r="C156" s="131" t="s">
        <v>66</v>
      </c>
      <c r="D156" s="107">
        <v>1463</v>
      </c>
      <c r="E156" s="232">
        <f t="shared" si="9"/>
        <v>8.7959999999999994</v>
      </c>
      <c r="F156" s="107">
        <v>252</v>
      </c>
      <c r="G156" s="146">
        <v>4433.18</v>
      </c>
      <c r="H156" s="209">
        <f t="shared" si="10"/>
        <v>1045.79</v>
      </c>
      <c r="I156" s="109">
        <f t="shared" si="11"/>
        <v>5478.97</v>
      </c>
      <c r="K156" s="247"/>
      <c r="M156" s="208"/>
    </row>
    <row r="157" spans="1:13" ht="25.5">
      <c r="A157" s="107">
        <f t="shared" si="12"/>
        <v>151</v>
      </c>
      <c r="B157" s="127" t="s">
        <v>119</v>
      </c>
      <c r="C157" s="131" t="s">
        <v>68</v>
      </c>
      <c r="D157" s="107">
        <v>1517</v>
      </c>
      <c r="E157" s="232">
        <f t="shared" si="9"/>
        <v>9.1199999999999992</v>
      </c>
      <c r="F157" s="107">
        <v>218.5</v>
      </c>
      <c r="G157" s="146">
        <v>3985.44</v>
      </c>
      <c r="H157" s="209">
        <f t="shared" si="10"/>
        <v>940.17</v>
      </c>
      <c r="I157" s="109">
        <f t="shared" si="11"/>
        <v>4925.6099999999997</v>
      </c>
      <c r="K157" s="247"/>
      <c r="M157" s="208"/>
    </row>
    <row r="158" spans="1:13" ht="25.5">
      <c r="A158" s="107">
        <f t="shared" si="12"/>
        <v>152</v>
      </c>
      <c r="B158" s="127" t="s">
        <v>84</v>
      </c>
      <c r="C158" s="131" t="s">
        <v>66</v>
      </c>
      <c r="D158" s="107">
        <v>1337</v>
      </c>
      <c r="E158" s="232">
        <f t="shared" si="9"/>
        <v>8.0380000000000003</v>
      </c>
      <c r="F158" s="107">
        <v>66</v>
      </c>
      <c r="G158" s="146">
        <v>1061.02</v>
      </c>
      <c r="H158" s="209">
        <f t="shared" si="10"/>
        <v>250.29</v>
      </c>
      <c r="I158" s="109">
        <f t="shared" si="11"/>
        <v>1311.31</v>
      </c>
      <c r="K158" s="247"/>
      <c r="M158" s="208"/>
    </row>
    <row r="159" spans="1:13" ht="25.5">
      <c r="A159" s="107">
        <f t="shared" si="12"/>
        <v>153</v>
      </c>
      <c r="B159" s="127" t="s">
        <v>76</v>
      </c>
      <c r="C159" s="131" t="s">
        <v>66</v>
      </c>
      <c r="D159" s="107">
        <v>1362</v>
      </c>
      <c r="E159" s="232">
        <f t="shared" si="9"/>
        <v>8.1890000000000001</v>
      </c>
      <c r="F159" s="107">
        <v>139</v>
      </c>
      <c r="G159" s="146">
        <v>2276.54</v>
      </c>
      <c r="H159" s="209">
        <f t="shared" si="10"/>
        <v>537.04</v>
      </c>
      <c r="I159" s="109">
        <f t="shared" si="11"/>
        <v>2813.58</v>
      </c>
      <c r="K159" s="247"/>
      <c r="M159" s="208"/>
    </row>
    <row r="160" spans="1:13" ht="25.5">
      <c r="A160" s="107">
        <f t="shared" si="12"/>
        <v>154</v>
      </c>
      <c r="B160" s="127" t="s">
        <v>107</v>
      </c>
      <c r="C160" s="131" t="s">
        <v>66</v>
      </c>
      <c r="D160" s="107">
        <v>1317</v>
      </c>
      <c r="E160" s="232">
        <f t="shared" si="9"/>
        <v>7.9180000000000001</v>
      </c>
      <c r="F160" s="107">
        <v>259.5</v>
      </c>
      <c r="G160" s="146">
        <v>4109.4399999999996</v>
      </c>
      <c r="H160" s="209">
        <f t="shared" si="10"/>
        <v>969.42</v>
      </c>
      <c r="I160" s="109">
        <f t="shared" si="11"/>
        <v>5078.8599999999997</v>
      </c>
      <c r="K160" s="247"/>
      <c r="M160" s="208"/>
    </row>
    <row r="161" spans="1:13" ht="25.5">
      <c r="A161" s="107">
        <f t="shared" si="12"/>
        <v>155</v>
      </c>
      <c r="B161" s="127" t="s">
        <v>120</v>
      </c>
      <c r="C161" s="131" t="s">
        <v>68</v>
      </c>
      <c r="D161" s="107">
        <v>1490</v>
      </c>
      <c r="E161" s="232">
        <f t="shared" si="9"/>
        <v>8.9580000000000002</v>
      </c>
      <c r="F161" s="107">
        <v>104</v>
      </c>
      <c r="G161" s="146">
        <v>1863.26</v>
      </c>
      <c r="H161" s="209">
        <f t="shared" si="10"/>
        <v>439.54</v>
      </c>
      <c r="I161" s="109">
        <f t="shared" si="11"/>
        <v>2302.8000000000002</v>
      </c>
      <c r="K161" s="247"/>
      <c r="M161" s="208"/>
    </row>
    <row r="162" spans="1:13">
      <c r="A162" s="107">
        <f t="shared" si="12"/>
        <v>156</v>
      </c>
      <c r="B162" s="127" t="s">
        <v>121</v>
      </c>
      <c r="C162" s="131" t="s">
        <v>68</v>
      </c>
      <c r="D162" s="107">
        <v>1593</v>
      </c>
      <c r="E162" s="232">
        <f t="shared" si="9"/>
        <v>9.577</v>
      </c>
      <c r="F162" s="107">
        <v>105</v>
      </c>
      <c r="G162" s="146">
        <v>2011.17</v>
      </c>
      <c r="H162" s="209">
        <f t="shared" si="10"/>
        <v>474.44</v>
      </c>
      <c r="I162" s="109">
        <f t="shared" si="11"/>
        <v>2485.61</v>
      </c>
      <c r="K162" s="247"/>
      <c r="M162" s="208"/>
    </row>
    <row r="163" spans="1:13" ht="25.5">
      <c r="A163" s="107">
        <f t="shared" si="12"/>
        <v>157</v>
      </c>
      <c r="B163" s="127" t="s">
        <v>124</v>
      </c>
      <c r="C163" s="131" t="s">
        <v>68</v>
      </c>
      <c r="D163" s="107">
        <v>1470</v>
      </c>
      <c r="E163" s="232">
        <f t="shared" si="9"/>
        <v>8.8379999999999992</v>
      </c>
      <c r="F163" s="107">
        <v>99</v>
      </c>
      <c r="G163" s="146">
        <v>1749.92</v>
      </c>
      <c r="H163" s="209">
        <f t="shared" si="10"/>
        <v>412.81</v>
      </c>
      <c r="I163" s="109">
        <f t="shared" si="11"/>
        <v>2162.73</v>
      </c>
      <c r="K163" s="247"/>
      <c r="M163" s="208"/>
    </row>
    <row r="164" spans="1:13" ht="25.5">
      <c r="A164" s="107">
        <f t="shared" si="12"/>
        <v>158</v>
      </c>
      <c r="B164" s="127" t="s">
        <v>82</v>
      </c>
      <c r="C164" s="131" t="s">
        <v>66</v>
      </c>
      <c r="D164" s="107">
        <v>1463</v>
      </c>
      <c r="E164" s="232">
        <f t="shared" si="9"/>
        <v>8.7959999999999994</v>
      </c>
      <c r="F164" s="107">
        <v>61</v>
      </c>
      <c r="G164" s="146">
        <v>1073.1099999999999</v>
      </c>
      <c r="H164" s="209">
        <f t="shared" si="10"/>
        <v>253.15</v>
      </c>
      <c r="I164" s="109">
        <f t="shared" si="11"/>
        <v>1326.26</v>
      </c>
      <c r="K164" s="247"/>
      <c r="M164" s="208"/>
    </row>
    <row r="165" spans="1:13" ht="25.5">
      <c r="A165" s="107">
        <f t="shared" si="12"/>
        <v>159</v>
      </c>
      <c r="B165" s="127" t="s">
        <v>125</v>
      </c>
      <c r="C165" s="131" t="s">
        <v>66</v>
      </c>
      <c r="D165" s="107">
        <v>1317</v>
      </c>
      <c r="E165" s="232">
        <f t="shared" si="9"/>
        <v>7.9180000000000001</v>
      </c>
      <c r="F165" s="107">
        <v>69</v>
      </c>
      <c r="G165" s="146">
        <v>1092.68</v>
      </c>
      <c r="H165" s="209">
        <f t="shared" si="10"/>
        <v>257.76</v>
      </c>
      <c r="I165" s="109">
        <f t="shared" si="11"/>
        <v>1350.44</v>
      </c>
      <c r="K165" s="247"/>
      <c r="M165" s="208"/>
    </row>
    <row r="166" spans="1:13" ht="25.5">
      <c r="A166" s="107">
        <f t="shared" si="12"/>
        <v>160</v>
      </c>
      <c r="B166" s="127" t="s">
        <v>115</v>
      </c>
      <c r="C166" s="131" t="s">
        <v>70</v>
      </c>
      <c r="D166" s="107">
        <v>1655</v>
      </c>
      <c r="E166" s="232">
        <f t="shared" si="9"/>
        <v>9.9499999999999993</v>
      </c>
      <c r="F166" s="107">
        <v>103</v>
      </c>
      <c r="G166" s="146">
        <v>2049.6999999999998</v>
      </c>
      <c r="H166" s="209">
        <f t="shared" si="10"/>
        <v>483.52</v>
      </c>
      <c r="I166" s="109">
        <f t="shared" si="11"/>
        <v>2533.2199999999998</v>
      </c>
      <c r="K166" s="247"/>
      <c r="M166" s="208"/>
    </row>
    <row r="167" spans="1:13" ht="25.5">
      <c r="A167" s="107">
        <f t="shared" si="12"/>
        <v>161</v>
      </c>
      <c r="B167" s="127" t="s">
        <v>91</v>
      </c>
      <c r="C167" s="131" t="s">
        <v>32</v>
      </c>
      <c r="D167" s="107">
        <v>1103</v>
      </c>
      <c r="E167" s="232">
        <f t="shared" si="9"/>
        <v>6.6310000000000002</v>
      </c>
      <c r="F167" s="107">
        <v>86</v>
      </c>
      <c r="G167" s="146">
        <v>1140.53</v>
      </c>
      <c r="H167" s="209">
        <f t="shared" si="10"/>
        <v>269.05</v>
      </c>
      <c r="I167" s="109">
        <f t="shared" si="11"/>
        <v>1409.58</v>
      </c>
      <c r="K167" s="247"/>
      <c r="M167" s="208"/>
    </row>
    <row r="168" spans="1:13" ht="25.5">
      <c r="A168" s="107">
        <f t="shared" si="12"/>
        <v>162</v>
      </c>
      <c r="B168" s="127" t="s">
        <v>123</v>
      </c>
      <c r="C168" s="131" t="s">
        <v>66</v>
      </c>
      <c r="D168" s="107">
        <v>1317</v>
      </c>
      <c r="E168" s="232">
        <f t="shared" si="9"/>
        <v>7.9180000000000001</v>
      </c>
      <c r="F168" s="107">
        <v>61.5</v>
      </c>
      <c r="G168" s="146">
        <v>973.91</v>
      </c>
      <c r="H168" s="209">
        <f t="shared" si="10"/>
        <v>229.75</v>
      </c>
      <c r="I168" s="109">
        <f t="shared" si="11"/>
        <v>1203.6599999999999</v>
      </c>
      <c r="K168" s="247"/>
      <c r="M168" s="208"/>
    </row>
    <row r="169" spans="1:13" ht="25.5">
      <c r="A169" s="107">
        <f t="shared" si="12"/>
        <v>163</v>
      </c>
      <c r="B169" s="127" t="s">
        <v>125</v>
      </c>
      <c r="C169" s="131" t="s">
        <v>66</v>
      </c>
      <c r="D169" s="107">
        <v>1297</v>
      </c>
      <c r="E169" s="232">
        <f t="shared" si="9"/>
        <v>7.798</v>
      </c>
      <c r="F169" s="107">
        <v>99</v>
      </c>
      <c r="G169" s="146">
        <v>1544</v>
      </c>
      <c r="H169" s="209">
        <f t="shared" si="10"/>
        <v>364.23</v>
      </c>
      <c r="I169" s="109">
        <f t="shared" si="11"/>
        <v>1908.23</v>
      </c>
      <c r="K169" s="247"/>
      <c r="M169" s="208"/>
    </row>
    <row r="170" spans="1:13" ht="25.5">
      <c r="A170" s="107">
        <f t="shared" si="12"/>
        <v>164</v>
      </c>
      <c r="B170" s="127" t="s">
        <v>114</v>
      </c>
      <c r="C170" s="131" t="s">
        <v>50</v>
      </c>
      <c r="D170" s="107">
        <v>1539</v>
      </c>
      <c r="E170" s="232">
        <f t="shared" si="9"/>
        <v>9.2530000000000001</v>
      </c>
      <c r="F170" s="107">
        <v>118</v>
      </c>
      <c r="G170" s="146">
        <v>2183.71</v>
      </c>
      <c r="H170" s="209">
        <f t="shared" si="10"/>
        <v>515.14</v>
      </c>
      <c r="I170" s="109">
        <f t="shared" si="11"/>
        <v>2698.85</v>
      </c>
      <c r="K170" s="247"/>
      <c r="M170" s="208"/>
    </row>
    <row r="171" spans="1:13" ht="25.5">
      <c r="A171" s="107">
        <f t="shared" si="12"/>
        <v>165</v>
      </c>
      <c r="B171" s="127" t="s">
        <v>141</v>
      </c>
      <c r="C171" s="131" t="s">
        <v>66</v>
      </c>
      <c r="D171" s="107">
        <v>1317</v>
      </c>
      <c r="E171" s="232">
        <f t="shared" si="9"/>
        <v>7.9180000000000001</v>
      </c>
      <c r="F171" s="107">
        <v>257</v>
      </c>
      <c r="G171" s="146">
        <v>4069.85</v>
      </c>
      <c r="H171" s="209">
        <f t="shared" si="10"/>
        <v>960.08</v>
      </c>
      <c r="I171" s="109">
        <f t="shared" si="11"/>
        <v>5029.93</v>
      </c>
      <c r="K171" s="247"/>
      <c r="M171" s="208"/>
    </row>
    <row r="172" spans="1:13" ht="25.5">
      <c r="A172" s="107">
        <f t="shared" si="12"/>
        <v>166</v>
      </c>
      <c r="B172" s="127" t="s">
        <v>72</v>
      </c>
      <c r="C172" s="131" t="s">
        <v>32</v>
      </c>
      <c r="D172" s="107">
        <v>1120</v>
      </c>
      <c r="E172" s="232">
        <f t="shared" si="9"/>
        <v>6.734</v>
      </c>
      <c r="F172" s="107">
        <v>46</v>
      </c>
      <c r="G172" s="146">
        <v>619.53</v>
      </c>
      <c r="H172" s="209">
        <f t="shared" si="10"/>
        <v>146.15</v>
      </c>
      <c r="I172" s="109">
        <f t="shared" si="11"/>
        <v>765.68</v>
      </c>
      <c r="K172" s="247"/>
      <c r="M172" s="208"/>
    </row>
    <row r="173" spans="1:13" ht="25.5">
      <c r="A173" s="107">
        <f t="shared" si="12"/>
        <v>167</v>
      </c>
      <c r="B173" s="127" t="s">
        <v>87</v>
      </c>
      <c r="C173" s="131" t="s">
        <v>68</v>
      </c>
      <c r="D173" s="107">
        <v>1497</v>
      </c>
      <c r="E173" s="232">
        <f t="shared" si="9"/>
        <v>9</v>
      </c>
      <c r="F173" s="107">
        <v>83</v>
      </c>
      <c r="G173" s="146">
        <v>1494</v>
      </c>
      <c r="H173" s="209">
        <f t="shared" si="10"/>
        <v>352.43</v>
      </c>
      <c r="I173" s="109">
        <f t="shared" si="11"/>
        <v>1846.43</v>
      </c>
      <c r="K173" s="247"/>
      <c r="M173" s="208"/>
    </row>
    <row r="174" spans="1:13" ht="25.5">
      <c r="A174" s="107">
        <f t="shared" si="12"/>
        <v>168</v>
      </c>
      <c r="B174" s="127" t="s">
        <v>73</v>
      </c>
      <c r="C174" s="131" t="s">
        <v>66</v>
      </c>
      <c r="D174" s="107">
        <v>1443</v>
      </c>
      <c r="E174" s="232">
        <f t="shared" si="9"/>
        <v>8.6760000000000002</v>
      </c>
      <c r="F174" s="107">
        <v>143</v>
      </c>
      <c r="G174" s="146">
        <v>2481.34</v>
      </c>
      <c r="H174" s="209">
        <f t="shared" si="10"/>
        <v>585.35</v>
      </c>
      <c r="I174" s="109">
        <f t="shared" si="11"/>
        <v>3066.69</v>
      </c>
      <c r="K174" s="247"/>
      <c r="M174" s="208"/>
    </row>
    <row r="175" spans="1:13" ht="25.5">
      <c r="A175" s="107">
        <f t="shared" si="12"/>
        <v>169</v>
      </c>
      <c r="B175" s="127" t="s">
        <v>102</v>
      </c>
      <c r="C175" s="131" t="s">
        <v>66</v>
      </c>
      <c r="D175" s="107">
        <v>1361</v>
      </c>
      <c r="E175" s="232">
        <f t="shared" si="9"/>
        <v>8.1829999999999998</v>
      </c>
      <c r="F175" s="107">
        <v>149</v>
      </c>
      <c r="G175" s="146">
        <v>2438.5300000000002</v>
      </c>
      <c r="H175" s="209">
        <f t="shared" si="10"/>
        <v>575.25</v>
      </c>
      <c r="I175" s="109">
        <f t="shared" si="11"/>
        <v>3013.78</v>
      </c>
      <c r="K175" s="247"/>
      <c r="M175" s="208"/>
    </row>
    <row r="176" spans="1:13" ht="25.5">
      <c r="A176" s="107">
        <f t="shared" si="12"/>
        <v>170</v>
      </c>
      <c r="B176" s="127" t="s">
        <v>73</v>
      </c>
      <c r="C176" s="131" t="s">
        <v>70</v>
      </c>
      <c r="D176" s="107">
        <v>1762</v>
      </c>
      <c r="E176" s="232">
        <f t="shared" si="9"/>
        <v>10.593</v>
      </c>
      <c r="F176" s="107">
        <v>202</v>
      </c>
      <c r="G176" s="146">
        <v>4279.57</v>
      </c>
      <c r="H176" s="209">
        <f t="shared" si="10"/>
        <v>1009.55</v>
      </c>
      <c r="I176" s="109">
        <f t="shared" si="11"/>
        <v>5289.12</v>
      </c>
      <c r="K176" s="247"/>
      <c r="M176" s="208"/>
    </row>
    <row r="177" spans="1:13" ht="25.5">
      <c r="A177" s="107">
        <f t="shared" si="12"/>
        <v>171</v>
      </c>
      <c r="B177" s="127" t="s">
        <v>109</v>
      </c>
      <c r="C177" s="131" t="s">
        <v>68</v>
      </c>
      <c r="D177" s="107">
        <v>1610</v>
      </c>
      <c r="E177" s="232">
        <f t="shared" si="9"/>
        <v>9.68</v>
      </c>
      <c r="F177" s="107">
        <v>170.25</v>
      </c>
      <c r="G177" s="146">
        <v>3296.04</v>
      </c>
      <c r="H177" s="209">
        <f t="shared" si="10"/>
        <v>777.54</v>
      </c>
      <c r="I177" s="109">
        <f t="shared" si="11"/>
        <v>4073.58</v>
      </c>
      <c r="K177" s="247"/>
      <c r="M177" s="208"/>
    </row>
    <row r="178" spans="1:13">
      <c r="A178" s="107">
        <f t="shared" si="12"/>
        <v>172</v>
      </c>
      <c r="B178" s="127" t="s">
        <v>89</v>
      </c>
      <c r="C178" s="131" t="s">
        <v>50</v>
      </c>
      <c r="D178" s="107">
        <v>1616</v>
      </c>
      <c r="E178" s="232">
        <f t="shared" si="9"/>
        <v>9.7159999999999993</v>
      </c>
      <c r="F178" s="107">
        <v>129</v>
      </c>
      <c r="G178" s="146">
        <v>2506.73</v>
      </c>
      <c r="H178" s="209">
        <f t="shared" si="10"/>
        <v>591.34</v>
      </c>
      <c r="I178" s="109">
        <f t="shared" si="11"/>
        <v>3098.07</v>
      </c>
      <c r="K178" s="247"/>
      <c r="M178" s="208"/>
    </row>
    <row r="179" spans="1:13" ht="25.5">
      <c r="A179" s="107">
        <f t="shared" si="12"/>
        <v>173</v>
      </c>
      <c r="B179" s="127" t="s">
        <v>105</v>
      </c>
      <c r="C179" s="131" t="s">
        <v>68</v>
      </c>
      <c r="D179" s="107">
        <v>1335</v>
      </c>
      <c r="E179" s="232">
        <f t="shared" si="9"/>
        <v>8.0259999999999998</v>
      </c>
      <c r="F179" s="107">
        <v>253</v>
      </c>
      <c r="G179" s="146">
        <v>4061.16</v>
      </c>
      <c r="H179" s="209">
        <f t="shared" si="10"/>
        <v>958.03</v>
      </c>
      <c r="I179" s="109">
        <f t="shared" si="11"/>
        <v>5019.1899999999996</v>
      </c>
      <c r="K179" s="247"/>
      <c r="M179" s="208"/>
    </row>
    <row r="180" spans="1:13" ht="25.5">
      <c r="A180" s="107">
        <f t="shared" si="12"/>
        <v>174</v>
      </c>
      <c r="B180" s="127" t="s">
        <v>109</v>
      </c>
      <c r="C180" s="131" t="s">
        <v>68</v>
      </c>
      <c r="D180" s="107">
        <v>1517</v>
      </c>
      <c r="E180" s="232">
        <f t="shared" si="9"/>
        <v>9.1199999999999992</v>
      </c>
      <c r="F180" s="107">
        <v>168.5</v>
      </c>
      <c r="G180" s="146">
        <v>3073.44</v>
      </c>
      <c r="H180" s="209">
        <f t="shared" si="10"/>
        <v>725.02</v>
      </c>
      <c r="I180" s="109">
        <f t="shared" si="11"/>
        <v>3798.46</v>
      </c>
      <c r="K180" s="247"/>
      <c r="M180" s="208"/>
    </row>
    <row r="181" spans="1:13" ht="25.5">
      <c r="A181" s="107">
        <f t="shared" si="12"/>
        <v>175</v>
      </c>
      <c r="B181" s="127" t="s">
        <v>126</v>
      </c>
      <c r="C181" s="131" t="s">
        <v>68</v>
      </c>
      <c r="D181" s="107">
        <v>1355</v>
      </c>
      <c r="E181" s="232">
        <f t="shared" si="9"/>
        <v>8.1460000000000008</v>
      </c>
      <c r="F181" s="107">
        <v>23</v>
      </c>
      <c r="G181" s="146">
        <v>374.72</v>
      </c>
      <c r="H181" s="209">
        <f t="shared" si="10"/>
        <v>88.4</v>
      </c>
      <c r="I181" s="109">
        <f t="shared" si="11"/>
        <v>463.12</v>
      </c>
      <c r="K181" s="247"/>
      <c r="M181" s="208"/>
    </row>
    <row r="182" spans="1:13" ht="18.75" customHeight="1">
      <c r="A182" s="107">
        <f t="shared" si="12"/>
        <v>176</v>
      </c>
      <c r="B182" s="127" t="s">
        <v>83</v>
      </c>
      <c r="C182" s="131" t="s">
        <v>32</v>
      </c>
      <c r="D182" s="107">
        <v>1303</v>
      </c>
      <c r="E182" s="232">
        <f t="shared" si="9"/>
        <v>7.8339999999999996</v>
      </c>
      <c r="F182" s="107">
        <v>123.5</v>
      </c>
      <c r="G182" s="146">
        <v>1935</v>
      </c>
      <c r="H182" s="209">
        <f t="shared" si="10"/>
        <v>456.47</v>
      </c>
      <c r="I182" s="109">
        <f t="shared" si="11"/>
        <v>2391.4700000000003</v>
      </c>
      <c r="K182" s="247"/>
      <c r="M182" s="208"/>
    </row>
    <row r="183" spans="1:13" ht="25.5">
      <c r="A183" s="107">
        <f t="shared" si="12"/>
        <v>177</v>
      </c>
      <c r="B183" s="127" t="s">
        <v>116</v>
      </c>
      <c r="C183" s="131" t="s">
        <v>68</v>
      </c>
      <c r="D183" s="107">
        <v>1335</v>
      </c>
      <c r="E183" s="232">
        <f t="shared" si="9"/>
        <v>8.0259999999999998</v>
      </c>
      <c r="F183" s="107">
        <v>194.75</v>
      </c>
      <c r="G183" s="146">
        <v>3126.13</v>
      </c>
      <c r="H183" s="209">
        <f t="shared" si="10"/>
        <v>737.45</v>
      </c>
      <c r="I183" s="109">
        <f t="shared" si="11"/>
        <v>3863.58</v>
      </c>
      <c r="K183" s="247"/>
      <c r="M183" s="208"/>
    </row>
    <row r="184" spans="1:13" ht="25.5">
      <c r="A184" s="107">
        <f t="shared" si="12"/>
        <v>178</v>
      </c>
      <c r="B184" s="127" t="s">
        <v>86</v>
      </c>
      <c r="C184" s="131" t="s">
        <v>68</v>
      </c>
      <c r="D184" s="107">
        <v>1355</v>
      </c>
      <c r="E184" s="232">
        <f t="shared" si="9"/>
        <v>8.1460000000000008</v>
      </c>
      <c r="F184" s="107">
        <v>182</v>
      </c>
      <c r="G184" s="146">
        <v>2965.14</v>
      </c>
      <c r="H184" s="209">
        <f t="shared" si="10"/>
        <v>699.48</v>
      </c>
      <c r="I184" s="109">
        <f t="shared" si="11"/>
        <v>3664.62</v>
      </c>
      <c r="K184" s="247"/>
      <c r="M184" s="208"/>
    </row>
    <row r="185" spans="1:13" ht="25.5">
      <c r="A185" s="107">
        <f t="shared" si="12"/>
        <v>179</v>
      </c>
      <c r="B185" s="127" t="s">
        <v>117</v>
      </c>
      <c r="C185" s="131" t="s">
        <v>66</v>
      </c>
      <c r="D185" s="107">
        <v>1342</v>
      </c>
      <c r="E185" s="232">
        <f t="shared" si="9"/>
        <v>8.0679999999999996</v>
      </c>
      <c r="F185" s="107">
        <v>180</v>
      </c>
      <c r="G185" s="146">
        <v>2904.48</v>
      </c>
      <c r="H185" s="209">
        <f t="shared" si="10"/>
        <v>685.17</v>
      </c>
      <c r="I185" s="109">
        <f t="shared" si="11"/>
        <v>3589.65</v>
      </c>
      <c r="K185" s="247"/>
      <c r="M185" s="208"/>
    </row>
    <row r="186" spans="1:13" ht="25.5">
      <c r="A186" s="107">
        <f t="shared" si="12"/>
        <v>180</v>
      </c>
      <c r="B186" s="127" t="s">
        <v>125</v>
      </c>
      <c r="C186" s="131" t="s">
        <v>66</v>
      </c>
      <c r="D186" s="107">
        <v>1337</v>
      </c>
      <c r="E186" s="232">
        <f t="shared" si="9"/>
        <v>8.0380000000000003</v>
      </c>
      <c r="F186" s="107">
        <v>13</v>
      </c>
      <c r="G186" s="146">
        <v>208.99</v>
      </c>
      <c r="H186" s="209">
        <f t="shared" si="10"/>
        <v>49.3</v>
      </c>
      <c r="I186" s="109">
        <f t="shared" si="11"/>
        <v>258.29000000000002</v>
      </c>
      <c r="K186" s="247"/>
      <c r="M186" s="208"/>
    </row>
    <row r="187" spans="1:13">
      <c r="A187" s="107">
        <f t="shared" si="12"/>
        <v>181</v>
      </c>
      <c r="B187" s="127" t="s">
        <v>78</v>
      </c>
      <c r="C187" s="131" t="s">
        <v>68</v>
      </c>
      <c r="D187" s="107">
        <v>1360</v>
      </c>
      <c r="E187" s="232">
        <f t="shared" si="9"/>
        <v>8.1769999999999996</v>
      </c>
      <c r="F187" s="107">
        <v>13</v>
      </c>
      <c r="G187" s="146">
        <v>212.6</v>
      </c>
      <c r="H187" s="209">
        <f t="shared" si="10"/>
        <v>50.15</v>
      </c>
      <c r="I187" s="109">
        <f t="shared" si="11"/>
        <v>262.75</v>
      </c>
      <c r="K187" s="247"/>
      <c r="M187" s="208"/>
    </row>
    <row r="188" spans="1:13">
      <c r="A188" s="107">
        <f t="shared" si="12"/>
        <v>182</v>
      </c>
      <c r="B188" s="127" t="s">
        <v>89</v>
      </c>
      <c r="C188" s="131" t="s">
        <v>32</v>
      </c>
      <c r="D188" s="107">
        <v>1243</v>
      </c>
      <c r="E188" s="232">
        <f t="shared" si="9"/>
        <v>7.4729999999999999</v>
      </c>
      <c r="F188" s="107">
        <v>280</v>
      </c>
      <c r="G188" s="146">
        <v>4184.88</v>
      </c>
      <c r="H188" s="209">
        <f t="shared" si="10"/>
        <v>987.21</v>
      </c>
      <c r="I188" s="109">
        <f t="shared" si="11"/>
        <v>5172.09</v>
      </c>
      <c r="K188" s="247"/>
      <c r="M188" s="208"/>
    </row>
    <row r="189" spans="1:13" ht="25.5">
      <c r="A189" s="107">
        <f t="shared" si="12"/>
        <v>183</v>
      </c>
      <c r="B189" s="127" t="s">
        <v>109</v>
      </c>
      <c r="C189" s="131" t="s">
        <v>66</v>
      </c>
      <c r="D189" s="107">
        <v>1463</v>
      </c>
      <c r="E189" s="232">
        <f t="shared" si="9"/>
        <v>8.7959999999999994</v>
      </c>
      <c r="F189" s="107">
        <v>170.25</v>
      </c>
      <c r="G189" s="146">
        <v>2995.04</v>
      </c>
      <c r="H189" s="209">
        <f t="shared" si="10"/>
        <v>706.53</v>
      </c>
      <c r="I189" s="109">
        <f t="shared" si="11"/>
        <v>3701.5699999999997</v>
      </c>
      <c r="K189" s="247"/>
      <c r="M189" s="208"/>
    </row>
    <row r="190" spans="1:13" ht="25.5">
      <c r="A190" s="107">
        <f t="shared" si="12"/>
        <v>184</v>
      </c>
      <c r="B190" s="127" t="s">
        <v>127</v>
      </c>
      <c r="C190" s="131" t="s">
        <v>66</v>
      </c>
      <c r="D190" s="107">
        <v>1317</v>
      </c>
      <c r="E190" s="232">
        <f t="shared" si="9"/>
        <v>7.9180000000000001</v>
      </c>
      <c r="F190" s="107">
        <v>295.75</v>
      </c>
      <c r="G190" s="146">
        <v>4683.5</v>
      </c>
      <c r="H190" s="209">
        <f t="shared" si="10"/>
        <v>1104.8399999999999</v>
      </c>
      <c r="I190" s="109">
        <f t="shared" si="11"/>
        <v>5788.34</v>
      </c>
      <c r="K190" s="247"/>
      <c r="M190" s="208"/>
    </row>
    <row r="191" spans="1:13" ht="25.5">
      <c r="A191" s="107">
        <f t="shared" si="12"/>
        <v>185</v>
      </c>
      <c r="B191" s="127" t="s">
        <v>73</v>
      </c>
      <c r="C191" s="131" t="s">
        <v>68</v>
      </c>
      <c r="D191" s="107">
        <v>1497</v>
      </c>
      <c r="E191" s="232">
        <f t="shared" si="9"/>
        <v>9</v>
      </c>
      <c r="F191" s="107">
        <v>215</v>
      </c>
      <c r="G191" s="146">
        <v>3870</v>
      </c>
      <c r="H191" s="209">
        <f t="shared" si="10"/>
        <v>912.93</v>
      </c>
      <c r="I191" s="109">
        <f t="shared" si="11"/>
        <v>4782.93</v>
      </c>
      <c r="K191" s="247"/>
      <c r="M191" s="208"/>
    </row>
    <row r="192" spans="1:13" ht="30" customHeight="1">
      <c r="A192" s="107">
        <f t="shared" si="12"/>
        <v>186</v>
      </c>
      <c r="B192" s="127" t="s">
        <v>95</v>
      </c>
      <c r="C192" s="131" t="s">
        <v>66</v>
      </c>
      <c r="D192" s="107">
        <v>1437</v>
      </c>
      <c r="E192" s="232">
        <f t="shared" si="9"/>
        <v>8.6389999999999993</v>
      </c>
      <c r="F192" s="107">
        <v>57</v>
      </c>
      <c r="G192" s="146">
        <v>984.85</v>
      </c>
      <c r="H192" s="209">
        <f t="shared" si="10"/>
        <v>232.33</v>
      </c>
      <c r="I192" s="109">
        <f t="shared" si="11"/>
        <v>1217.18</v>
      </c>
      <c r="K192" s="247"/>
      <c r="M192" s="208"/>
    </row>
    <row r="193" spans="1:13" ht="30" customHeight="1">
      <c r="A193" s="107">
        <f t="shared" si="12"/>
        <v>187</v>
      </c>
      <c r="B193" s="127" t="s">
        <v>99</v>
      </c>
      <c r="C193" s="131" t="s">
        <v>66</v>
      </c>
      <c r="D193" s="107">
        <v>1337</v>
      </c>
      <c r="E193" s="232">
        <f t="shared" si="9"/>
        <v>8.0380000000000003</v>
      </c>
      <c r="F193" s="107">
        <v>55</v>
      </c>
      <c r="G193" s="146">
        <v>884.18</v>
      </c>
      <c r="H193" s="209">
        <f t="shared" si="10"/>
        <v>208.58</v>
      </c>
      <c r="I193" s="109">
        <f t="shared" si="11"/>
        <v>1092.76</v>
      </c>
      <c r="K193" s="247"/>
      <c r="M193" s="208"/>
    </row>
    <row r="194" spans="1:13" ht="25.5">
      <c r="A194" s="107">
        <f t="shared" si="12"/>
        <v>188</v>
      </c>
      <c r="B194" s="127" t="s">
        <v>105</v>
      </c>
      <c r="C194" s="131" t="s">
        <v>68</v>
      </c>
      <c r="D194" s="107">
        <v>1355</v>
      </c>
      <c r="E194" s="232">
        <f t="shared" si="9"/>
        <v>8.1460000000000008</v>
      </c>
      <c r="F194" s="107">
        <v>220</v>
      </c>
      <c r="G194" s="146">
        <v>3584.24</v>
      </c>
      <c r="H194" s="209">
        <f t="shared" si="10"/>
        <v>845.52</v>
      </c>
      <c r="I194" s="109">
        <f t="shared" si="11"/>
        <v>4429.76</v>
      </c>
      <c r="K194" s="247"/>
      <c r="M194" s="208"/>
    </row>
    <row r="195" spans="1:13" ht="25.5">
      <c r="A195" s="107">
        <f t="shared" si="12"/>
        <v>189</v>
      </c>
      <c r="B195" s="127" t="s">
        <v>113</v>
      </c>
      <c r="C195" s="131" t="s">
        <v>32</v>
      </c>
      <c r="D195" s="107">
        <v>1245</v>
      </c>
      <c r="E195" s="232">
        <f t="shared" si="9"/>
        <v>7.4850000000000003</v>
      </c>
      <c r="F195" s="107">
        <v>142.5</v>
      </c>
      <c r="G195" s="146">
        <v>2133.23</v>
      </c>
      <c r="H195" s="209">
        <f t="shared" si="10"/>
        <v>503.23</v>
      </c>
      <c r="I195" s="109">
        <f t="shared" si="11"/>
        <v>2636.46</v>
      </c>
      <c r="K195" s="247"/>
      <c r="M195" s="208"/>
    </row>
    <row r="196" spans="1:13" ht="38.25">
      <c r="A196" s="107">
        <f t="shared" si="12"/>
        <v>190</v>
      </c>
      <c r="B196" s="127" t="s">
        <v>128</v>
      </c>
      <c r="C196" s="131" t="s">
        <v>108</v>
      </c>
      <c r="D196" s="107">
        <v>2040</v>
      </c>
      <c r="E196" s="232">
        <f t="shared" si="9"/>
        <v>12.265000000000001</v>
      </c>
      <c r="F196" s="107">
        <v>114</v>
      </c>
      <c r="G196" s="146">
        <v>2796.42</v>
      </c>
      <c r="H196" s="209">
        <f t="shared" si="10"/>
        <v>659.68</v>
      </c>
      <c r="I196" s="109">
        <f t="shared" si="11"/>
        <v>3456.1</v>
      </c>
      <c r="K196" s="247"/>
      <c r="M196" s="208"/>
    </row>
    <row r="197" spans="1:13" ht="25.5">
      <c r="A197" s="107">
        <f t="shared" si="12"/>
        <v>191</v>
      </c>
      <c r="B197" s="127" t="s">
        <v>116</v>
      </c>
      <c r="C197" s="131" t="s">
        <v>66</v>
      </c>
      <c r="D197" s="107">
        <v>1362</v>
      </c>
      <c r="E197" s="232">
        <f t="shared" si="9"/>
        <v>8.1890000000000001</v>
      </c>
      <c r="F197" s="107">
        <v>275.25</v>
      </c>
      <c r="G197" s="146">
        <v>4508.04</v>
      </c>
      <c r="H197" s="209">
        <f t="shared" si="10"/>
        <v>1063.45</v>
      </c>
      <c r="I197" s="109">
        <f t="shared" si="11"/>
        <v>5571.49</v>
      </c>
      <c r="K197" s="247"/>
      <c r="M197" s="208"/>
    </row>
    <row r="198" spans="1:13" ht="25.5">
      <c r="A198" s="107">
        <f t="shared" si="12"/>
        <v>192</v>
      </c>
      <c r="B198" s="127" t="s">
        <v>100</v>
      </c>
      <c r="C198" s="131" t="s">
        <v>68</v>
      </c>
      <c r="D198" s="107">
        <v>1381</v>
      </c>
      <c r="E198" s="232">
        <f t="shared" si="9"/>
        <v>8.3030000000000008</v>
      </c>
      <c r="F198" s="107">
        <v>69</v>
      </c>
      <c r="G198" s="146">
        <v>1145.81</v>
      </c>
      <c r="H198" s="209">
        <f t="shared" si="10"/>
        <v>270.3</v>
      </c>
      <c r="I198" s="109">
        <f t="shared" si="11"/>
        <v>1416.11</v>
      </c>
      <c r="K198" s="247"/>
      <c r="M198" s="208"/>
    </row>
    <row r="199" spans="1:13" ht="25.5">
      <c r="A199" s="107">
        <f t="shared" si="12"/>
        <v>193</v>
      </c>
      <c r="B199" s="127" t="s">
        <v>65</v>
      </c>
      <c r="C199" s="131" t="s">
        <v>66</v>
      </c>
      <c r="D199" s="107">
        <v>1490</v>
      </c>
      <c r="E199" s="232">
        <f t="shared" si="9"/>
        <v>8.9580000000000002</v>
      </c>
      <c r="F199" s="107">
        <v>212.75</v>
      </c>
      <c r="G199" s="146">
        <v>3811.63</v>
      </c>
      <c r="H199" s="209">
        <f t="shared" si="10"/>
        <v>899.16</v>
      </c>
      <c r="I199" s="109">
        <f t="shared" si="11"/>
        <v>4710.79</v>
      </c>
      <c r="K199" s="247"/>
      <c r="M199" s="208"/>
    </row>
    <row r="200" spans="1:13" ht="16.5" customHeight="1">
      <c r="A200" s="107">
        <f t="shared" si="12"/>
        <v>194</v>
      </c>
      <c r="B200" s="127" t="s">
        <v>60</v>
      </c>
      <c r="C200" s="131" t="s">
        <v>32</v>
      </c>
      <c r="D200" s="107">
        <v>1303</v>
      </c>
      <c r="E200" s="232">
        <f t="shared" ref="E200:E263" si="13">ROUND(D200/$E$4,3)</f>
        <v>7.8339999999999996</v>
      </c>
      <c r="F200" s="107">
        <v>140</v>
      </c>
      <c r="G200" s="146">
        <v>2193.52</v>
      </c>
      <c r="H200" s="209">
        <f t="shared" ref="H200:H263" si="14">ROUND(G200*0.2359,2)</f>
        <v>517.45000000000005</v>
      </c>
      <c r="I200" s="109">
        <f t="shared" ref="I200:I263" si="15">G200+H200</f>
        <v>2710.9700000000003</v>
      </c>
      <c r="K200" s="247"/>
      <c r="M200" s="208"/>
    </row>
    <row r="201" spans="1:13" ht="25.5">
      <c r="A201" s="107">
        <f t="shared" ref="A201:A264" si="16">A200+1</f>
        <v>195</v>
      </c>
      <c r="B201" s="127" t="s">
        <v>102</v>
      </c>
      <c r="C201" s="131" t="s">
        <v>66</v>
      </c>
      <c r="D201" s="107">
        <v>1337</v>
      </c>
      <c r="E201" s="232">
        <f t="shared" si="13"/>
        <v>8.0380000000000003</v>
      </c>
      <c r="F201" s="107">
        <v>142.5</v>
      </c>
      <c r="G201" s="146">
        <v>2290.83</v>
      </c>
      <c r="H201" s="209">
        <f t="shared" si="14"/>
        <v>540.41</v>
      </c>
      <c r="I201" s="109">
        <f t="shared" si="15"/>
        <v>2831.24</v>
      </c>
      <c r="K201" s="247"/>
      <c r="M201" s="208"/>
    </row>
    <row r="202" spans="1:13" ht="25.5">
      <c r="A202" s="107">
        <f t="shared" si="16"/>
        <v>196</v>
      </c>
      <c r="B202" s="127" t="s">
        <v>74</v>
      </c>
      <c r="C202" s="131" t="s">
        <v>66</v>
      </c>
      <c r="D202" s="107">
        <v>1337</v>
      </c>
      <c r="E202" s="232">
        <f t="shared" si="13"/>
        <v>8.0380000000000003</v>
      </c>
      <c r="F202" s="107">
        <v>136</v>
      </c>
      <c r="G202" s="146">
        <v>2186.34</v>
      </c>
      <c r="H202" s="209">
        <f t="shared" si="14"/>
        <v>515.76</v>
      </c>
      <c r="I202" s="109">
        <f t="shared" si="15"/>
        <v>2702.1000000000004</v>
      </c>
      <c r="K202" s="247"/>
      <c r="M202" s="208"/>
    </row>
    <row r="203" spans="1:13">
      <c r="A203" s="107">
        <f t="shared" si="16"/>
        <v>197</v>
      </c>
      <c r="B203" s="127" t="s">
        <v>121</v>
      </c>
      <c r="C203" s="131" t="s">
        <v>70</v>
      </c>
      <c r="D203" s="107">
        <v>1765</v>
      </c>
      <c r="E203" s="232">
        <f t="shared" si="13"/>
        <v>10.611000000000001</v>
      </c>
      <c r="F203" s="107">
        <v>119</v>
      </c>
      <c r="G203" s="146">
        <v>2525.42</v>
      </c>
      <c r="H203" s="209">
        <f t="shared" si="14"/>
        <v>595.75</v>
      </c>
      <c r="I203" s="109">
        <f t="shared" si="15"/>
        <v>3121.17</v>
      </c>
      <c r="K203" s="247"/>
      <c r="M203" s="208"/>
    </row>
    <row r="204" spans="1:13" ht="25.5">
      <c r="A204" s="107">
        <f t="shared" si="16"/>
        <v>198</v>
      </c>
      <c r="B204" s="127" t="s">
        <v>109</v>
      </c>
      <c r="C204" s="131" t="s">
        <v>66</v>
      </c>
      <c r="D204" s="107">
        <v>1463</v>
      </c>
      <c r="E204" s="232">
        <f t="shared" si="13"/>
        <v>8.7959999999999994</v>
      </c>
      <c r="F204" s="107">
        <v>172.5</v>
      </c>
      <c r="G204" s="146">
        <v>3034.62</v>
      </c>
      <c r="H204" s="209">
        <f t="shared" si="14"/>
        <v>715.87</v>
      </c>
      <c r="I204" s="109">
        <f t="shared" si="15"/>
        <v>3750.49</v>
      </c>
      <c r="K204" s="247"/>
      <c r="M204" s="208"/>
    </row>
    <row r="205" spans="1:13" ht="25.5">
      <c r="A205" s="107">
        <f t="shared" si="16"/>
        <v>199</v>
      </c>
      <c r="B205" s="127" t="s">
        <v>112</v>
      </c>
      <c r="C205" s="131" t="s">
        <v>66</v>
      </c>
      <c r="D205" s="107">
        <v>1362</v>
      </c>
      <c r="E205" s="232">
        <f t="shared" si="13"/>
        <v>8.1890000000000001</v>
      </c>
      <c r="F205" s="107">
        <v>203.5</v>
      </c>
      <c r="G205" s="146">
        <v>3332.92</v>
      </c>
      <c r="H205" s="209">
        <f t="shared" si="14"/>
        <v>786.24</v>
      </c>
      <c r="I205" s="109">
        <f t="shared" si="15"/>
        <v>4119.16</v>
      </c>
      <c r="K205" s="247"/>
      <c r="M205" s="208"/>
    </row>
    <row r="206" spans="1:13">
      <c r="A206" s="107">
        <f t="shared" si="16"/>
        <v>200</v>
      </c>
      <c r="B206" s="127" t="s">
        <v>122</v>
      </c>
      <c r="C206" s="131" t="s">
        <v>68</v>
      </c>
      <c r="D206" s="107">
        <v>1508</v>
      </c>
      <c r="E206" s="232">
        <f t="shared" si="13"/>
        <v>9.0660000000000007</v>
      </c>
      <c r="F206" s="107">
        <v>163</v>
      </c>
      <c r="G206" s="146">
        <v>2955.52</v>
      </c>
      <c r="H206" s="209">
        <f t="shared" si="14"/>
        <v>697.21</v>
      </c>
      <c r="I206" s="109">
        <f t="shared" si="15"/>
        <v>3652.73</v>
      </c>
      <c r="K206" s="247"/>
      <c r="M206" s="208"/>
    </row>
    <row r="207" spans="1:13" ht="29.25" customHeight="1">
      <c r="A207" s="107">
        <f t="shared" si="16"/>
        <v>201</v>
      </c>
      <c r="B207" s="127" t="s">
        <v>128</v>
      </c>
      <c r="C207" s="131" t="s">
        <v>64</v>
      </c>
      <c r="D207" s="107">
        <v>1984</v>
      </c>
      <c r="E207" s="232">
        <f t="shared" si="13"/>
        <v>11.928000000000001</v>
      </c>
      <c r="F207" s="107">
        <v>180</v>
      </c>
      <c r="G207" s="146">
        <v>4294.08</v>
      </c>
      <c r="H207" s="209">
        <f t="shared" si="14"/>
        <v>1012.97</v>
      </c>
      <c r="I207" s="109">
        <f t="shared" si="15"/>
        <v>5307.05</v>
      </c>
      <c r="K207" s="247"/>
      <c r="M207" s="208"/>
    </row>
    <row r="208" spans="1:13">
      <c r="A208" s="107">
        <f t="shared" si="16"/>
        <v>202</v>
      </c>
      <c r="B208" s="127" t="s">
        <v>121</v>
      </c>
      <c r="C208" s="131" t="s">
        <v>68</v>
      </c>
      <c r="D208" s="107">
        <v>1545</v>
      </c>
      <c r="E208" s="232">
        <f t="shared" si="13"/>
        <v>9.2889999999999997</v>
      </c>
      <c r="F208" s="107">
        <v>104</v>
      </c>
      <c r="G208" s="146">
        <v>1932.11</v>
      </c>
      <c r="H208" s="209">
        <f t="shared" si="14"/>
        <v>455.78</v>
      </c>
      <c r="I208" s="109">
        <f t="shared" si="15"/>
        <v>2387.89</v>
      </c>
      <c r="K208" s="247"/>
      <c r="M208" s="208"/>
    </row>
    <row r="209" spans="1:13" ht="25.5">
      <c r="A209" s="107">
        <f t="shared" si="16"/>
        <v>203</v>
      </c>
      <c r="B209" s="127" t="s">
        <v>123</v>
      </c>
      <c r="C209" s="131" t="s">
        <v>66</v>
      </c>
      <c r="D209" s="107">
        <v>1317</v>
      </c>
      <c r="E209" s="232">
        <f t="shared" si="13"/>
        <v>7.9180000000000001</v>
      </c>
      <c r="F209" s="107">
        <v>146</v>
      </c>
      <c r="G209" s="146">
        <v>2312.06</v>
      </c>
      <c r="H209" s="209">
        <f t="shared" si="14"/>
        <v>545.41</v>
      </c>
      <c r="I209" s="109">
        <f t="shared" si="15"/>
        <v>2857.47</v>
      </c>
      <c r="K209" s="247"/>
      <c r="M209" s="208"/>
    </row>
    <row r="210" spans="1:13" ht="25.5">
      <c r="A210" s="107">
        <f t="shared" si="16"/>
        <v>204</v>
      </c>
      <c r="B210" s="127" t="s">
        <v>107</v>
      </c>
      <c r="C210" s="131" t="s">
        <v>68</v>
      </c>
      <c r="D210" s="107">
        <v>1315</v>
      </c>
      <c r="E210" s="232">
        <f t="shared" si="13"/>
        <v>7.9059999999999997</v>
      </c>
      <c r="F210" s="107">
        <v>278.5</v>
      </c>
      <c r="G210" s="146">
        <v>4403.6400000000003</v>
      </c>
      <c r="H210" s="209">
        <f t="shared" si="14"/>
        <v>1038.82</v>
      </c>
      <c r="I210" s="109">
        <f t="shared" si="15"/>
        <v>5442.46</v>
      </c>
      <c r="K210" s="247"/>
      <c r="M210" s="208"/>
    </row>
    <row r="211" spans="1:13" ht="25.5">
      <c r="A211" s="107">
        <f t="shared" si="16"/>
        <v>205</v>
      </c>
      <c r="B211" s="127" t="s">
        <v>75</v>
      </c>
      <c r="C211" s="131" t="s">
        <v>70</v>
      </c>
      <c r="D211" s="107">
        <v>1428</v>
      </c>
      <c r="E211" s="232">
        <f t="shared" si="13"/>
        <v>8.5850000000000009</v>
      </c>
      <c r="F211" s="107">
        <v>233.5</v>
      </c>
      <c r="G211" s="146">
        <v>4009.2</v>
      </c>
      <c r="H211" s="209">
        <f t="shared" si="14"/>
        <v>945.77</v>
      </c>
      <c r="I211" s="109">
        <f t="shared" si="15"/>
        <v>4954.9699999999993</v>
      </c>
      <c r="K211" s="247"/>
      <c r="M211" s="208"/>
    </row>
    <row r="212" spans="1:13" ht="25.5">
      <c r="A212" s="107">
        <f t="shared" si="16"/>
        <v>206</v>
      </c>
      <c r="B212" s="127" t="s">
        <v>131</v>
      </c>
      <c r="C212" s="131" t="s">
        <v>68</v>
      </c>
      <c r="D212" s="107">
        <v>1470</v>
      </c>
      <c r="E212" s="232">
        <f t="shared" si="13"/>
        <v>8.8379999999999992</v>
      </c>
      <c r="F212" s="107">
        <v>86</v>
      </c>
      <c r="G212" s="146">
        <v>1520.14</v>
      </c>
      <c r="H212" s="209">
        <f t="shared" si="14"/>
        <v>358.6</v>
      </c>
      <c r="I212" s="109">
        <f t="shared" si="15"/>
        <v>1878.7400000000002</v>
      </c>
      <c r="K212" s="247"/>
      <c r="M212" s="208"/>
    </row>
    <row r="213" spans="1:13" ht="25.5">
      <c r="A213" s="107">
        <f t="shared" si="16"/>
        <v>207</v>
      </c>
      <c r="B213" s="127" t="s">
        <v>111</v>
      </c>
      <c r="C213" s="131" t="s">
        <v>32</v>
      </c>
      <c r="D213" s="107">
        <v>1140</v>
      </c>
      <c r="E213" s="232">
        <f t="shared" si="13"/>
        <v>6.8540000000000001</v>
      </c>
      <c r="F213" s="107">
        <v>46</v>
      </c>
      <c r="G213" s="146">
        <v>630.57000000000005</v>
      </c>
      <c r="H213" s="209">
        <f t="shared" si="14"/>
        <v>148.75</v>
      </c>
      <c r="I213" s="109">
        <f t="shared" si="15"/>
        <v>779.32</v>
      </c>
      <c r="K213" s="247"/>
      <c r="M213" s="208"/>
    </row>
    <row r="214" spans="1:13" ht="25.5">
      <c r="A214" s="107">
        <f t="shared" si="16"/>
        <v>208</v>
      </c>
      <c r="B214" s="127" t="s">
        <v>111</v>
      </c>
      <c r="C214" s="131" t="s">
        <v>32</v>
      </c>
      <c r="D214" s="107">
        <v>1140</v>
      </c>
      <c r="E214" s="232">
        <f t="shared" si="13"/>
        <v>6.8540000000000001</v>
      </c>
      <c r="F214" s="107">
        <v>23</v>
      </c>
      <c r="G214" s="146">
        <v>315.27999999999997</v>
      </c>
      <c r="H214" s="209">
        <f t="shared" si="14"/>
        <v>74.37</v>
      </c>
      <c r="I214" s="109">
        <f t="shared" si="15"/>
        <v>389.65</v>
      </c>
      <c r="K214" s="247"/>
      <c r="M214" s="208"/>
    </row>
    <row r="215" spans="1:13" ht="25.5">
      <c r="A215" s="107">
        <f t="shared" si="16"/>
        <v>209</v>
      </c>
      <c r="B215" s="127" t="s">
        <v>75</v>
      </c>
      <c r="C215" s="131" t="s">
        <v>32</v>
      </c>
      <c r="D215" s="107">
        <v>1140</v>
      </c>
      <c r="E215" s="232">
        <f t="shared" si="13"/>
        <v>6.8540000000000001</v>
      </c>
      <c r="F215" s="107">
        <v>25.5</v>
      </c>
      <c r="G215" s="146">
        <v>349.55</v>
      </c>
      <c r="H215" s="209">
        <f t="shared" si="14"/>
        <v>82.46</v>
      </c>
      <c r="I215" s="109">
        <f t="shared" si="15"/>
        <v>432.01</v>
      </c>
      <c r="K215" s="247"/>
      <c r="M215" s="208"/>
    </row>
    <row r="216" spans="1:13">
      <c r="A216" s="107">
        <f t="shared" si="16"/>
        <v>210</v>
      </c>
      <c r="B216" s="127" t="s">
        <v>122</v>
      </c>
      <c r="C216" s="131" t="s">
        <v>70</v>
      </c>
      <c r="D216" s="107">
        <v>1463</v>
      </c>
      <c r="E216" s="232">
        <f t="shared" si="13"/>
        <v>8.7959999999999994</v>
      </c>
      <c r="F216" s="107">
        <v>187</v>
      </c>
      <c r="G216" s="146">
        <v>3289.7</v>
      </c>
      <c r="H216" s="209">
        <f t="shared" si="14"/>
        <v>776.04</v>
      </c>
      <c r="I216" s="109">
        <f t="shared" si="15"/>
        <v>4065.74</v>
      </c>
      <c r="K216" s="247"/>
      <c r="M216" s="208"/>
    </row>
    <row r="217" spans="1:13" ht="25.5">
      <c r="A217" s="107">
        <f t="shared" si="16"/>
        <v>211</v>
      </c>
      <c r="B217" s="127" t="s">
        <v>85</v>
      </c>
      <c r="C217" s="131" t="s">
        <v>68</v>
      </c>
      <c r="D217" s="107">
        <v>1490</v>
      </c>
      <c r="E217" s="232">
        <f t="shared" si="13"/>
        <v>8.9580000000000002</v>
      </c>
      <c r="F217" s="107">
        <v>30</v>
      </c>
      <c r="G217" s="146">
        <v>537.48</v>
      </c>
      <c r="H217" s="209">
        <f t="shared" si="14"/>
        <v>126.79</v>
      </c>
      <c r="I217" s="109">
        <f t="shared" si="15"/>
        <v>664.27</v>
      </c>
      <c r="K217" s="247"/>
      <c r="M217" s="208"/>
    </row>
    <row r="218" spans="1:13" ht="25.5">
      <c r="A218" s="107">
        <f t="shared" si="16"/>
        <v>212</v>
      </c>
      <c r="B218" s="127" t="s">
        <v>105</v>
      </c>
      <c r="C218" s="131" t="s">
        <v>70</v>
      </c>
      <c r="D218" s="107">
        <v>1838</v>
      </c>
      <c r="E218" s="232">
        <f t="shared" si="13"/>
        <v>11.05</v>
      </c>
      <c r="F218" s="107">
        <v>255</v>
      </c>
      <c r="G218" s="146">
        <v>5635.5</v>
      </c>
      <c r="H218" s="209">
        <f t="shared" si="14"/>
        <v>1329.41</v>
      </c>
      <c r="I218" s="109">
        <f t="shared" si="15"/>
        <v>6964.91</v>
      </c>
      <c r="K218" s="247"/>
      <c r="M218" s="208"/>
    </row>
    <row r="219" spans="1:13" ht="25.5">
      <c r="A219" s="107">
        <f t="shared" si="16"/>
        <v>213</v>
      </c>
      <c r="B219" s="127" t="s">
        <v>120</v>
      </c>
      <c r="C219" s="131" t="s">
        <v>66</v>
      </c>
      <c r="D219" s="107">
        <v>1490</v>
      </c>
      <c r="E219" s="232">
        <f t="shared" si="13"/>
        <v>8.9580000000000002</v>
      </c>
      <c r="F219" s="107">
        <v>148</v>
      </c>
      <c r="G219" s="146">
        <v>2651.57</v>
      </c>
      <c r="H219" s="209">
        <f t="shared" si="14"/>
        <v>625.51</v>
      </c>
      <c r="I219" s="109">
        <f t="shared" si="15"/>
        <v>3277.08</v>
      </c>
      <c r="K219" s="247"/>
      <c r="M219" s="208"/>
    </row>
    <row r="220" spans="1:13" ht="25.5">
      <c r="A220" s="107">
        <f t="shared" si="16"/>
        <v>214</v>
      </c>
      <c r="B220" s="127" t="s">
        <v>126</v>
      </c>
      <c r="C220" s="131" t="s">
        <v>66</v>
      </c>
      <c r="D220" s="107">
        <v>1362</v>
      </c>
      <c r="E220" s="232">
        <f t="shared" si="13"/>
        <v>8.1890000000000001</v>
      </c>
      <c r="F220" s="107">
        <v>15</v>
      </c>
      <c r="G220" s="146">
        <v>245.67</v>
      </c>
      <c r="H220" s="209">
        <f t="shared" si="14"/>
        <v>57.95</v>
      </c>
      <c r="I220" s="109">
        <f t="shared" si="15"/>
        <v>303.62</v>
      </c>
      <c r="K220" s="247"/>
      <c r="M220" s="208"/>
    </row>
    <row r="221" spans="1:13" ht="25.5">
      <c r="A221" s="107">
        <f t="shared" si="16"/>
        <v>215</v>
      </c>
      <c r="B221" s="127" t="s">
        <v>98</v>
      </c>
      <c r="C221" s="131" t="s">
        <v>70</v>
      </c>
      <c r="D221" s="107">
        <v>1474</v>
      </c>
      <c r="E221" s="232">
        <f t="shared" si="13"/>
        <v>8.8620000000000001</v>
      </c>
      <c r="F221" s="107">
        <v>71.5</v>
      </c>
      <c r="G221" s="146">
        <v>1267.27</v>
      </c>
      <c r="H221" s="209">
        <f t="shared" si="14"/>
        <v>298.95</v>
      </c>
      <c r="I221" s="109">
        <f t="shared" si="15"/>
        <v>1566.22</v>
      </c>
      <c r="K221" s="247"/>
      <c r="M221" s="208"/>
    </row>
    <row r="222" spans="1:13" ht="25.5">
      <c r="A222" s="107">
        <f t="shared" si="16"/>
        <v>216</v>
      </c>
      <c r="B222" s="127" t="s">
        <v>71</v>
      </c>
      <c r="C222" s="131" t="s">
        <v>32</v>
      </c>
      <c r="D222" s="107">
        <v>1140</v>
      </c>
      <c r="E222" s="232">
        <f t="shared" si="13"/>
        <v>6.8540000000000001</v>
      </c>
      <c r="F222" s="107">
        <v>220.5</v>
      </c>
      <c r="G222" s="146">
        <v>3022.61</v>
      </c>
      <c r="H222" s="209">
        <f t="shared" si="14"/>
        <v>713.03</v>
      </c>
      <c r="I222" s="109">
        <f t="shared" si="15"/>
        <v>3735.6400000000003</v>
      </c>
      <c r="K222" s="247"/>
      <c r="M222" s="208"/>
    </row>
    <row r="223" spans="1:13" ht="25.5">
      <c r="A223" s="107">
        <f t="shared" si="16"/>
        <v>217</v>
      </c>
      <c r="B223" s="127" t="s">
        <v>95</v>
      </c>
      <c r="C223" s="131" t="s">
        <v>70</v>
      </c>
      <c r="D223" s="107">
        <v>1675</v>
      </c>
      <c r="E223" s="232">
        <f t="shared" si="13"/>
        <v>10.07</v>
      </c>
      <c r="F223" s="107">
        <v>88</v>
      </c>
      <c r="G223" s="146">
        <v>1772.32</v>
      </c>
      <c r="H223" s="209">
        <f t="shared" si="14"/>
        <v>418.09</v>
      </c>
      <c r="I223" s="109">
        <f t="shared" si="15"/>
        <v>2190.41</v>
      </c>
      <c r="K223" s="247"/>
      <c r="M223" s="208"/>
    </row>
    <row r="224" spans="1:13" ht="25.5">
      <c r="A224" s="107">
        <f t="shared" si="16"/>
        <v>218</v>
      </c>
      <c r="B224" s="127" t="s">
        <v>69</v>
      </c>
      <c r="C224" s="131" t="s">
        <v>66</v>
      </c>
      <c r="D224" s="107">
        <v>1463</v>
      </c>
      <c r="E224" s="232">
        <f t="shared" si="13"/>
        <v>8.7959999999999994</v>
      </c>
      <c r="F224" s="107">
        <v>160</v>
      </c>
      <c r="G224" s="146">
        <v>2814.72</v>
      </c>
      <c r="H224" s="209">
        <f t="shared" si="14"/>
        <v>663.99</v>
      </c>
      <c r="I224" s="109">
        <f t="shared" si="15"/>
        <v>3478.71</v>
      </c>
      <c r="K224" s="247"/>
      <c r="M224" s="208"/>
    </row>
    <row r="225" spans="1:13" ht="25.5">
      <c r="A225" s="107">
        <f t="shared" si="16"/>
        <v>219</v>
      </c>
      <c r="B225" s="127" t="s">
        <v>112</v>
      </c>
      <c r="C225" s="131" t="s">
        <v>70</v>
      </c>
      <c r="D225" s="107">
        <v>1381</v>
      </c>
      <c r="E225" s="232">
        <f t="shared" si="13"/>
        <v>8.3030000000000008</v>
      </c>
      <c r="F225" s="107">
        <v>200</v>
      </c>
      <c r="G225" s="146">
        <v>3321.2</v>
      </c>
      <c r="H225" s="209">
        <f t="shared" si="14"/>
        <v>783.47</v>
      </c>
      <c r="I225" s="109">
        <f t="shared" si="15"/>
        <v>4104.67</v>
      </c>
      <c r="K225" s="247"/>
      <c r="M225" s="208"/>
    </row>
    <row r="226" spans="1:13" ht="25.5">
      <c r="A226" s="107">
        <f t="shared" si="16"/>
        <v>220</v>
      </c>
      <c r="B226" s="127" t="s">
        <v>93</v>
      </c>
      <c r="C226" s="131" t="s">
        <v>66</v>
      </c>
      <c r="D226" s="107">
        <v>1362</v>
      </c>
      <c r="E226" s="232">
        <f t="shared" si="13"/>
        <v>8.1890000000000001</v>
      </c>
      <c r="F226" s="107">
        <v>245</v>
      </c>
      <c r="G226" s="146">
        <v>4012.61</v>
      </c>
      <c r="H226" s="209">
        <f t="shared" si="14"/>
        <v>946.57</v>
      </c>
      <c r="I226" s="109">
        <f t="shared" si="15"/>
        <v>4959.18</v>
      </c>
      <c r="K226" s="247"/>
      <c r="M226" s="208"/>
    </row>
    <row r="227" spans="1:13" ht="25.5">
      <c r="A227" s="107">
        <f t="shared" si="16"/>
        <v>221</v>
      </c>
      <c r="B227" s="127" t="s">
        <v>91</v>
      </c>
      <c r="C227" s="131" t="s">
        <v>129</v>
      </c>
      <c r="D227" s="107">
        <v>1436</v>
      </c>
      <c r="E227" s="232">
        <f t="shared" si="13"/>
        <v>8.6329999999999991</v>
      </c>
      <c r="F227" s="107">
        <v>127</v>
      </c>
      <c r="G227" s="146">
        <v>2192.7800000000002</v>
      </c>
      <c r="H227" s="209">
        <f t="shared" si="14"/>
        <v>517.28</v>
      </c>
      <c r="I227" s="109">
        <f t="shared" si="15"/>
        <v>2710.0600000000004</v>
      </c>
      <c r="K227" s="247"/>
      <c r="M227" s="208"/>
    </row>
    <row r="228" spans="1:13" ht="25.5">
      <c r="A228" s="107">
        <f t="shared" si="16"/>
        <v>222</v>
      </c>
      <c r="B228" s="127" t="s">
        <v>72</v>
      </c>
      <c r="C228" s="131" t="s">
        <v>68</v>
      </c>
      <c r="D228" s="107">
        <v>1501</v>
      </c>
      <c r="E228" s="232">
        <f t="shared" si="13"/>
        <v>9.0239999999999991</v>
      </c>
      <c r="F228" s="107">
        <v>46</v>
      </c>
      <c r="G228" s="146">
        <v>830.21</v>
      </c>
      <c r="H228" s="209">
        <f t="shared" si="14"/>
        <v>195.85</v>
      </c>
      <c r="I228" s="109">
        <f t="shared" si="15"/>
        <v>1026.06</v>
      </c>
      <c r="K228" s="247"/>
      <c r="M228" s="208"/>
    </row>
    <row r="229" spans="1:13" ht="25.5">
      <c r="A229" s="107">
        <f t="shared" si="16"/>
        <v>223</v>
      </c>
      <c r="B229" s="127" t="s">
        <v>91</v>
      </c>
      <c r="C229" s="131" t="s">
        <v>66</v>
      </c>
      <c r="D229" s="107">
        <v>1262</v>
      </c>
      <c r="E229" s="232">
        <f t="shared" si="13"/>
        <v>7.5869999999999997</v>
      </c>
      <c r="F229" s="107">
        <v>28</v>
      </c>
      <c r="G229" s="146">
        <v>424.87</v>
      </c>
      <c r="H229" s="209">
        <f t="shared" si="14"/>
        <v>100.23</v>
      </c>
      <c r="I229" s="109">
        <f t="shared" si="15"/>
        <v>525.1</v>
      </c>
      <c r="K229" s="247"/>
      <c r="M229" s="208"/>
    </row>
    <row r="230" spans="1:13" ht="25.5">
      <c r="A230" s="107">
        <f t="shared" si="16"/>
        <v>224</v>
      </c>
      <c r="B230" s="127" t="s">
        <v>71</v>
      </c>
      <c r="C230" s="131" t="s">
        <v>32</v>
      </c>
      <c r="D230" s="107">
        <v>1140</v>
      </c>
      <c r="E230" s="232">
        <f t="shared" si="13"/>
        <v>6.8540000000000001</v>
      </c>
      <c r="F230" s="107">
        <v>218</v>
      </c>
      <c r="G230" s="146">
        <v>2988.34</v>
      </c>
      <c r="H230" s="209">
        <f t="shared" si="14"/>
        <v>704.95</v>
      </c>
      <c r="I230" s="109">
        <f t="shared" si="15"/>
        <v>3693.29</v>
      </c>
      <c r="K230" s="247"/>
      <c r="M230" s="208"/>
    </row>
    <row r="231" spans="1:13" ht="25.5">
      <c r="A231" s="107">
        <f t="shared" si="16"/>
        <v>225</v>
      </c>
      <c r="B231" s="127" t="s">
        <v>111</v>
      </c>
      <c r="C231" s="131" t="s">
        <v>70</v>
      </c>
      <c r="D231" s="107">
        <v>1401</v>
      </c>
      <c r="E231" s="232">
        <f t="shared" si="13"/>
        <v>8.423</v>
      </c>
      <c r="F231" s="107">
        <v>92</v>
      </c>
      <c r="G231" s="146">
        <v>1549.83</v>
      </c>
      <c r="H231" s="209">
        <f t="shared" si="14"/>
        <v>365.6</v>
      </c>
      <c r="I231" s="109">
        <f t="shared" si="15"/>
        <v>1915.4299999999998</v>
      </c>
      <c r="K231" s="247"/>
      <c r="M231" s="208"/>
    </row>
    <row r="232" spans="1:13" ht="25.5">
      <c r="A232" s="107">
        <f t="shared" si="16"/>
        <v>226</v>
      </c>
      <c r="B232" s="127" t="s">
        <v>95</v>
      </c>
      <c r="C232" s="131" t="s">
        <v>68</v>
      </c>
      <c r="D232" s="107">
        <v>1573</v>
      </c>
      <c r="E232" s="232">
        <f t="shared" si="13"/>
        <v>9.4570000000000007</v>
      </c>
      <c r="F232" s="107">
        <v>103</v>
      </c>
      <c r="G232" s="146">
        <v>1948.14</v>
      </c>
      <c r="H232" s="209">
        <f t="shared" si="14"/>
        <v>459.57</v>
      </c>
      <c r="I232" s="109">
        <f t="shared" si="15"/>
        <v>2407.71</v>
      </c>
      <c r="K232" s="247"/>
      <c r="M232" s="208"/>
    </row>
    <row r="233" spans="1:13" ht="25.5">
      <c r="A233" s="107">
        <f t="shared" si="16"/>
        <v>227</v>
      </c>
      <c r="B233" s="127" t="s">
        <v>114</v>
      </c>
      <c r="C233" s="131" t="s">
        <v>32</v>
      </c>
      <c r="D233" s="107">
        <v>1225</v>
      </c>
      <c r="E233" s="232">
        <f t="shared" si="13"/>
        <v>7.3650000000000002</v>
      </c>
      <c r="F233" s="107">
        <v>118</v>
      </c>
      <c r="G233" s="146">
        <v>1738.14</v>
      </c>
      <c r="H233" s="209">
        <f t="shared" si="14"/>
        <v>410.03</v>
      </c>
      <c r="I233" s="109">
        <f t="shared" si="15"/>
        <v>2148.17</v>
      </c>
      <c r="K233" s="247"/>
      <c r="M233" s="208"/>
    </row>
    <row r="234" spans="1:13" ht="25.5">
      <c r="A234" s="107">
        <f t="shared" si="16"/>
        <v>228</v>
      </c>
      <c r="B234" s="127" t="s">
        <v>80</v>
      </c>
      <c r="C234" s="131" t="s">
        <v>70</v>
      </c>
      <c r="D234" s="107">
        <v>1355</v>
      </c>
      <c r="E234" s="232">
        <f t="shared" si="13"/>
        <v>8.1460000000000008</v>
      </c>
      <c r="F234" s="107">
        <v>230.5</v>
      </c>
      <c r="G234" s="146">
        <v>3755.31</v>
      </c>
      <c r="H234" s="209">
        <f t="shared" si="14"/>
        <v>885.88</v>
      </c>
      <c r="I234" s="109">
        <f t="shared" si="15"/>
        <v>4641.1899999999996</v>
      </c>
      <c r="K234" s="247"/>
      <c r="M234" s="208"/>
    </row>
    <row r="235" spans="1:13" ht="25.5">
      <c r="A235" s="107">
        <f t="shared" si="16"/>
        <v>229</v>
      </c>
      <c r="B235" s="127" t="s">
        <v>73</v>
      </c>
      <c r="C235" s="131" t="s">
        <v>68</v>
      </c>
      <c r="D235" s="107">
        <v>1497</v>
      </c>
      <c r="E235" s="232">
        <f t="shared" si="13"/>
        <v>9</v>
      </c>
      <c r="F235" s="107">
        <v>227</v>
      </c>
      <c r="G235" s="146">
        <v>4086</v>
      </c>
      <c r="H235" s="209">
        <f t="shared" si="14"/>
        <v>963.89</v>
      </c>
      <c r="I235" s="109">
        <f t="shared" si="15"/>
        <v>5049.8900000000003</v>
      </c>
      <c r="K235" s="247"/>
      <c r="M235" s="208"/>
    </row>
    <row r="236" spans="1:13" ht="25.5">
      <c r="A236" s="107">
        <f t="shared" si="16"/>
        <v>230</v>
      </c>
      <c r="B236" s="127" t="s">
        <v>127</v>
      </c>
      <c r="C236" s="131" t="s">
        <v>68</v>
      </c>
      <c r="D236" s="107">
        <v>1475</v>
      </c>
      <c r="E236" s="232">
        <f t="shared" si="13"/>
        <v>8.8680000000000003</v>
      </c>
      <c r="F236" s="107">
        <v>217.25</v>
      </c>
      <c r="G236" s="146">
        <v>3853.15</v>
      </c>
      <c r="H236" s="209">
        <f t="shared" si="14"/>
        <v>908.96</v>
      </c>
      <c r="I236" s="109">
        <f t="shared" si="15"/>
        <v>4762.1100000000006</v>
      </c>
      <c r="K236" s="247"/>
      <c r="M236" s="208"/>
    </row>
    <row r="237" spans="1:13" ht="25.5">
      <c r="A237" s="107">
        <f t="shared" si="16"/>
        <v>231</v>
      </c>
      <c r="B237" s="127" t="s">
        <v>100</v>
      </c>
      <c r="C237" s="131" t="s">
        <v>66</v>
      </c>
      <c r="D237" s="107">
        <v>1337</v>
      </c>
      <c r="E237" s="232">
        <f t="shared" si="13"/>
        <v>8.0380000000000003</v>
      </c>
      <c r="F237" s="107">
        <v>92</v>
      </c>
      <c r="G237" s="146">
        <v>1478.99</v>
      </c>
      <c r="H237" s="209">
        <f t="shared" si="14"/>
        <v>348.89</v>
      </c>
      <c r="I237" s="109">
        <f t="shared" si="15"/>
        <v>1827.88</v>
      </c>
      <c r="K237" s="247"/>
      <c r="M237" s="208"/>
    </row>
    <row r="238" spans="1:13" ht="25.5">
      <c r="A238" s="107">
        <f t="shared" si="16"/>
        <v>232</v>
      </c>
      <c r="B238" s="127" t="s">
        <v>94</v>
      </c>
      <c r="C238" s="131" t="s">
        <v>66</v>
      </c>
      <c r="D238" s="107">
        <v>1362</v>
      </c>
      <c r="E238" s="232">
        <f t="shared" si="13"/>
        <v>8.1890000000000001</v>
      </c>
      <c r="F238" s="107">
        <v>13</v>
      </c>
      <c r="G238" s="146">
        <v>212.91</v>
      </c>
      <c r="H238" s="209">
        <f t="shared" si="14"/>
        <v>50.23</v>
      </c>
      <c r="I238" s="109">
        <f t="shared" si="15"/>
        <v>263.14</v>
      </c>
      <c r="K238" s="247"/>
      <c r="M238" s="208"/>
    </row>
    <row r="239" spans="1:13" ht="25.5">
      <c r="A239" s="107">
        <f t="shared" si="16"/>
        <v>233</v>
      </c>
      <c r="B239" s="127" t="s">
        <v>93</v>
      </c>
      <c r="C239" s="131" t="s">
        <v>66</v>
      </c>
      <c r="D239" s="107">
        <v>1337</v>
      </c>
      <c r="E239" s="232">
        <f t="shared" si="13"/>
        <v>8.0380000000000003</v>
      </c>
      <c r="F239" s="107">
        <v>331</v>
      </c>
      <c r="G239" s="146">
        <v>5321.16</v>
      </c>
      <c r="H239" s="209">
        <f t="shared" si="14"/>
        <v>1255.26</v>
      </c>
      <c r="I239" s="109">
        <f t="shared" si="15"/>
        <v>6576.42</v>
      </c>
      <c r="K239" s="247"/>
      <c r="M239" s="208"/>
    </row>
    <row r="240" spans="1:13" ht="18.75" customHeight="1">
      <c r="A240" s="107">
        <f t="shared" si="16"/>
        <v>234</v>
      </c>
      <c r="B240" s="127" t="s">
        <v>89</v>
      </c>
      <c r="C240" s="131" t="s">
        <v>32</v>
      </c>
      <c r="D240" s="107">
        <v>1283</v>
      </c>
      <c r="E240" s="232">
        <f t="shared" si="13"/>
        <v>7.7140000000000004</v>
      </c>
      <c r="F240" s="107">
        <v>131</v>
      </c>
      <c r="G240" s="146">
        <v>2021.07</v>
      </c>
      <c r="H240" s="209">
        <f t="shared" si="14"/>
        <v>476.77</v>
      </c>
      <c r="I240" s="109">
        <f t="shared" si="15"/>
        <v>2497.84</v>
      </c>
      <c r="K240" s="247"/>
      <c r="M240" s="208"/>
    </row>
    <row r="241" spans="1:13" ht="21.75" customHeight="1">
      <c r="A241" s="107">
        <f t="shared" si="16"/>
        <v>235</v>
      </c>
      <c r="B241" s="127" t="s">
        <v>83</v>
      </c>
      <c r="C241" s="131" t="s">
        <v>32</v>
      </c>
      <c r="D241" s="107">
        <v>1283</v>
      </c>
      <c r="E241" s="232">
        <f t="shared" si="13"/>
        <v>7.7140000000000004</v>
      </c>
      <c r="F241" s="107">
        <v>123.5</v>
      </c>
      <c r="G241" s="146">
        <v>1905.36</v>
      </c>
      <c r="H241" s="209">
        <f t="shared" si="14"/>
        <v>449.47</v>
      </c>
      <c r="I241" s="109">
        <f t="shared" si="15"/>
        <v>2354.83</v>
      </c>
      <c r="K241" s="247"/>
      <c r="M241" s="208"/>
    </row>
    <row r="242" spans="1:13" ht="25.5">
      <c r="A242" s="107">
        <f t="shared" si="16"/>
        <v>236</v>
      </c>
      <c r="B242" s="127" t="s">
        <v>102</v>
      </c>
      <c r="C242" s="131" t="s">
        <v>68</v>
      </c>
      <c r="D242" s="107">
        <v>1335</v>
      </c>
      <c r="E242" s="232">
        <f t="shared" si="13"/>
        <v>8.0259999999999998</v>
      </c>
      <c r="F242" s="107">
        <v>106</v>
      </c>
      <c r="G242" s="146">
        <v>1701.51</v>
      </c>
      <c r="H242" s="209">
        <f t="shared" si="14"/>
        <v>401.39</v>
      </c>
      <c r="I242" s="109">
        <f t="shared" si="15"/>
        <v>2102.9</v>
      </c>
      <c r="K242" s="247"/>
      <c r="M242" s="208"/>
    </row>
    <row r="243" spans="1:13" ht="25.5">
      <c r="A243" s="107">
        <f t="shared" si="16"/>
        <v>237</v>
      </c>
      <c r="B243" s="127" t="s">
        <v>71</v>
      </c>
      <c r="C243" s="131" t="s">
        <v>32</v>
      </c>
      <c r="D243" s="107">
        <v>1449</v>
      </c>
      <c r="E243" s="232">
        <f t="shared" si="13"/>
        <v>8.7119999999999997</v>
      </c>
      <c r="F243" s="107">
        <v>278.5</v>
      </c>
      <c r="G243" s="146">
        <v>4852.58</v>
      </c>
      <c r="H243" s="209">
        <f t="shared" si="14"/>
        <v>1144.72</v>
      </c>
      <c r="I243" s="109">
        <f t="shared" si="15"/>
        <v>5997.3</v>
      </c>
      <c r="K243" s="247"/>
      <c r="M243" s="208"/>
    </row>
    <row r="244" spans="1:13" ht="15" customHeight="1">
      <c r="A244" s="107">
        <f t="shared" si="16"/>
        <v>238</v>
      </c>
      <c r="B244" s="127" t="s">
        <v>78</v>
      </c>
      <c r="C244" s="131" t="s">
        <v>70</v>
      </c>
      <c r="D244" s="107">
        <v>1279</v>
      </c>
      <c r="E244" s="232">
        <f t="shared" si="13"/>
        <v>7.69</v>
      </c>
      <c r="F244" s="107">
        <v>186</v>
      </c>
      <c r="G244" s="146">
        <v>2860.68</v>
      </c>
      <c r="H244" s="209">
        <f t="shared" si="14"/>
        <v>674.83</v>
      </c>
      <c r="I244" s="109">
        <f t="shared" si="15"/>
        <v>3535.5099999999998</v>
      </c>
      <c r="K244" s="247"/>
      <c r="M244" s="208"/>
    </row>
    <row r="245" spans="1:13" ht="25.5">
      <c r="A245" s="107">
        <f t="shared" si="16"/>
        <v>239</v>
      </c>
      <c r="B245" s="127" t="s">
        <v>123</v>
      </c>
      <c r="C245" s="131" t="s">
        <v>66</v>
      </c>
      <c r="D245" s="107">
        <v>1337</v>
      </c>
      <c r="E245" s="232">
        <f t="shared" si="13"/>
        <v>8.0380000000000003</v>
      </c>
      <c r="F245" s="107">
        <v>82.5</v>
      </c>
      <c r="G245" s="146">
        <v>1326.27</v>
      </c>
      <c r="H245" s="209">
        <f t="shared" si="14"/>
        <v>312.87</v>
      </c>
      <c r="I245" s="109">
        <f t="shared" si="15"/>
        <v>1639.1399999999999</v>
      </c>
      <c r="K245" s="247"/>
      <c r="M245" s="208"/>
    </row>
    <row r="246" spans="1:13" ht="25.5">
      <c r="A246" s="107">
        <f t="shared" si="16"/>
        <v>240</v>
      </c>
      <c r="B246" s="127" t="s">
        <v>117</v>
      </c>
      <c r="C246" s="131" t="s">
        <v>66</v>
      </c>
      <c r="D246" s="107">
        <v>1337</v>
      </c>
      <c r="E246" s="232">
        <f t="shared" si="13"/>
        <v>8.0380000000000003</v>
      </c>
      <c r="F246" s="107">
        <v>198</v>
      </c>
      <c r="G246" s="146">
        <v>3183.05</v>
      </c>
      <c r="H246" s="209">
        <f t="shared" si="14"/>
        <v>750.88</v>
      </c>
      <c r="I246" s="109">
        <f t="shared" si="15"/>
        <v>3933.9300000000003</v>
      </c>
      <c r="K246" s="247"/>
      <c r="M246" s="208"/>
    </row>
    <row r="247" spans="1:13" ht="25.5">
      <c r="A247" s="107">
        <f t="shared" si="16"/>
        <v>241</v>
      </c>
      <c r="B247" s="127" t="s">
        <v>107</v>
      </c>
      <c r="C247" s="131" t="s">
        <v>66</v>
      </c>
      <c r="D247" s="107">
        <v>1337</v>
      </c>
      <c r="E247" s="232">
        <f t="shared" si="13"/>
        <v>8.0380000000000003</v>
      </c>
      <c r="F247" s="107">
        <v>336.5</v>
      </c>
      <c r="G247" s="146">
        <v>5409.57</v>
      </c>
      <c r="H247" s="209">
        <f t="shared" si="14"/>
        <v>1276.1199999999999</v>
      </c>
      <c r="I247" s="109">
        <f t="shared" si="15"/>
        <v>6685.69</v>
      </c>
      <c r="K247" s="247"/>
      <c r="M247" s="208"/>
    </row>
    <row r="248" spans="1:13" ht="25.5">
      <c r="A248" s="107">
        <f t="shared" si="16"/>
        <v>242</v>
      </c>
      <c r="B248" s="127" t="s">
        <v>131</v>
      </c>
      <c r="C248" s="131" t="s">
        <v>66</v>
      </c>
      <c r="D248" s="107">
        <v>1443</v>
      </c>
      <c r="E248" s="232">
        <f t="shared" si="13"/>
        <v>8.6760000000000002</v>
      </c>
      <c r="F248" s="107">
        <v>73</v>
      </c>
      <c r="G248" s="146">
        <v>1266.7</v>
      </c>
      <c r="H248" s="209">
        <f t="shared" si="14"/>
        <v>298.81</v>
      </c>
      <c r="I248" s="109">
        <f t="shared" si="15"/>
        <v>1565.51</v>
      </c>
      <c r="K248" s="247"/>
      <c r="M248" s="208"/>
    </row>
    <row r="249" spans="1:13" ht="25.5">
      <c r="A249" s="107">
        <f t="shared" si="16"/>
        <v>243</v>
      </c>
      <c r="B249" s="127" t="s">
        <v>118</v>
      </c>
      <c r="C249" s="131" t="s">
        <v>68</v>
      </c>
      <c r="D249" s="107">
        <v>1386</v>
      </c>
      <c r="E249" s="232">
        <f t="shared" si="13"/>
        <v>8.3330000000000002</v>
      </c>
      <c r="F249" s="107">
        <v>28.5</v>
      </c>
      <c r="G249" s="146">
        <v>474.98</v>
      </c>
      <c r="H249" s="209">
        <f t="shared" si="14"/>
        <v>112.05</v>
      </c>
      <c r="I249" s="109">
        <f t="shared" si="15"/>
        <v>587.03</v>
      </c>
      <c r="K249" s="247"/>
      <c r="M249" s="208"/>
    </row>
    <row r="250" spans="1:13" ht="22.5" customHeight="1">
      <c r="A250" s="107">
        <f t="shared" si="16"/>
        <v>244</v>
      </c>
      <c r="B250" s="127" t="s">
        <v>63</v>
      </c>
      <c r="C250" s="131" t="s">
        <v>130</v>
      </c>
      <c r="D250" s="107">
        <v>2200</v>
      </c>
      <c r="E250" s="232">
        <f t="shared" si="13"/>
        <v>13.227</v>
      </c>
      <c r="F250" s="107">
        <v>149.5</v>
      </c>
      <c r="G250" s="146">
        <v>3954.87</v>
      </c>
      <c r="H250" s="209">
        <f t="shared" si="14"/>
        <v>932.95</v>
      </c>
      <c r="I250" s="109">
        <f t="shared" si="15"/>
        <v>4887.82</v>
      </c>
      <c r="K250" s="247"/>
      <c r="M250" s="208"/>
    </row>
    <row r="251" spans="1:13" ht="25.5">
      <c r="A251" s="107">
        <f t="shared" si="16"/>
        <v>245</v>
      </c>
      <c r="B251" s="127" t="s">
        <v>76</v>
      </c>
      <c r="C251" s="131" t="s">
        <v>68</v>
      </c>
      <c r="D251" s="107">
        <v>1984</v>
      </c>
      <c r="E251" s="232">
        <f t="shared" si="13"/>
        <v>11.928000000000001</v>
      </c>
      <c r="F251" s="107">
        <v>17.5</v>
      </c>
      <c r="G251" s="146">
        <v>417.48</v>
      </c>
      <c r="H251" s="209">
        <f t="shared" si="14"/>
        <v>98.48</v>
      </c>
      <c r="I251" s="109">
        <f t="shared" si="15"/>
        <v>515.96</v>
      </c>
      <c r="K251" s="247"/>
      <c r="M251" s="208"/>
    </row>
    <row r="252" spans="1:13" ht="25.5">
      <c r="A252" s="107">
        <f t="shared" si="16"/>
        <v>246</v>
      </c>
      <c r="B252" s="127" t="s">
        <v>97</v>
      </c>
      <c r="C252" s="131" t="s">
        <v>68</v>
      </c>
      <c r="D252" s="107">
        <v>1443</v>
      </c>
      <c r="E252" s="232">
        <f t="shared" si="13"/>
        <v>8.6760000000000002</v>
      </c>
      <c r="F252" s="107">
        <v>215</v>
      </c>
      <c r="G252" s="146">
        <v>3730.68</v>
      </c>
      <c r="H252" s="209">
        <f t="shared" si="14"/>
        <v>880.07</v>
      </c>
      <c r="I252" s="109">
        <f t="shared" si="15"/>
        <v>4610.75</v>
      </c>
      <c r="K252" s="247"/>
      <c r="M252" s="208"/>
    </row>
    <row r="253" spans="1:13" ht="25.5">
      <c r="A253" s="107">
        <f t="shared" si="16"/>
        <v>247</v>
      </c>
      <c r="B253" s="127" t="s">
        <v>99</v>
      </c>
      <c r="C253" s="131" t="s">
        <v>68</v>
      </c>
      <c r="D253" s="107">
        <v>1470</v>
      </c>
      <c r="E253" s="232">
        <f t="shared" si="13"/>
        <v>8.8379999999999992</v>
      </c>
      <c r="F253" s="107">
        <v>141.5</v>
      </c>
      <c r="G253" s="146">
        <v>2501.15</v>
      </c>
      <c r="H253" s="209">
        <f t="shared" si="14"/>
        <v>590.02</v>
      </c>
      <c r="I253" s="109">
        <f t="shared" si="15"/>
        <v>3091.17</v>
      </c>
      <c r="K253" s="247"/>
      <c r="M253" s="208"/>
    </row>
    <row r="254" spans="1:13" ht="17.25" customHeight="1">
      <c r="A254" s="107">
        <f t="shared" si="16"/>
        <v>248</v>
      </c>
      <c r="B254" s="127" t="s">
        <v>104</v>
      </c>
      <c r="C254" s="131" t="s">
        <v>68</v>
      </c>
      <c r="D254" s="107">
        <v>1335</v>
      </c>
      <c r="E254" s="232">
        <f t="shared" si="13"/>
        <v>8.0259999999999998</v>
      </c>
      <c r="F254" s="107">
        <v>79</v>
      </c>
      <c r="G254" s="146">
        <v>1268.1099999999999</v>
      </c>
      <c r="H254" s="209">
        <f t="shared" si="14"/>
        <v>299.14999999999998</v>
      </c>
      <c r="I254" s="109">
        <f t="shared" si="15"/>
        <v>1567.2599999999998</v>
      </c>
      <c r="K254" s="247"/>
      <c r="M254" s="208"/>
    </row>
    <row r="255" spans="1:13" ht="25.5">
      <c r="A255" s="107">
        <f t="shared" si="16"/>
        <v>249</v>
      </c>
      <c r="B255" s="127" t="s">
        <v>109</v>
      </c>
      <c r="C255" s="131" t="s">
        <v>70</v>
      </c>
      <c r="D255" s="107">
        <v>1858</v>
      </c>
      <c r="E255" s="232">
        <f t="shared" si="13"/>
        <v>11.170999999999999</v>
      </c>
      <c r="F255" s="107">
        <v>141.75</v>
      </c>
      <c r="G255" s="146">
        <v>3166.98</v>
      </c>
      <c r="H255" s="209">
        <f t="shared" si="14"/>
        <v>747.09</v>
      </c>
      <c r="I255" s="109">
        <f t="shared" si="15"/>
        <v>3914.07</v>
      </c>
      <c r="K255" s="247"/>
      <c r="M255" s="208"/>
    </row>
    <row r="256" spans="1:13" s="185" customFormat="1" ht="25.5">
      <c r="A256" s="118">
        <f t="shared" si="16"/>
        <v>250</v>
      </c>
      <c r="B256" s="132" t="s">
        <v>131</v>
      </c>
      <c r="C256" s="133" t="s">
        <v>68</v>
      </c>
      <c r="D256" s="118">
        <v>1637</v>
      </c>
      <c r="E256" s="186">
        <f t="shared" si="13"/>
        <v>9.8420000000000005</v>
      </c>
      <c r="F256" s="118">
        <v>34</v>
      </c>
      <c r="G256" s="235">
        <v>669.26</v>
      </c>
      <c r="H256" s="110">
        <f>ROUND(G256*0.2194,2)-0.01</f>
        <v>146.83000000000001</v>
      </c>
      <c r="I256" s="110">
        <f t="shared" si="15"/>
        <v>816.09</v>
      </c>
      <c r="J256" s="50" t="s">
        <v>142</v>
      </c>
      <c r="K256" s="247"/>
      <c r="M256" s="208"/>
    </row>
    <row r="257" spans="1:13" ht="25.5">
      <c r="A257" s="107">
        <f t="shared" si="16"/>
        <v>251</v>
      </c>
      <c r="B257" s="127" t="s">
        <v>123</v>
      </c>
      <c r="C257" s="131" t="s">
        <v>70</v>
      </c>
      <c r="D257" s="107">
        <v>1401</v>
      </c>
      <c r="E257" s="232">
        <f t="shared" si="13"/>
        <v>8.423</v>
      </c>
      <c r="F257" s="107">
        <v>34.5</v>
      </c>
      <c r="G257" s="146">
        <v>581.19000000000005</v>
      </c>
      <c r="H257" s="209">
        <f t="shared" si="14"/>
        <v>137.1</v>
      </c>
      <c r="I257" s="109">
        <f t="shared" si="15"/>
        <v>718.29000000000008</v>
      </c>
      <c r="K257" s="247"/>
      <c r="M257" s="208"/>
    </row>
    <row r="258" spans="1:13" ht="25.5">
      <c r="A258" s="107">
        <f t="shared" si="16"/>
        <v>252</v>
      </c>
      <c r="B258" s="127" t="s">
        <v>80</v>
      </c>
      <c r="C258" s="131" t="s">
        <v>68</v>
      </c>
      <c r="D258" s="107">
        <v>1335</v>
      </c>
      <c r="E258" s="232">
        <f t="shared" si="13"/>
        <v>8.0259999999999998</v>
      </c>
      <c r="F258" s="107">
        <v>266</v>
      </c>
      <c r="G258" s="146">
        <v>4269.83</v>
      </c>
      <c r="H258" s="209">
        <f t="shared" si="14"/>
        <v>1007.25</v>
      </c>
      <c r="I258" s="109">
        <f t="shared" si="15"/>
        <v>5277.08</v>
      </c>
      <c r="K258" s="247"/>
      <c r="M258" s="208"/>
    </row>
    <row r="259" spans="1:13" ht="18" customHeight="1">
      <c r="A259" s="107">
        <f t="shared" si="16"/>
        <v>253</v>
      </c>
      <c r="B259" s="127" t="s">
        <v>89</v>
      </c>
      <c r="C259" s="131" t="s">
        <v>32</v>
      </c>
      <c r="D259" s="107">
        <v>1263</v>
      </c>
      <c r="E259" s="232">
        <f t="shared" si="13"/>
        <v>7.593</v>
      </c>
      <c r="F259" s="107">
        <v>149.5</v>
      </c>
      <c r="G259" s="146">
        <v>2270.31</v>
      </c>
      <c r="H259" s="209">
        <f t="shared" si="14"/>
        <v>535.57000000000005</v>
      </c>
      <c r="I259" s="109">
        <f t="shared" si="15"/>
        <v>2805.88</v>
      </c>
      <c r="K259" s="247"/>
      <c r="M259" s="208"/>
    </row>
    <row r="260" spans="1:13" ht="25.5">
      <c r="A260" s="107">
        <f t="shared" si="16"/>
        <v>254</v>
      </c>
      <c r="B260" s="127" t="s">
        <v>76</v>
      </c>
      <c r="C260" s="131" t="s">
        <v>68</v>
      </c>
      <c r="D260" s="107">
        <v>1474</v>
      </c>
      <c r="E260" s="232">
        <f t="shared" si="13"/>
        <v>8.8620000000000001</v>
      </c>
      <c r="F260" s="107">
        <v>173</v>
      </c>
      <c r="G260" s="146">
        <v>3066.25</v>
      </c>
      <c r="H260" s="209">
        <f t="shared" si="14"/>
        <v>723.33</v>
      </c>
      <c r="I260" s="109">
        <f t="shared" si="15"/>
        <v>3789.58</v>
      </c>
      <c r="K260" s="247"/>
      <c r="M260" s="208"/>
    </row>
    <row r="261" spans="1:13">
      <c r="A261" s="107">
        <f t="shared" si="16"/>
        <v>255</v>
      </c>
      <c r="B261" s="127" t="s">
        <v>121</v>
      </c>
      <c r="C261" s="131" t="s">
        <v>68</v>
      </c>
      <c r="D261" s="107">
        <v>1593</v>
      </c>
      <c r="E261" s="232">
        <f t="shared" si="13"/>
        <v>9.577</v>
      </c>
      <c r="F261" s="107">
        <v>90</v>
      </c>
      <c r="G261" s="146">
        <v>1723.86</v>
      </c>
      <c r="H261" s="209">
        <f t="shared" si="14"/>
        <v>406.66</v>
      </c>
      <c r="I261" s="109">
        <f t="shared" si="15"/>
        <v>2130.52</v>
      </c>
      <c r="K261" s="247"/>
      <c r="M261" s="208"/>
    </row>
    <row r="262" spans="1:13" ht="25.5">
      <c r="A262" s="107">
        <f t="shared" si="16"/>
        <v>256</v>
      </c>
      <c r="B262" s="127" t="s">
        <v>80</v>
      </c>
      <c r="C262" s="131" t="s">
        <v>66</v>
      </c>
      <c r="D262" s="107">
        <v>1337</v>
      </c>
      <c r="E262" s="232">
        <f t="shared" si="13"/>
        <v>8.0380000000000003</v>
      </c>
      <c r="F262" s="107">
        <v>176</v>
      </c>
      <c r="G262" s="146">
        <v>2829.38</v>
      </c>
      <c r="H262" s="209">
        <f t="shared" si="14"/>
        <v>667.45</v>
      </c>
      <c r="I262" s="109">
        <f t="shared" si="15"/>
        <v>3496.83</v>
      </c>
      <c r="K262" s="247"/>
      <c r="M262" s="208"/>
    </row>
    <row r="263" spans="1:13" ht="25.5">
      <c r="A263" s="107">
        <f t="shared" si="16"/>
        <v>257</v>
      </c>
      <c r="B263" s="127" t="s">
        <v>93</v>
      </c>
      <c r="C263" s="131" t="s">
        <v>66</v>
      </c>
      <c r="D263" s="107">
        <v>1317</v>
      </c>
      <c r="E263" s="232">
        <f t="shared" si="13"/>
        <v>7.9180000000000001</v>
      </c>
      <c r="F263" s="107">
        <v>246</v>
      </c>
      <c r="G263" s="146">
        <v>3895.66</v>
      </c>
      <c r="H263" s="209">
        <f t="shared" si="14"/>
        <v>918.99</v>
      </c>
      <c r="I263" s="109">
        <f t="shared" si="15"/>
        <v>4814.6499999999996</v>
      </c>
      <c r="K263" s="247"/>
      <c r="M263" s="208"/>
    </row>
    <row r="264" spans="1:13" ht="25.5">
      <c r="A264" s="107">
        <f t="shared" si="16"/>
        <v>258</v>
      </c>
      <c r="B264" s="127" t="s">
        <v>115</v>
      </c>
      <c r="C264" s="131" t="s">
        <v>68</v>
      </c>
      <c r="D264" s="107">
        <v>1545</v>
      </c>
      <c r="E264" s="232">
        <f t="shared" ref="E264:E327" si="17">ROUND(D264/$E$4,3)</f>
        <v>9.2889999999999997</v>
      </c>
      <c r="F264" s="107">
        <v>99</v>
      </c>
      <c r="G264" s="146">
        <v>1839.22</v>
      </c>
      <c r="H264" s="209">
        <f t="shared" ref="H264:H327" si="18">ROUND(G264*0.2359,2)</f>
        <v>433.87</v>
      </c>
      <c r="I264" s="109">
        <f t="shared" ref="I264:I327" si="19">G264+H264</f>
        <v>2273.09</v>
      </c>
      <c r="K264" s="247"/>
      <c r="M264" s="208"/>
    </row>
    <row r="265" spans="1:13" ht="25.5">
      <c r="A265" s="107">
        <f t="shared" ref="A265:A328" si="20">A264+1</f>
        <v>259</v>
      </c>
      <c r="B265" s="127" t="s">
        <v>73</v>
      </c>
      <c r="C265" s="131" t="s">
        <v>68</v>
      </c>
      <c r="D265" s="107">
        <v>1517</v>
      </c>
      <c r="E265" s="232">
        <f t="shared" si="17"/>
        <v>9.1199999999999992</v>
      </c>
      <c r="F265" s="107">
        <v>253</v>
      </c>
      <c r="G265" s="146">
        <v>4614.72</v>
      </c>
      <c r="H265" s="209">
        <f t="shared" si="18"/>
        <v>1088.6099999999999</v>
      </c>
      <c r="I265" s="109">
        <f t="shared" si="19"/>
        <v>5703.33</v>
      </c>
      <c r="K265" s="247"/>
      <c r="M265" s="208"/>
    </row>
    <row r="266" spans="1:13" ht="25.5">
      <c r="A266" s="107">
        <f t="shared" si="20"/>
        <v>260</v>
      </c>
      <c r="B266" s="127" t="s">
        <v>112</v>
      </c>
      <c r="C266" s="131" t="s">
        <v>32</v>
      </c>
      <c r="D266" s="107">
        <v>1140</v>
      </c>
      <c r="E266" s="232">
        <f t="shared" si="17"/>
        <v>6.8540000000000001</v>
      </c>
      <c r="F266" s="107">
        <v>234.5</v>
      </c>
      <c r="G266" s="146">
        <v>3214.53</v>
      </c>
      <c r="H266" s="209">
        <f t="shared" si="18"/>
        <v>758.31</v>
      </c>
      <c r="I266" s="109">
        <f t="shared" si="19"/>
        <v>3972.84</v>
      </c>
      <c r="K266" s="247"/>
      <c r="M266" s="208"/>
    </row>
    <row r="267" spans="1:13" ht="25.5">
      <c r="A267" s="107">
        <f t="shared" si="20"/>
        <v>261</v>
      </c>
      <c r="B267" s="127" t="s">
        <v>91</v>
      </c>
      <c r="C267" s="131" t="s">
        <v>66</v>
      </c>
      <c r="D267" s="107">
        <v>1240</v>
      </c>
      <c r="E267" s="232">
        <f t="shared" si="17"/>
        <v>7.4550000000000001</v>
      </c>
      <c r="F267" s="107">
        <v>145</v>
      </c>
      <c r="G267" s="146">
        <v>2161.9499999999998</v>
      </c>
      <c r="H267" s="209">
        <f t="shared" si="18"/>
        <v>510</v>
      </c>
      <c r="I267" s="109">
        <f t="shared" si="19"/>
        <v>2671.95</v>
      </c>
      <c r="K267" s="247"/>
      <c r="M267" s="208"/>
    </row>
    <row r="268" spans="1:13" ht="25.5">
      <c r="A268" s="107">
        <f t="shared" si="20"/>
        <v>262</v>
      </c>
      <c r="B268" s="127" t="s">
        <v>100</v>
      </c>
      <c r="C268" s="131" t="s">
        <v>70</v>
      </c>
      <c r="D268" s="107">
        <v>1421</v>
      </c>
      <c r="E268" s="232">
        <f t="shared" si="17"/>
        <v>8.5429999999999993</v>
      </c>
      <c r="F268" s="107">
        <v>92</v>
      </c>
      <c r="G268" s="146">
        <v>1571.91</v>
      </c>
      <c r="H268" s="209">
        <f t="shared" si="18"/>
        <v>370.81</v>
      </c>
      <c r="I268" s="109">
        <f t="shared" si="19"/>
        <v>1942.72</v>
      </c>
      <c r="K268" s="247"/>
      <c r="M268" s="208"/>
    </row>
    <row r="269" spans="1:13" ht="25.5">
      <c r="A269" s="107">
        <f t="shared" si="20"/>
        <v>263</v>
      </c>
      <c r="B269" s="127" t="s">
        <v>102</v>
      </c>
      <c r="C269" s="131" t="s">
        <v>70</v>
      </c>
      <c r="D269" s="107">
        <v>1361</v>
      </c>
      <c r="E269" s="232">
        <f t="shared" si="17"/>
        <v>8.1829999999999998</v>
      </c>
      <c r="F269" s="107">
        <v>97</v>
      </c>
      <c r="G269" s="146">
        <v>1587.5</v>
      </c>
      <c r="H269" s="209">
        <f t="shared" si="18"/>
        <v>374.49</v>
      </c>
      <c r="I269" s="109">
        <f t="shared" si="19"/>
        <v>1961.99</v>
      </c>
      <c r="K269" s="247"/>
      <c r="M269" s="208"/>
    </row>
    <row r="270" spans="1:13" ht="25.5">
      <c r="A270" s="107">
        <f t="shared" si="20"/>
        <v>264</v>
      </c>
      <c r="B270" s="127" t="s">
        <v>82</v>
      </c>
      <c r="C270" s="131" t="s">
        <v>66</v>
      </c>
      <c r="D270" s="107">
        <v>1463</v>
      </c>
      <c r="E270" s="232">
        <f t="shared" si="17"/>
        <v>8.7959999999999994</v>
      </c>
      <c r="F270" s="107">
        <v>90</v>
      </c>
      <c r="G270" s="146">
        <v>1583.28</v>
      </c>
      <c r="H270" s="209">
        <f t="shared" si="18"/>
        <v>373.5</v>
      </c>
      <c r="I270" s="109">
        <f t="shared" si="19"/>
        <v>1956.78</v>
      </c>
      <c r="K270" s="247"/>
      <c r="M270" s="208"/>
    </row>
    <row r="271" spans="1:13" ht="25.5">
      <c r="A271" s="107">
        <f t="shared" si="20"/>
        <v>265</v>
      </c>
      <c r="B271" s="127" t="s">
        <v>98</v>
      </c>
      <c r="C271" s="131" t="s">
        <v>66</v>
      </c>
      <c r="D271" s="107">
        <v>1337</v>
      </c>
      <c r="E271" s="232">
        <f t="shared" si="17"/>
        <v>8.0380000000000003</v>
      </c>
      <c r="F271" s="107">
        <v>133.5</v>
      </c>
      <c r="G271" s="146">
        <v>2146.15</v>
      </c>
      <c r="H271" s="209">
        <f t="shared" si="18"/>
        <v>506.28</v>
      </c>
      <c r="I271" s="109">
        <f t="shared" si="19"/>
        <v>2652.4300000000003</v>
      </c>
      <c r="K271" s="247"/>
      <c r="M271" s="208"/>
    </row>
    <row r="272" spans="1:13" ht="25.5">
      <c r="A272" s="107">
        <f t="shared" si="20"/>
        <v>266</v>
      </c>
      <c r="B272" s="127" t="s">
        <v>101</v>
      </c>
      <c r="C272" s="131" t="s">
        <v>68</v>
      </c>
      <c r="D272" s="107">
        <v>1517</v>
      </c>
      <c r="E272" s="232">
        <f t="shared" si="17"/>
        <v>9.1199999999999992</v>
      </c>
      <c r="F272" s="107">
        <v>163.5</v>
      </c>
      <c r="G272" s="146">
        <v>2982.24</v>
      </c>
      <c r="H272" s="209">
        <f t="shared" si="18"/>
        <v>703.51</v>
      </c>
      <c r="I272" s="109">
        <f t="shared" si="19"/>
        <v>3685.75</v>
      </c>
      <c r="K272" s="247"/>
      <c r="M272" s="208"/>
    </row>
    <row r="273" spans="1:13" ht="25.5">
      <c r="A273" s="107">
        <f t="shared" si="20"/>
        <v>267</v>
      </c>
      <c r="B273" s="127" t="s">
        <v>146</v>
      </c>
      <c r="C273" s="131" t="s">
        <v>66</v>
      </c>
      <c r="D273" s="107">
        <v>1297</v>
      </c>
      <c r="E273" s="232">
        <f t="shared" si="17"/>
        <v>7.798</v>
      </c>
      <c r="F273" s="107">
        <v>22.5</v>
      </c>
      <c r="G273" s="146">
        <v>350.91</v>
      </c>
      <c r="H273" s="209">
        <f t="shared" si="18"/>
        <v>82.78</v>
      </c>
      <c r="I273" s="109">
        <f t="shared" si="19"/>
        <v>433.69000000000005</v>
      </c>
      <c r="K273" s="247"/>
      <c r="M273" s="208"/>
    </row>
    <row r="274" spans="1:13" ht="25.5">
      <c r="A274" s="107">
        <f t="shared" si="20"/>
        <v>268</v>
      </c>
      <c r="B274" s="127" t="s">
        <v>80</v>
      </c>
      <c r="C274" s="131" t="s">
        <v>68</v>
      </c>
      <c r="D274" s="107">
        <v>1381</v>
      </c>
      <c r="E274" s="232">
        <f t="shared" si="17"/>
        <v>8.3030000000000008</v>
      </c>
      <c r="F274" s="107">
        <v>169</v>
      </c>
      <c r="G274" s="146">
        <v>2806.41</v>
      </c>
      <c r="H274" s="209">
        <f t="shared" si="18"/>
        <v>662.03</v>
      </c>
      <c r="I274" s="109">
        <f t="shared" si="19"/>
        <v>3468.4399999999996</v>
      </c>
      <c r="K274" s="247"/>
      <c r="M274" s="208"/>
    </row>
    <row r="275" spans="1:13" ht="25.5">
      <c r="A275" s="107">
        <f t="shared" si="20"/>
        <v>269</v>
      </c>
      <c r="B275" s="127" t="s">
        <v>76</v>
      </c>
      <c r="C275" s="131" t="s">
        <v>70</v>
      </c>
      <c r="D275" s="107">
        <v>1474</v>
      </c>
      <c r="E275" s="232">
        <f t="shared" si="17"/>
        <v>8.8620000000000001</v>
      </c>
      <c r="F275" s="107">
        <v>122</v>
      </c>
      <c r="G275" s="146">
        <v>2162.33</v>
      </c>
      <c r="H275" s="209">
        <f t="shared" si="18"/>
        <v>510.09</v>
      </c>
      <c r="I275" s="109">
        <f t="shared" si="19"/>
        <v>2672.42</v>
      </c>
      <c r="K275" s="247"/>
      <c r="M275" s="208"/>
    </row>
    <row r="276" spans="1:13">
      <c r="A276" s="107">
        <f t="shared" si="20"/>
        <v>270</v>
      </c>
      <c r="B276" s="127" t="s">
        <v>89</v>
      </c>
      <c r="C276" s="131" t="s">
        <v>191</v>
      </c>
      <c r="D276" s="107">
        <v>1441</v>
      </c>
      <c r="E276" s="232">
        <f t="shared" si="17"/>
        <v>8.6639999999999997</v>
      </c>
      <c r="F276" s="107">
        <v>133</v>
      </c>
      <c r="G276" s="146">
        <v>2304.62</v>
      </c>
      <c r="H276" s="209">
        <f t="shared" si="18"/>
        <v>543.66</v>
      </c>
      <c r="I276" s="109">
        <f t="shared" si="19"/>
        <v>2848.2799999999997</v>
      </c>
      <c r="K276" s="247"/>
      <c r="M276" s="208"/>
    </row>
    <row r="277" spans="1:13" ht="25.5">
      <c r="A277" s="107">
        <f t="shared" si="20"/>
        <v>271</v>
      </c>
      <c r="B277" s="127" t="s">
        <v>117</v>
      </c>
      <c r="C277" s="131" t="s">
        <v>68</v>
      </c>
      <c r="D277" s="107">
        <v>1355</v>
      </c>
      <c r="E277" s="232">
        <f t="shared" si="17"/>
        <v>8.1460000000000008</v>
      </c>
      <c r="F277" s="107">
        <v>131.5</v>
      </c>
      <c r="G277" s="146">
        <v>2142.4</v>
      </c>
      <c r="H277" s="209">
        <f t="shared" si="18"/>
        <v>505.39</v>
      </c>
      <c r="I277" s="109">
        <f t="shared" si="19"/>
        <v>2647.79</v>
      </c>
      <c r="K277" s="247"/>
      <c r="M277" s="208"/>
    </row>
    <row r="278" spans="1:13" ht="25.5">
      <c r="A278" s="107">
        <f t="shared" si="20"/>
        <v>272</v>
      </c>
      <c r="B278" s="127" t="s">
        <v>65</v>
      </c>
      <c r="C278" s="131" t="s">
        <v>68</v>
      </c>
      <c r="D278" s="107">
        <v>1470</v>
      </c>
      <c r="E278" s="232">
        <f t="shared" si="17"/>
        <v>8.8379999999999992</v>
      </c>
      <c r="F278" s="107">
        <v>153.75</v>
      </c>
      <c r="G278" s="146">
        <v>2717.69</v>
      </c>
      <c r="H278" s="209">
        <f t="shared" si="18"/>
        <v>641.1</v>
      </c>
      <c r="I278" s="109">
        <f t="shared" si="19"/>
        <v>3358.79</v>
      </c>
      <c r="K278" s="247"/>
      <c r="M278" s="208"/>
    </row>
    <row r="279" spans="1:13" ht="25.5">
      <c r="A279" s="107">
        <f t="shared" si="20"/>
        <v>273</v>
      </c>
      <c r="B279" s="127" t="s">
        <v>96</v>
      </c>
      <c r="C279" s="131" t="s">
        <v>32</v>
      </c>
      <c r="D279" s="107">
        <v>1260</v>
      </c>
      <c r="E279" s="232">
        <f t="shared" si="17"/>
        <v>7.5750000000000002</v>
      </c>
      <c r="F279" s="107">
        <v>190.5</v>
      </c>
      <c r="G279" s="146">
        <v>2886.08</v>
      </c>
      <c r="H279" s="209">
        <f t="shared" si="18"/>
        <v>680.83</v>
      </c>
      <c r="I279" s="109">
        <f t="shared" si="19"/>
        <v>3566.91</v>
      </c>
      <c r="K279" s="247"/>
      <c r="M279" s="208"/>
    </row>
    <row r="280" spans="1:13" ht="25.5">
      <c r="A280" s="107">
        <f t="shared" si="20"/>
        <v>274</v>
      </c>
      <c r="B280" s="127" t="s">
        <v>82</v>
      </c>
      <c r="C280" s="131" t="s">
        <v>66</v>
      </c>
      <c r="D280" s="107">
        <v>1470</v>
      </c>
      <c r="E280" s="232">
        <f t="shared" si="17"/>
        <v>8.8379999999999992</v>
      </c>
      <c r="F280" s="107">
        <v>104.5</v>
      </c>
      <c r="G280" s="146">
        <v>1847.14</v>
      </c>
      <c r="H280" s="209">
        <f t="shared" si="18"/>
        <v>435.74</v>
      </c>
      <c r="I280" s="109">
        <f t="shared" si="19"/>
        <v>2282.88</v>
      </c>
      <c r="K280" s="247"/>
      <c r="M280" s="208"/>
    </row>
    <row r="281" spans="1:13" ht="25.5">
      <c r="A281" s="107">
        <f t="shared" si="20"/>
        <v>275</v>
      </c>
      <c r="B281" s="127" t="s">
        <v>86</v>
      </c>
      <c r="C281" s="131" t="s">
        <v>68</v>
      </c>
      <c r="D281" s="107">
        <v>1381</v>
      </c>
      <c r="E281" s="232">
        <f t="shared" si="17"/>
        <v>8.3030000000000008</v>
      </c>
      <c r="F281" s="107">
        <v>216</v>
      </c>
      <c r="G281" s="146">
        <v>3586.9</v>
      </c>
      <c r="H281" s="209">
        <f t="shared" si="18"/>
        <v>846.15</v>
      </c>
      <c r="I281" s="109">
        <f t="shared" si="19"/>
        <v>4433.05</v>
      </c>
      <c r="K281" s="247"/>
      <c r="M281" s="208"/>
    </row>
    <row r="282" spans="1:13" ht="25.5">
      <c r="A282" s="107">
        <f t="shared" si="20"/>
        <v>276</v>
      </c>
      <c r="B282" s="127" t="s">
        <v>82</v>
      </c>
      <c r="C282" s="131" t="s">
        <v>68</v>
      </c>
      <c r="D282" s="107">
        <v>1517</v>
      </c>
      <c r="E282" s="232">
        <f t="shared" si="17"/>
        <v>9.1199999999999992</v>
      </c>
      <c r="F282" s="107">
        <v>133</v>
      </c>
      <c r="G282" s="146">
        <v>2425.92</v>
      </c>
      <c r="H282" s="209">
        <f t="shared" si="18"/>
        <v>572.27</v>
      </c>
      <c r="I282" s="109">
        <f t="shared" si="19"/>
        <v>2998.19</v>
      </c>
      <c r="K282" s="247"/>
      <c r="M282" s="208"/>
    </row>
    <row r="283" spans="1:13" ht="25.5">
      <c r="A283" s="107">
        <f t="shared" si="20"/>
        <v>277</v>
      </c>
      <c r="B283" s="127" t="s">
        <v>119</v>
      </c>
      <c r="C283" s="131" t="s">
        <v>68</v>
      </c>
      <c r="D283" s="107">
        <v>1517</v>
      </c>
      <c r="E283" s="232">
        <f t="shared" si="17"/>
        <v>9.1199999999999992</v>
      </c>
      <c r="F283" s="107">
        <v>83.5</v>
      </c>
      <c r="G283" s="146">
        <v>1523.04</v>
      </c>
      <c r="H283" s="209">
        <f t="shared" si="18"/>
        <v>359.29</v>
      </c>
      <c r="I283" s="109">
        <f t="shared" si="19"/>
        <v>1882.33</v>
      </c>
      <c r="K283" s="247"/>
      <c r="M283" s="208"/>
    </row>
    <row r="284" spans="1:13" ht="25.5">
      <c r="A284" s="107">
        <f t="shared" si="20"/>
        <v>278</v>
      </c>
      <c r="B284" s="127" t="s">
        <v>82</v>
      </c>
      <c r="C284" s="131" t="s">
        <v>66</v>
      </c>
      <c r="D284" s="107">
        <v>1463</v>
      </c>
      <c r="E284" s="232">
        <f t="shared" si="17"/>
        <v>8.7959999999999994</v>
      </c>
      <c r="F284" s="107">
        <v>110</v>
      </c>
      <c r="G284" s="146">
        <v>1935.12</v>
      </c>
      <c r="H284" s="209">
        <f t="shared" si="18"/>
        <v>456.49</v>
      </c>
      <c r="I284" s="109">
        <f t="shared" si="19"/>
        <v>2391.6099999999997</v>
      </c>
      <c r="K284" s="247"/>
      <c r="M284" s="208"/>
    </row>
    <row r="285" spans="1:13" ht="25.5">
      <c r="A285" s="107">
        <f t="shared" si="20"/>
        <v>279</v>
      </c>
      <c r="B285" s="127" t="s">
        <v>113</v>
      </c>
      <c r="C285" s="131" t="s">
        <v>32</v>
      </c>
      <c r="D285" s="107">
        <v>1225</v>
      </c>
      <c r="E285" s="232">
        <f t="shared" si="17"/>
        <v>7.3650000000000002</v>
      </c>
      <c r="F285" s="107">
        <v>233.5</v>
      </c>
      <c r="G285" s="146">
        <v>3439.46</v>
      </c>
      <c r="H285" s="209">
        <f t="shared" si="18"/>
        <v>811.37</v>
      </c>
      <c r="I285" s="109">
        <f t="shared" si="19"/>
        <v>4250.83</v>
      </c>
      <c r="K285" s="247"/>
      <c r="M285" s="208"/>
    </row>
    <row r="286" spans="1:13" ht="25.5">
      <c r="A286" s="107">
        <f t="shared" si="20"/>
        <v>280</v>
      </c>
      <c r="B286" s="127" t="s">
        <v>81</v>
      </c>
      <c r="C286" s="131" t="s">
        <v>66</v>
      </c>
      <c r="D286" s="107">
        <v>1317</v>
      </c>
      <c r="E286" s="232">
        <f t="shared" si="17"/>
        <v>7.9180000000000001</v>
      </c>
      <c r="F286" s="107">
        <v>50</v>
      </c>
      <c r="G286" s="146">
        <v>791.8</v>
      </c>
      <c r="H286" s="209">
        <f t="shared" si="18"/>
        <v>186.79</v>
      </c>
      <c r="I286" s="109">
        <f t="shared" si="19"/>
        <v>978.58999999999992</v>
      </c>
      <c r="K286" s="247"/>
      <c r="M286" s="208"/>
    </row>
    <row r="287" spans="1:13" ht="25.5">
      <c r="A287" s="107">
        <f t="shared" si="20"/>
        <v>281</v>
      </c>
      <c r="B287" s="127" t="s">
        <v>113</v>
      </c>
      <c r="C287" s="131" t="s">
        <v>50</v>
      </c>
      <c r="D287" s="107">
        <v>1566</v>
      </c>
      <c r="E287" s="232">
        <f t="shared" si="17"/>
        <v>9.4149999999999991</v>
      </c>
      <c r="F287" s="107">
        <v>292</v>
      </c>
      <c r="G287" s="146">
        <v>5498.36</v>
      </c>
      <c r="H287" s="209">
        <f t="shared" si="18"/>
        <v>1297.06</v>
      </c>
      <c r="I287" s="109">
        <f t="shared" si="19"/>
        <v>6795.42</v>
      </c>
      <c r="K287" s="247"/>
      <c r="M287" s="208"/>
    </row>
    <row r="288" spans="1:13" ht="25.5">
      <c r="A288" s="107">
        <f t="shared" si="20"/>
        <v>282</v>
      </c>
      <c r="B288" s="127" t="s">
        <v>115</v>
      </c>
      <c r="C288" s="131" t="s">
        <v>103</v>
      </c>
      <c r="D288" s="107">
        <v>2012</v>
      </c>
      <c r="E288" s="232">
        <f t="shared" si="17"/>
        <v>12.096</v>
      </c>
      <c r="F288" s="107">
        <v>117</v>
      </c>
      <c r="G288" s="146">
        <v>2830.46</v>
      </c>
      <c r="H288" s="209">
        <f t="shared" si="18"/>
        <v>667.71</v>
      </c>
      <c r="I288" s="109">
        <f t="shared" si="19"/>
        <v>3498.17</v>
      </c>
      <c r="K288" s="247"/>
      <c r="M288" s="208"/>
    </row>
    <row r="289" spans="1:13" ht="25.5">
      <c r="A289" s="107">
        <f t="shared" si="20"/>
        <v>283</v>
      </c>
      <c r="B289" s="127" t="s">
        <v>86</v>
      </c>
      <c r="C289" s="131" t="s">
        <v>66</v>
      </c>
      <c r="D289" s="107">
        <v>1337</v>
      </c>
      <c r="E289" s="232">
        <f t="shared" si="17"/>
        <v>8.0380000000000003</v>
      </c>
      <c r="F289" s="107">
        <v>173</v>
      </c>
      <c r="G289" s="146">
        <v>2781.15</v>
      </c>
      <c r="H289" s="209">
        <f t="shared" si="18"/>
        <v>656.07</v>
      </c>
      <c r="I289" s="109">
        <f t="shared" si="19"/>
        <v>3437.2200000000003</v>
      </c>
      <c r="K289" s="247"/>
      <c r="M289" s="208"/>
    </row>
    <row r="290" spans="1:13">
      <c r="A290" s="107">
        <f t="shared" si="20"/>
        <v>284</v>
      </c>
      <c r="B290" s="127" t="s">
        <v>60</v>
      </c>
      <c r="C290" s="131" t="s">
        <v>32</v>
      </c>
      <c r="D290" s="107">
        <v>1283</v>
      </c>
      <c r="E290" s="232">
        <f t="shared" si="17"/>
        <v>7.7140000000000004</v>
      </c>
      <c r="F290" s="107">
        <v>145</v>
      </c>
      <c r="G290" s="146">
        <v>2237.06</v>
      </c>
      <c r="H290" s="209">
        <f t="shared" si="18"/>
        <v>527.72</v>
      </c>
      <c r="I290" s="109">
        <f t="shared" si="19"/>
        <v>2764.7799999999997</v>
      </c>
      <c r="K290" s="247"/>
      <c r="M290" s="208"/>
    </row>
    <row r="291" spans="1:13">
      <c r="A291" s="107">
        <f t="shared" si="20"/>
        <v>285</v>
      </c>
      <c r="B291" s="127" t="s">
        <v>192</v>
      </c>
      <c r="C291" s="131" t="s">
        <v>193</v>
      </c>
      <c r="D291" s="107">
        <v>1765</v>
      </c>
      <c r="E291" s="232">
        <f t="shared" si="17"/>
        <v>10.611000000000001</v>
      </c>
      <c r="F291" s="107">
        <v>118</v>
      </c>
      <c r="G291" s="146">
        <v>2504.1999999999998</v>
      </c>
      <c r="H291" s="209">
        <f t="shared" si="18"/>
        <v>590.74</v>
      </c>
      <c r="I291" s="109">
        <f t="shared" si="19"/>
        <v>3094.9399999999996</v>
      </c>
      <c r="K291" s="247"/>
      <c r="M291" s="208"/>
    </row>
    <row r="292" spans="1:13" ht="25.5">
      <c r="A292" s="107">
        <f t="shared" si="20"/>
        <v>286</v>
      </c>
      <c r="B292" s="127" t="s">
        <v>84</v>
      </c>
      <c r="C292" s="131" t="s">
        <v>66</v>
      </c>
      <c r="D292" s="107">
        <v>1317</v>
      </c>
      <c r="E292" s="232">
        <f t="shared" si="17"/>
        <v>7.9180000000000001</v>
      </c>
      <c r="F292" s="107">
        <v>14</v>
      </c>
      <c r="G292" s="146">
        <v>221.7</v>
      </c>
      <c r="H292" s="209">
        <f t="shared" si="18"/>
        <v>52.3</v>
      </c>
      <c r="I292" s="109">
        <f t="shared" si="19"/>
        <v>274</v>
      </c>
      <c r="K292" s="247"/>
      <c r="M292" s="208"/>
    </row>
    <row r="293" spans="1:13" ht="25.5">
      <c r="A293" s="107">
        <f t="shared" si="20"/>
        <v>287</v>
      </c>
      <c r="B293" s="127" t="s">
        <v>67</v>
      </c>
      <c r="C293" s="131" t="s">
        <v>66</v>
      </c>
      <c r="D293" s="107">
        <v>1317</v>
      </c>
      <c r="E293" s="232">
        <f t="shared" si="17"/>
        <v>7.9180000000000001</v>
      </c>
      <c r="F293" s="107">
        <v>94</v>
      </c>
      <c r="G293" s="146">
        <v>1488.58</v>
      </c>
      <c r="H293" s="209">
        <f t="shared" si="18"/>
        <v>351.16</v>
      </c>
      <c r="I293" s="109">
        <f t="shared" si="19"/>
        <v>1839.74</v>
      </c>
      <c r="K293" s="247"/>
      <c r="M293" s="208"/>
    </row>
    <row r="294" spans="1:13" ht="25.5">
      <c r="A294" s="107">
        <f t="shared" si="20"/>
        <v>288</v>
      </c>
      <c r="B294" s="127" t="s">
        <v>75</v>
      </c>
      <c r="C294" s="131" t="s">
        <v>32</v>
      </c>
      <c r="D294" s="107">
        <v>1140</v>
      </c>
      <c r="E294" s="232">
        <f t="shared" si="17"/>
        <v>6.8540000000000001</v>
      </c>
      <c r="F294" s="107">
        <v>176</v>
      </c>
      <c r="G294" s="146">
        <v>2412.61</v>
      </c>
      <c r="H294" s="209">
        <f t="shared" si="18"/>
        <v>569.13</v>
      </c>
      <c r="I294" s="109">
        <f t="shared" si="19"/>
        <v>2981.7400000000002</v>
      </c>
      <c r="K294" s="247"/>
      <c r="M294" s="208"/>
    </row>
    <row r="295" spans="1:13" ht="25.5">
      <c r="A295" s="107">
        <f t="shared" si="20"/>
        <v>289</v>
      </c>
      <c r="B295" s="127" t="s">
        <v>87</v>
      </c>
      <c r="C295" s="131" t="s">
        <v>70</v>
      </c>
      <c r="D295" s="107">
        <v>1794</v>
      </c>
      <c r="E295" s="232">
        <f t="shared" si="17"/>
        <v>10.786</v>
      </c>
      <c r="F295" s="107">
        <v>208</v>
      </c>
      <c r="G295" s="146">
        <v>4486.9799999999996</v>
      </c>
      <c r="H295" s="209">
        <f t="shared" si="18"/>
        <v>1058.48</v>
      </c>
      <c r="I295" s="109">
        <f t="shared" si="19"/>
        <v>5545.4599999999991</v>
      </c>
      <c r="K295" s="247"/>
      <c r="M295" s="208"/>
    </row>
    <row r="296" spans="1:13" ht="25.5">
      <c r="A296" s="107">
        <f t="shared" si="20"/>
        <v>290</v>
      </c>
      <c r="B296" s="127" t="s">
        <v>145</v>
      </c>
      <c r="C296" s="131" t="s">
        <v>32</v>
      </c>
      <c r="D296" s="107">
        <v>1225</v>
      </c>
      <c r="E296" s="232">
        <f t="shared" si="17"/>
        <v>7.3650000000000002</v>
      </c>
      <c r="F296" s="107">
        <v>120</v>
      </c>
      <c r="G296" s="146">
        <v>1767.6</v>
      </c>
      <c r="H296" s="209">
        <f t="shared" si="18"/>
        <v>416.98</v>
      </c>
      <c r="I296" s="109">
        <f t="shared" si="19"/>
        <v>2184.58</v>
      </c>
      <c r="K296" s="247"/>
      <c r="M296" s="208"/>
    </row>
    <row r="297" spans="1:13" ht="25.5">
      <c r="A297" s="107">
        <f t="shared" si="20"/>
        <v>291</v>
      </c>
      <c r="B297" s="127" t="s">
        <v>113</v>
      </c>
      <c r="C297" s="131" t="s">
        <v>32</v>
      </c>
      <c r="D297" s="107">
        <v>1205</v>
      </c>
      <c r="E297" s="232">
        <f t="shared" si="17"/>
        <v>7.2450000000000001</v>
      </c>
      <c r="F297" s="107">
        <v>222</v>
      </c>
      <c r="G297" s="146">
        <v>3216.78</v>
      </c>
      <c r="H297" s="209">
        <f t="shared" si="18"/>
        <v>758.84</v>
      </c>
      <c r="I297" s="109">
        <f t="shared" si="19"/>
        <v>3975.6200000000003</v>
      </c>
      <c r="K297" s="247"/>
      <c r="M297" s="208"/>
    </row>
    <row r="298" spans="1:13">
      <c r="A298" s="107">
        <f t="shared" si="20"/>
        <v>292</v>
      </c>
      <c r="B298" s="127" t="s">
        <v>133</v>
      </c>
      <c r="C298" s="131" t="s">
        <v>134</v>
      </c>
      <c r="D298" s="107">
        <v>1821</v>
      </c>
      <c r="E298" s="232">
        <f t="shared" si="17"/>
        <v>10.948</v>
      </c>
      <c r="F298" s="107">
        <v>103</v>
      </c>
      <c r="G298" s="146">
        <v>2255.29</v>
      </c>
      <c r="H298" s="209">
        <f t="shared" si="18"/>
        <v>532.02</v>
      </c>
      <c r="I298" s="109">
        <f t="shared" si="19"/>
        <v>2787.31</v>
      </c>
      <c r="K298" s="247"/>
      <c r="M298" s="208"/>
    </row>
    <row r="299" spans="1:13">
      <c r="A299" s="107">
        <f t="shared" si="20"/>
        <v>293</v>
      </c>
      <c r="B299" s="127" t="s">
        <v>60</v>
      </c>
      <c r="C299" s="131" t="s">
        <v>32</v>
      </c>
      <c r="D299" s="107">
        <v>1263</v>
      </c>
      <c r="E299" s="232">
        <f t="shared" si="17"/>
        <v>7.593</v>
      </c>
      <c r="F299" s="107">
        <v>161</v>
      </c>
      <c r="G299" s="146">
        <v>2444.9499999999998</v>
      </c>
      <c r="H299" s="209">
        <f t="shared" si="18"/>
        <v>576.76</v>
      </c>
      <c r="I299" s="109">
        <f t="shared" si="19"/>
        <v>3021.71</v>
      </c>
      <c r="K299" s="247"/>
      <c r="M299" s="208"/>
    </row>
    <row r="300" spans="1:13" ht="25.5">
      <c r="A300" s="107">
        <f t="shared" si="20"/>
        <v>294</v>
      </c>
      <c r="B300" s="127" t="s">
        <v>145</v>
      </c>
      <c r="C300" s="131" t="s">
        <v>32</v>
      </c>
      <c r="D300" s="107">
        <v>1205</v>
      </c>
      <c r="E300" s="232">
        <f t="shared" si="17"/>
        <v>7.2450000000000001</v>
      </c>
      <c r="F300" s="107">
        <v>118</v>
      </c>
      <c r="G300" s="146">
        <v>1709.82</v>
      </c>
      <c r="H300" s="209">
        <f t="shared" si="18"/>
        <v>403.35</v>
      </c>
      <c r="I300" s="109">
        <f t="shared" si="19"/>
        <v>2113.17</v>
      </c>
      <c r="K300" s="247"/>
      <c r="M300" s="208"/>
    </row>
    <row r="301" spans="1:13">
      <c r="A301" s="107">
        <f t="shared" si="20"/>
        <v>295</v>
      </c>
      <c r="B301" s="127" t="s">
        <v>83</v>
      </c>
      <c r="C301" s="131" t="s">
        <v>32</v>
      </c>
      <c r="D301" s="107">
        <v>1303</v>
      </c>
      <c r="E301" s="232">
        <f t="shared" si="17"/>
        <v>7.8339999999999996</v>
      </c>
      <c r="F301" s="107">
        <v>118</v>
      </c>
      <c r="G301" s="146">
        <v>1848.82</v>
      </c>
      <c r="H301" s="209">
        <f t="shared" si="18"/>
        <v>436.14</v>
      </c>
      <c r="I301" s="109">
        <f t="shared" si="19"/>
        <v>2284.96</v>
      </c>
      <c r="K301" s="247"/>
      <c r="M301" s="208"/>
    </row>
    <row r="302" spans="1:13" ht="25.5">
      <c r="A302" s="107">
        <f t="shared" si="20"/>
        <v>296</v>
      </c>
      <c r="B302" s="127" t="s">
        <v>72</v>
      </c>
      <c r="C302" s="131" t="s">
        <v>32</v>
      </c>
      <c r="D302" s="107">
        <v>1120</v>
      </c>
      <c r="E302" s="232">
        <f t="shared" si="17"/>
        <v>6.734</v>
      </c>
      <c r="F302" s="107">
        <v>23</v>
      </c>
      <c r="G302" s="146">
        <v>309.76</v>
      </c>
      <c r="H302" s="209">
        <f t="shared" si="18"/>
        <v>73.069999999999993</v>
      </c>
      <c r="I302" s="109">
        <f t="shared" si="19"/>
        <v>382.83</v>
      </c>
      <c r="K302" s="247"/>
      <c r="M302" s="208"/>
    </row>
    <row r="303" spans="1:13" ht="25.5">
      <c r="A303" s="107">
        <f t="shared" si="20"/>
        <v>297</v>
      </c>
      <c r="B303" s="127" t="s">
        <v>61</v>
      </c>
      <c r="C303" s="131" t="s">
        <v>68</v>
      </c>
      <c r="D303" s="107">
        <v>1553</v>
      </c>
      <c r="E303" s="232">
        <f t="shared" si="17"/>
        <v>9.3369999999999997</v>
      </c>
      <c r="F303" s="107">
        <v>181</v>
      </c>
      <c r="G303" s="146">
        <v>3379.99</v>
      </c>
      <c r="H303" s="209">
        <f t="shared" si="18"/>
        <v>797.34</v>
      </c>
      <c r="I303" s="109">
        <f t="shared" si="19"/>
        <v>4177.33</v>
      </c>
      <c r="K303" s="247"/>
      <c r="M303" s="208"/>
    </row>
    <row r="304" spans="1:13">
      <c r="A304" s="107">
        <f t="shared" si="20"/>
        <v>298</v>
      </c>
      <c r="B304" s="127" t="s">
        <v>60</v>
      </c>
      <c r="C304" s="131" t="s">
        <v>32</v>
      </c>
      <c r="D304" s="107">
        <v>1283</v>
      </c>
      <c r="E304" s="232">
        <f t="shared" si="17"/>
        <v>7.7140000000000004</v>
      </c>
      <c r="F304" s="107">
        <v>145</v>
      </c>
      <c r="G304" s="146">
        <v>2237.06</v>
      </c>
      <c r="H304" s="209">
        <f t="shared" si="18"/>
        <v>527.72</v>
      </c>
      <c r="I304" s="109">
        <f t="shared" si="19"/>
        <v>2764.7799999999997</v>
      </c>
      <c r="K304" s="247"/>
      <c r="M304" s="208"/>
    </row>
    <row r="305" spans="1:13" ht="25.5">
      <c r="A305" s="107">
        <f t="shared" si="20"/>
        <v>299</v>
      </c>
      <c r="B305" s="127" t="s">
        <v>72</v>
      </c>
      <c r="C305" s="131" t="s">
        <v>66</v>
      </c>
      <c r="D305" s="107">
        <v>1417</v>
      </c>
      <c r="E305" s="232">
        <f t="shared" si="17"/>
        <v>8.5190000000000001</v>
      </c>
      <c r="F305" s="107">
        <v>23</v>
      </c>
      <c r="G305" s="146">
        <v>391.87</v>
      </c>
      <c r="H305" s="209">
        <f t="shared" si="18"/>
        <v>92.44</v>
      </c>
      <c r="I305" s="109">
        <f t="shared" si="19"/>
        <v>484.31</v>
      </c>
      <c r="K305" s="247"/>
      <c r="M305" s="208"/>
    </row>
    <row r="306" spans="1:13">
      <c r="A306" s="107">
        <f t="shared" si="20"/>
        <v>300</v>
      </c>
      <c r="B306" s="127" t="s">
        <v>104</v>
      </c>
      <c r="C306" s="131" t="s">
        <v>68</v>
      </c>
      <c r="D306" s="107">
        <v>1361</v>
      </c>
      <c r="E306" s="232">
        <f t="shared" si="17"/>
        <v>8.1829999999999998</v>
      </c>
      <c r="F306" s="107">
        <v>189</v>
      </c>
      <c r="G306" s="146">
        <v>3093.17</v>
      </c>
      <c r="H306" s="209">
        <f t="shared" si="18"/>
        <v>729.68</v>
      </c>
      <c r="I306" s="109">
        <f t="shared" si="19"/>
        <v>3822.85</v>
      </c>
      <c r="K306" s="247"/>
      <c r="M306" s="208"/>
    </row>
    <row r="307" spans="1:13">
      <c r="A307" s="107">
        <f t="shared" si="20"/>
        <v>301</v>
      </c>
      <c r="B307" s="127" t="s">
        <v>89</v>
      </c>
      <c r="C307" s="131" t="s">
        <v>32</v>
      </c>
      <c r="D307" s="107">
        <v>1283</v>
      </c>
      <c r="E307" s="232">
        <f t="shared" si="17"/>
        <v>7.7140000000000004</v>
      </c>
      <c r="F307" s="107">
        <v>133</v>
      </c>
      <c r="G307" s="146">
        <v>2051.92</v>
      </c>
      <c r="H307" s="209">
        <f t="shared" si="18"/>
        <v>484.05</v>
      </c>
      <c r="I307" s="109">
        <f t="shared" si="19"/>
        <v>2535.9700000000003</v>
      </c>
      <c r="K307" s="247"/>
      <c r="M307" s="208"/>
    </row>
    <row r="308" spans="1:13" ht="25.5">
      <c r="A308" s="107">
        <f t="shared" si="20"/>
        <v>302</v>
      </c>
      <c r="B308" s="127" t="s">
        <v>112</v>
      </c>
      <c r="C308" s="131" t="s">
        <v>68</v>
      </c>
      <c r="D308" s="107">
        <v>1355</v>
      </c>
      <c r="E308" s="232">
        <f t="shared" si="17"/>
        <v>8.1460000000000008</v>
      </c>
      <c r="F308" s="107">
        <v>143.5</v>
      </c>
      <c r="G308" s="146">
        <v>2337.9</v>
      </c>
      <c r="H308" s="209">
        <f t="shared" si="18"/>
        <v>551.51</v>
      </c>
      <c r="I308" s="109">
        <f t="shared" si="19"/>
        <v>2889.41</v>
      </c>
      <c r="K308" s="247"/>
      <c r="M308" s="208"/>
    </row>
    <row r="309" spans="1:13" ht="25.5">
      <c r="A309" s="107">
        <f t="shared" si="20"/>
        <v>303</v>
      </c>
      <c r="B309" s="127" t="s">
        <v>113</v>
      </c>
      <c r="C309" s="131" t="s">
        <v>32</v>
      </c>
      <c r="D309" s="107">
        <v>1245</v>
      </c>
      <c r="E309" s="232">
        <f t="shared" si="17"/>
        <v>7.4850000000000003</v>
      </c>
      <c r="F309" s="107">
        <v>250.5</v>
      </c>
      <c r="G309" s="146">
        <v>3749.99</v>
      </c>
      <c r="H309" s="209">
        <f t="shared" si="18"/>
        <v>884.62</v>
      </c>
      <c r="I309" s="109">
        <f t="shared" si="19"/>
        <v>4634.6099999999997</v>
      </c>
      <c r="K309" s="247"/>
      <c r="M309" s="208"/>
    </row>
    <row r="310" spans="1:13" ht="25.5">
      <c r="A310" s="107">
        <f t="shared" si="20"/>
        <v>304</v>
      </c>
      <c r="B310" s="127" t="s">
        <v>95</v>
      </c>
      <c r="C310" s="131" t="s">
        <v>68</v>
      </c>
      <c r="D310" s="107">
        <v>1525</v>
      </c>
      <c r="E310" s="232">
        <f t="shared" si="17"/>
        <v>9.1690000000000005</v>
      </c>
      <c r="F310" s="107">
        <v>74</v>
      </c>
      <c r="G310" s="146">
        <v>1357.01</v>
      </c>
      <c r="H310" s="209">
        <f t="shared" si="18"/>
        <v>320.12</v>
      </c>
      <c r="I310" s="109">
        <f t="shared" si="19"/>
        <v>1677.13</v>
      </c>
      <c r="K310" s="247"/>
      <c r="M310" s="208"/>
    </row>
    <row r="311" spans="1:13" ht="25.5">
      <c r="A311" s="107">
        <f t="shared" si="20"/>
        <v>305</v>
      </c>
      <c r="B311" s="127" t="s">
        <v>194</v>
      </c>
      <c r="C311" s="131" t="s">
        <v>68</v>
      </c>
      <c r="D311" s="107">
        <v>1497</v>
      </c>
      <c r="E311" s="232">
        <f t="shared" si="17"/>
        <v>9</v>
      </c>
      <c r="F311" s="107">
        <v>23</v>
      </c>
      <c r="G311" s="146">
        <v>414</v>
      </c>
      <c r="H311" s="209">
        <f t="shared" si="18"/>
        <v>97.66</v>
      </c>
      <c r="I311" s="109">
        <f t="shared" si="19"/>
        <v>511.65999999999997</v>
      </c>
      <c r="K311" s="247"/>
      <c r="M311" s="208"/>
    </row>
    <row r="312" spans="1:13" ht="25.5">
      <c r="A312" s="107">
        <f t="shared" si="20"/>
        <v>306</v>
      </c>
      <c r="B312" s="127" t="s">
        <v>91</v>
      </c>
      <c r="C312" s="131" t="s">
        <v>129</v>
      </c>
      <c r="D312" s="107">
        <v>1362</v>
      </c>
      <c r="E312" s="232">
        <f t="shared" si="17"/>
        <v>8.1890000000000001</v>
      </c>
      <c r="F312" s="107">
        <v>28</v>
      </c>
      <c r="G312" s="146">
        <v>458.58</v>
      </c>
      <c r="H312" s="209">
        <f t="shared" si="18"/>
        <v>108.18</v>
      </c>
      <c r="I312" s="109">
        <f t="shared" si="19"/>
        <v>566.76</v>
      </c>
      <c r="K312" s="247"/>
      <c r="M312" s="208"/>
    </row>
    <row r="313" spans="1:13" ht="25.5">
      <c r="A313" s="107">
        <f t="shared" si="20"/>
        <v>307</v>
      </c>
      <c r="B313" s="127" t="s">
        <v>94</v>
      </c>
      <c r="C313" s="131" t="s">
        <v>70</v>
      </c>
      <c r="D313" s="107">
        <v>1355</v>
      </c>
      <c r="E313" s="232">
        <f t="shared" si="17"/>
        <v>8.1460000000000008</v>
      </c>
      <c r="F313" s="107">
        <v>216</v>
      </c>
      <c r="G313" s="146">
        <v>3519.07</v>
      </c>
      <c r="H313" s="209">
        <f t="shared" si="18"/>
        <v>830.15</v>
      </c>
      <c r="I313" s="109">
        <f t="shared" si="19"/>
        <v>4349.22</v>
      </c>
      <c r="K313" s="247"/>
      <c r="M313" s="208"/>
    </row>
    <row r="314" spans="1:13" ht="25.5">
      <c r="A314" s="107">
        <f t="shared" si="20"/>
        <v>308</v>
      </c>
      <c r="B314" s="127" t="s">
        <v>117</v>
      </c>
      <c r="C314" s="131" t="s">
        <v>66</v>
      </c>
      <c r="D314" s="107">
        <v>1362</v>
      </c>
      <c r="E314" s="232">
        <f t="shared" si="17"/>
        <v>8.1890000000000001</v>
      </c>
      <c r="F314" s="107">
        <v>89.5</v>
      </c>
      <c r="G314" s="146">
        <v>1465.83</v>
      </c>
      <c r="H314" s="209">
        <f t="shared" si="18"/>
        <v>345.79</v>
      </c>
      <c r="I314" s="109">
        <f t="shared" si="19"/>
        <v>1811.62</v>
      </c>
      <c r="K314" s="247"/>
      <c r="M314" s="208"/>
    </row>
    <row r="315" spans="1:13" ht="25.5">
      <c r="A315" s="107">
        <f t="shared" si="20"/>
        <v>309</v>
      </c>
      <c r="B315" s="127" t="s">
        <v>145</v>
      </c>
      <c r="C315" s="131" t="s">
        <v>50</v>
      </c>
      <c r="D315" s="107">
        <v>1539</v>
      </c>
      <c r="E315" s="232">
        <f t="shared" si="17"/>
        <v>9.2530000000000001</v>
      </c>
      <c r="F315" s="107">
        <v>126.5</v>
      </c>
      <c r="G315" s="146">
        <v>2341.0100000000002</v>
      </c>
      <c r="H315" s="209">
        <f t="shared" si="18"/>
        <v>552.24</v>
      </c>
      <c r="I315" s="109">
        <f t="shared" si="19"/>
        <v>2893.25</v>
      </c>
      <c r="K315" s="247"/>
      <c r="M315" s="208"/>
    </row>
    <row r="316" spans="1:13" ht="25.5">
      <c r="A316" s="107">
        <f t="shared" si="20"/>
        <v>310</v>
      </c>
      <c r="B316" s="127" t="s">
        <v>82</v>
      </c>
      <c r="C316" s="131" t="s">
        <v>66</v>
      </c>
      <c r="D316" s="107">
        <v>1417</v>
      </c>
      <c r="E316" s="232">
        <f t="shared" si="17"/>
        <v>8.5190000000000001</v>
      </c>
      <c r="F316" s="107">
        <v>74</v>
      </c>
      <c r="G316" s="146">
        <v>1260.81</v>
      </c>
      <c r="H316" s="209">
        <f t="shared" si="18"/>
        <v>297.43</v>
      </c>
      <c r="I316" s="109">
        <f t="shared" si="19"/>
        <v>1558.24</v>
      </c>
      <c r="K316" s="247"/>
      <c r="M316" s="208"/>
    </row>
    <row r="317" spans="1:13" ht="25.5">
      <c r="A317" s="107">
        <f t="shared" si="20"/>
        <v>311</v>
      </c>
      <c r="B317" s="127" t="s">
        <v>111</v>
      </c>
      <c r="C317" s="131" t="s">
        <v>66</v>
      </c>
      <c r="D317" s="107">
        <v>1317</v>
      </c>
      <c r="E317" s="232">
        <f t="shared" si="17"/>
        <v>7.9180000000000001</v>
      </c>
      <c r="F317" s="107">
        <v>46</v>
      </c>
      <c r="G317" s="146">
        <v>728.46</v>
      </c>
      <c r="H317" s="209">
        <f t="shared" si="18"/>
        <v>171.84</v>
      </c>
      <c r="I317" s="109">
        <f t="shared" si="19"/>
        <v>900.30000000000007</v>
      </c>
      <c r="K317" s="247"/>
      <c r="M317" s="208"/>
    </row>
    <row r="318" spans="1:13" ht="25.5">
      <c r="A318" s="107">
        <f t="shared" si="20"/>
        <v>312</v>
      </c>
      <c r="B318" s="127" t="s">
        <v>81</v>
      </c>
      <c r="C318" s="131" t="s">
        <v>66</v>
      </c>
      <c r="D318" s="107">
        <v>1337</v>
      </c>
      <c r="E318" s="232">
        <f t="shared" si="17"/>
        <v>8.0380000000000003</v>
      </c>
      <c r="F318" s="107">
        <v>154</v>
      </c>
      <c r="G318" s="146">
        <v>2475.6999999999998</v>
      </c>
      <c r="H318" s="209">
        <f t="shared" si="18"/>
        <v>584.02</v>
      </c>
      <c r="I318" s="109">
        <f t="shared" si="19"/>
        <v>3059.72</v>
      </c>
      <c r="K318" s="247"/>
      <c r="M318" s="208"/>
    </row>
    <row r="319" spans="1:13" ht="25.5">
      <c r="A319" s="107">
        <f t="shared" si="20"/>
        <v>313</v>
      </c>
      <c r="B319" s="127" t="s">
        <v>135</v>
      </c>
      <c r="C319" s="131" t="s">
        <v>68</v>
      </c>
      <c r="D319" s="107">
        <v>1335</v>
      </c>
      <c r="E319" s="232">
        <f t="shared" si="17"/>
        <v>8.0259999999999998</v>
      </c>
      <c r="F319" s="107">
        <v>92</v>
      </c>
      <c r="G319" s="146">
        <v>1476.78</v>
      </c>
      <c r="H319" s="209">
        <f t="shared" si="18"/>
        <v>348.37</v>
      </c>
      <c r="I319" s="109">
        <f t="shared" si="19"/>
        <v>1825.15</v>
      </c>
      <c r="K319" s="247"/>
      <c r="M319" s="208"/>
    </row>
    <row r="320" spans="1:13" ht="25.5">
      <c r="A320" s="107">
        <f t="shared" si="20"/>
        <v>314</v>
      </c>
      <c r="B320" s="127" t="s">
        <v>81</v>
      </c>
      <c r="C320" s="131" t="s">
        <v>66</v>
      </c>
      <c r="D320" s="107">
        <v>1337</v>
      </c>
      <c r="E320" s="232">
        <f t="shared" si="17"/>
        <v>8.0380000000000003</v>
      </c>
      <c r="F320" s="107">
        <v>70</v>
      </c>
      <c r="G320" s="146">
        <v>1125.32</v>
      </c>
      <c r="H320" s="209">
        <f t="shared" si="18"/>
        <v>265.45999999999998</v>
      </c>
      <c r="I320" s="109">
        <f t="shared" si="19"/>
        <v>1390.78</v>
      </c>
      <c r="K320" s="247"/>
      <c r="M320" s="208"/>
    </row>
    <row r="321" spans="1:13" ht="25.5">
      <c r="A321" s="107">
        <f t="shared" si="20"/>
        <v>315</v>
      </c>
      <c r="B321" s="127" t="s">
        <v>105</v>
      </c>
      <c r="C321" s="131" t="s">
        <v>68</v>
      </c>
      <c r="D321" s="107">
        <v>1335</v>
      </c>
      <c r="E321" s="232">
        <f t="shared" si="17"/>
        <v>8.0259999999999998</v>
      </c>
      <c r="F321" s="107">
        <v>56</v>
      </c>
      <c r="G321" s="146">
        <v>898.91</v>
      </c>
      <c r="H321" s="209">
        <f t="shared" si="18"/>
        <v>212.05</v>
      </c>
      <c r="I321" s="109">
        <f t="shared" si="19"/>
        <v>1110.96</v>
      </c>
      <c r="K321" s="247"/>
      <c r="M321" s="208"/>
    </row>
    <row r="322" spans="1:13" ht="25.5">
      <c r="A322" s="107">
        <f t="shared" si="20"/>
        <v>316</v>
      </c>
      <c r="B322" s="127" t="s">
        <v>126</v>
      </c>
      <c r="C322" s="131" t="s">
        <v>70</v>
      </c>
      <c r="D322" s="107">
        <v>1501</v>
      </c>
      <c r="E322" s="232">
        <f t="shared" si="17"/>
        <v>9.0239999999999991</v>
      </c>
      <c r="F322" s="107">
        <v>99.5</v>
      </c>
      <c r="G322" s="146">
        <v>1795.78</v>
      </c>
      <c r="H322" s="209">
        <f t="shared" si="18"/>
        <v>423.62</v>
      </c>
      <c r="I322" s="109">
        <f t="shared" si="19"/>
        <v>2219.4</v>
      </c>
      <c r="K322" s="247"/>
      <c r="M322" s="208"/>
    </row>
    <row r="323" spans="1:13" ht="25.5">
      <c r="A323" s="107">
        <f t="shared" si="20"/>
        <v>317</v>
      </c>
      <c r="B323" s="127" t="s">
        <v>127</v>
      </c>
      <c r="C323" s="131" t="s">
        <v>70</v>
      </c>
      <c r="D323" s="107">
        <v>1401</v>
      </c>
      <c r="E323" s="232">
        <f t="shared" si="17"/>
        <v>8.423</v>
      </c>
      <c r="F323" s="107">
        <v>119</v>
      </c>
      <c r="G323" s="146">
        <v>2004.67</v>
      </c>
      <c r="H323" s="209">
        <f t="shared" si="18"/>
        <v>472.9</v>
      </c>
      <c r="I323" s="109">
        <f t="shared" si="19"/>
        <v>2477.5700000000002</v>
      </c>
      <c r="K323" s="247"/>
      <c r="M323" s="208"/>
    </row>
    <row r="324" spans="1:13" ht="25.5">
      <c r="A324" s="107">
        <f t="shared" si="20"/>
        <v>318</v>
      </c>
      <c r="B324" s="127" t="s">
        <v>99</v>
      </c>
      <c r="C324" s="131" t="s">
        <v>70</v>
      </c>
      <c r="D324" s="107">
        <v>1528</v>
      </c>
      <c r="E324" s="232">
        <f t="shared" si="17"/>
        <v>9.1869999999999994</v>
      </c>
      <c r="F324" s="107">
        <v>195.5</v>
      </c>
      <c r="G324" s="146">
        <v>3592.12</v>
      </c>
      <c r="H324" s="209">
        <f t="shared" si="18"/>
        <v>847.38</v>
      </c>
      <c r="I324" s="109">
        <f t="shared" si="19"/>
        <v>4439.5</v>
      </c>
      <c r="K324" s="247"/>
      <c r="M324" s="208"/>
    </row>
    <row r="325" spans="1:13" ht="25.5">
      <c r="A325" s="107">
        <f t="shared" si="20"/>
        <v>319</v>
      </c>
      <c r="B325" s="127" t="s">
        <v>61</v>
      </c>
      <c r="C325" s="131" t="s">
        <v>66</v>
      </c>
      <c r="D325" s="107">
        <v>1482</v>
      </c>
      <c r="E325" s="232">
        <f t="shared" si="17"/>
        <v>8.91</v>
      </c>
      <c r="F325" s="107">
        <v>21</v>
      </c>
      <c r="G325" s="146">
        <v>374.22</v>
      </c>
      <c r="H325" s="209">
        <f t="shared" si="18"/>
        <v>88.28</v>
      </c>
      <c r="I325" s="109">
        <f t="shared" si="19"/>
        <v>462.5</v>
      </c>
      <c r="K325" s="247"/>
      <c r="M325" s="208"/>
    </row>
    <row r="326" spans="1:13" ht="25.5">
      <c r="A326" s="107">
        <f t="shared" si="20"/>
        <v>320</v>
      </c>
      <c r="B326" s="127" t="s">
        <v>102</v>
      </c>
      <c r="C326" s="131" t="s">
        <v>66</v>
      </c>
      <c r="D326" s="107">
        <v>1337</v>
      </c>
      <c r="E326" s="232">
        <f t="shared" si="17"/>
        <v>8.0380000000000003</v>
      </c>
      <c r="F326" s="107">
        <v>197</v>
      </c>
      <c r="G326" s="146">
        <v>3166.97</v>
      </c>
      <c r="H326" s="209">
        <f t="shared" si="18"/>
        <v>747.09</v>
      </c>
      <c r="I326" s="109">
        <f t="shared" si="19"/>
        <v>3914.06</v>
      </c>
      <c r="K326" s="247"/>
      <c r="M326" s="208"/>
    </row>
    <row r="327" spans="1:13" ht="25.5">
      <c r="A327" s="107">
        <f t="shared" si="20"/>
        <v>321</v>
      </c>
      <c r="B327" s="127" t="s">
        <v>99</v>
      </c>
      <c r="C327" s="131" t="s">
        <v>66</v>
      </c>
      <c r="D327" s="107">
        <v>1337</v>
      </c>
      <c r="E327" s="232">
        <f t="shared" si="17"/>
        <v>8.0380000000000003</v>
      </c>
      <c r="F327" s="107">
        <v>139</v>
      </c>
      <c r="G327" s="146">
        <v>2234.56</v>
      </c>
      <c r="H327" s="209">
        <f t="shared" si="18"/>
        <v>527.13</v>
      </c>
      <c r="I327" s="109">
        <f t="shared" si="19"/>
        <v>2761.69</v>
      </c>
      <c r="K327" s="247"/>
      <c r="M327" s="208"/>
    </row>
    <row r="328" spans="1:13" ht="25.5">
      <c r="A328" s="107">
        <f t="shared" si="20"/>
        <v>322</v>
      </c>
      <c r="B328" s="127" t="s">
        <v>74</v>
      </c>
      <c r="C328" s="131" t="s">
        <v>66</v>
      </c>
      <c r="D328" s="107">
        <v>1337</v>
      </c>
      <c r="E328" s="232">
        <f t="shared" ref="E328:E391" si="21">ROUND(D328/$E$4,3)</f>
        <v>8.0380000000000003</v>
      </c>
      <c r="F328" s="107">
        <v>93</v>
      </c>
      <c r="G328" s="146">
        <v>1495.07</v>
      </c>
      <c r="H328" s="209">
        <f t="shared" ref="H328:H391" si="22">ROUND(G328*0.2359,2)</f>
        <v>352.69</v>
      </c>
      <c r="I328" s="109">
        <f t="shared" ref="I328:I391" si="23">G328+H328</f>
        <v>1847.76</v>
      </c>
      <c r="K328" s="247"/>
      <c r="M328" s="208"/>
    </row>
    <row r="329" spans="1:13" ht="25.5">
      <c r="A329" s="107">
        <f t="shared" ref="A329:A392" si="24">A328+1</f>
        <v>323</v>
      </c>
      <c r="B329" s="127" t="s">
        <v>93</v>
      </c>
      <c r="C329" s="131" t="s">
        <v>66</v>
      </c>
      <c r="D329" s="107">
        <v>1297</v>
      </c>
      <c r="E329" s="232">
        <f t="shared" si="21"/>
        <v>7.798</v>
      </c>
      <c r="F329" s="107">
        <v>105</v>
      </c>
      <c r="G329" s="146">
        <v>1637.58</v>
      </c>
      <c r="H329" s="209">
        <f t="shared" si="22"/>
        <v>386.31</v>
      </c>
      <c r="I329" s="109">
        <f t="shared" si="23"/>
        <v>2023.8899999999999</v>
      </c>
      <c r="K329" s="247"/>
      <c r="M329" s="208"/>
    </row>
    <row r="330" spans="1:13" ht="25.5">
      <c r="A330" s="107">
        <f t="shared" si="24"/>
        <v>324</v>
      </c>
      <c r="B330" s="127" t="s">
        <v>93</v>
      </c>
      <c r="C330" s="131" t="s">
        <v>66</v>
      </c>
      <c r="D330" s="107">
        <v>1337</v>
      </c>
      <c r="E330" s="232">
        <f t="shared" si="21"/>
        <v>8.0380000000000003</v>
      </c>
      <c r="F330" s="107">
        <v>230</v>
      </c>
      <c r="G330" s="146">
        <v>3697.48</v>
      </c>
      <c r="H330" s="209">
        <f t="shared" si="22"/>
        <v>872.24</v>
      </c>
      <c r="I330" s="109">
        <f t="shared" si="23"/>
        <v>4569.72</v>
      </c>
      <c r="K330" s="247"/>
      <c r="M330" s="208"/>
    </row>
    <row r="331" spans="1:13" ht="25.5">
      <c r="A331" s="107">
        <f t="shared" si="24"/>
        <v>325</v>
      </c>
      <c r="B331" s="127" t="s">
        <v>136</v>
      </c>
      <c r="C331" s="131" t="s">
        <v>66</v>
      </c>
      <c r="D331" s="107">
        <v>1423</v>
      </c>
      <c r="E331" s="232">
        <f t="shared" si="21"/>
        <v>8.5549999999999997</v>
      </c>
      <c r="F331" s="107">
        <v>29.5</v>
      </c>
      <c r="G331" s="146">
        <v>504.75</v>
      </c>
      <c r="H331" s="209">
        <f t="shared" si="22"/>
        <v>119.07</v>
      </c>
      <c r="I331" s="109">
        <f t="shared" si="23"/>
        <v>623.81999999999994</v>
      </c>
      <c r="K331" s="247"/>
      <c r="M331" s="208"/>
    </row>
    <row r="332" spans="1:13" ht="25.5">
      <c r="A332" s="107">
        <f t="shared" si="24"/>
        <v>326</v>
      </c>
      <c r="B332" s="127" t="s">
        <v>91</v>
      </c>
      <c r="C332" s="131" t="s">
        <v>70</v>
      </c>
      <c r="D332" s="107">
        <v>1339</v>
      </c>
      <c r="E332" s="232">
        <f t="shared" si="21"/>
        <v>8.0500000000000007</v>
      </c>
      <c r="F332" s="107">
        <v>175</v>
      </c>
      <c r="G332" s="146">
        <v>2817.5</v>
      </c>
      <c r="H332" s="209">
        <f t="shared" si="22"/>
        <v>664.65</v>
      </c>
      <c r="I332" s="109">
        <f t="shared" si="23"/>
        <v>3482.15</v>
      </c>
      <c r="K332" s="247"/>
      <c r="M332" s="208"/>
    </row>
    <row r="333" spans="1:13" ht="25.5">
      <c r="A333" s="107">
        <f t="shared" si="24"/>
        <v>327</v>
      </c>
      <c r="B333" s="127" t="s">
        <v>124</v>
      </c>
      <c r="C333" s="131" t="s">
        <v>66</v>
      </c>
      <c r="D333" s="107">
        <v>1377</v>
      </c>
      <c r="E333" s="232">
        <f t="shared" si="21"/>
        <v>8.2789999999999999</v>
      </c>
      <c r="F333" s="107">
        <v>181.5</v>
      </c>
      <c r="G333" s="146">
        <v>3005.28</v>
      </c>
      <c r="H333" s="209">
        <f t="shared" si="22"/>
        <v>708.95</v>
      </c>
      <c r="I333" s="109">
        <f t="shared" si="23"/>
        <v>3714.2300000000005</v>
      </c>
      <c r="K333" s="247"/>
      <c r="M333" s="208"/>
    </row>
    <row r="334" spans="1:13" ht="25.5">
      <c r="A334" s="107">
        <f t="shared" si="24"/>
        <v>328</v>
      </c>
      <c r="B334" s="127" t="s">
        <v>90</v>
      </c>
      <c r="C334" s="131" t="s">
        <v>68</v>
      </c>
      <c r="D334" s="107">
        <v>1517</v>
      </c>
      <c r="E334" s="232">
        <f t="shared" si="21"/>
        <v>9.1199999999999992</v>
      </c>
      <c r="F334" s="107">
        <v>126</v>
      </c>
      <c r="G334" s="146">
        <v>2298.2399999999998</v>
      </c>
      <c r="H334" s="209">
        <f t="shared" si="22"/>
        <v>542.15</v>
      </c>
      <c r="I334" s="109">
        <f t="shared" si="23"/>
        <v>2840.39</v>
      </c>
      <c r="K334" s="247"/>
      <c r="M334" s="208"/>
    </row>
    <row r="335" spans="1:13" ht="25.5">
      <c r="A335" s="107">
        <f t="shared" si="24"/>
        <v>329</v>
      </c>
      <c r="B335" s="127" t="s">
        <v>132</v>
      </c>
      <c r="C335" s="131" t="s">
        <v>68</v>
      </c>
      <c r="D335" s="107">
        <v>1517</v>
      </c>
      <c r="E335" s="232">
        <f t="shared" si="21"/>
        <v>9.1199999999999992</v>
      </c>
      <c r="F335" s="107">
        <v>90</v>
      </c>
      <c r="G335" s="146">
        <v>1641.6</v>
      </c>
      <c r="H335" s="209">
        <f t="shared" si="22"/>
        <v>387.25</v>
      </c>
      <c r="I335" s="109">
        <f t="shared" si="23"/>
        <v>2028.85</v>
      </c>
      <c r="K335" s="247"/>
      <c r="M335" s="208"/>
    </row>
    <row r="336" spans="1:13" ht="25.5">
      <c r="A336" s="107">
        <f t="shared" si="24"/>
        <v>330</v>
      </c>
      <c r="B336" s="127" t="s">
        <v>109</v>
      </c>
      <c r="C336" s="131" t="s">
        <v>68</v>
      </c>
      <c r="D336" s="107">
        <v>1450</v>
      </c>
      <c r="E336" s="232">
        <f t="shared" si="21"/>
        <v>8.718</v>
      </c>
      <c r="F336" s="107">
        <v>161.5</v>
      </c>
      <c r="G336" s="146">
        <v>2815.91</v>
      </c>
      <c r="H336" s="209">
        <f t="shared" si="22"/>
        <v>664.27</v>
      </c>
      <c r="I336" s="109">
        <f t="shared" si="23"/>
        <v>3480.18</v>
      </c>
      <c r="K336" s="247"/>
      <c r="M336" s="208"/>
    </row>
    <row r="337" spans="1:13" ht="38.25">
      <c r="A337" s="107">
        <f t="shared" si="24"/>
        <v>331</v>
      </c>
      <c r="B337" s="127" t="s">
        <v>110</v>
      </c>
      <c r="C337" s="131" t="s">
        <v>137</v>
      </c>
      <c r="D337" s="107">
        <v>1322</v>
      </c>
      <c r="E337" s="232">
        <f t="shared" si="21"/>
        <v>7.9480000000000004</v>
      </c>
      <c r="F337" s="107">
        <v>127</v>
      </c>
      <c r="G337" s="146">
        <v>2018.79</v>
      </c>
      <c r="H337" s="209">
        <f t="shared" si="22"/>
        <v>476.23</v>
      </c>
      <c r="I337" s="109">
        <f t="shared" si="23"/>
        <v>2495.02</v>
      </c>
      <c r="K337" s="247"/>
      <c r="M337" s="208"/>
    </row>
    <row r="338" spans="1:13">
      <c r="A338" s="107">
        <f t="shared" si="24"/>
        <v>332</v>
      </c>
      <c r="B338" s="127" t="s">
        <v>60</v>
      </c>
      <c r="C338" s="131" t="s">
        <v>32</v>
      </c>
      <c r="D338" s="107">
        <v>1303</v>
      </c>
      <c r="E338" s="232">
        <f t="shared" si="21"/>
        <v>7.8339999999999996</v>
      </c>
      <c r="F338" s="107">
        <v>165</v>
      </c>
      <c r="G338" s="146">
        <v>2585.2199999999998</v>
      </c>
      <c r="H338" s="209">
        <f t="shared" si="22"/>
        <v>609.85</v>
      </c>
      <c r="I338" s="109">
        <f t="shared" si="23"/>
        <v>3195.0699999999997</v>
      </c>
      <c r="K338" s="247"/>
      <c r="M338" s="208"/>
    </row>
    <row r="339" spans="1:13" ht="25.5">
      <c r="A339" s="107">
        <f t="shared" si="24"/>
        <v>333</v>
      </c>
      <c r="B339" s="127" t="s">
        <v>117</v>
      </c>
      <c r="C339" s="131" t="s">
        <v>66</v>
      </c>
      <c r="D339" s="107">
        <v>1337</v>
      </c>
      <c r="E339" s="232">
        <f t="shared" si="21"/>
        <v>8.0380000000000003</v>
      </c>
      <c r="F339" s="107">
        <v>83</v>
      </c>
      <c r="G339" s="146">
        <v>1334.31</v>
      </c>
      <c r="H339" s="209">
        <f t="shared" si="22"/>
        <v>314.76</v>
      </c>
      <c r="I339" s="109">
        <f t="shared" si="23"/>
        <v>1649.07</v>
      </c>
      <c r="K339" s="247"/>
      <c r="M339" s="208"/>
    </row>
    <row r="340" spans="1:13" ht="25.5">
      <c r="A340" s="107">
        <f t="shared" si="24"/>
        <v>334</v>
      </c>
      <c r="B340" s="127" t="s">
        <v>119</v>
      </c>
      <c r="C340" s="131" t="s">
        <v>66</v>
      </c>
      <c r="D340" s="107">
        <v>1563</v>
      </c>
      <c r="E340" s="232">
        <f t="shared" si="21"/>
        <v>9.3970000000000002</v>
      </c>
      <c r="F340" s="107">
        <v>168.25</v>
      </c>
      <c r="G340" s="146">
        <v>3162.09</v>
      </c>
      <c r="H340" s="209">
        <f t="shared" si="22"/>
        <v>745.94</v>
      </c>
      <c r="I340" s="109">
        <f t="shared" si="23"/>
        <v>3908.03</v>
      </c>
      <c r="K340" s="247"/>
      <c r="M340" s="208"/>
    </row>
    <row r="341" spans="1:13" ht="25.5">
      <c r="A341" s="107">
        <f t="shared" si="24"/>
        <v>335</v>
      </c>
      <c r="B341" s="127" t="s">
        <v>124</v>
      </c>
      <c r="C341" s="131" t="s">
        <v>68</v>
      </c>
      <c r="D341" s="107">
        <v>1517</v>
      </c>
      <c r="E341" s="232">
        <f t="shared" si="21"/>
        <v>9.1199999999999992</v>
      </c>
      <c r="F341" s="107">
        <v>151</v>
      </c>
      <c r="G341" s="146">
        <v>2754.24</v>
      </c>
      <c r="H341" s="209">
        <f t="shared" si="22"/>
        <v>649.73</v>
      </c>
      <c r="I341" s="109">
        <f t="shared" si="23"/>
        <v>3403.97</v>
      </c>
      <c r="K341" s="247"/>
      <c r="M341" s="208"/>
    </row>
    <row r="342" spans="1:13" ht="25.5">
      <c r="A342" s="107">
        <f t="shared" si="24"/>
        <v>336</v>
      </c>
      <c r="B342" s="127" t="s">
        <v>120</v>
      </c>
      <c r="C342" s="131" t="s">
        <v>68</v>
      </c>
      <c r="D342" s="107">
        <v>1470</v>
      </c>
      <c r="E342" s="232">
        <f t="shared" si="21"/>
        <v>8.8379999999999992</v>
      </c>
      <c r="F342" s="107">
        <v>176</v>
      </c>
      <c r="G342" s="146">
        <v>3110.98</v>
      </c>
      <c r="H342" s="209">
        <f t="shared" si="22"/>
        <v>733.88</v>
      </c>
      <c r="I342" s="109">
        <f t="shared" si="23"/>
        <v>3844.86</v>
      </c>
      <c r="K342" s="247"/>
      <c r="M342" s="208"/>
    </row>
    <row r="343" spans="1:13" ht="25.5">
      <c r="A343" s="107">
        <f t="shared" si="24"/>
        <v>337</v>
      </c>
      <c r="B343" s="127" t="s">
        <v>80</v>
      </c>
      <c r="C343" s="131" t="s">
        <v>68</v>
      </c>
      <c r="D343" s="107">
        <v>1335</v>
      </c>
      <c r="E343" s="232">
        <f t="shared" si="21"/>
        <v>8.0259999999999998</v>
      </c>
      <c r="F343" s="107">
        <v>230</v>
      </c>
      <c r="G343" s="146">
        <v>3691.96</v>
      </c>
      <c r="H343" s="209">
        <f t="shared" si="22"/>
        <v>870.93</v>
      </c>
      <c r="I343" s="109">
        <f t="shared" si="23"/>
        <v>4562.8900000000003</v>
      </c>
      <c r="K343" s="247"/>
      <c r="M343" s="208"/>
    </row>
    <row r="344" spans="1:13" ht="25.5">
      <c r="A344" s="107">
        <f t="shared" si="24"/>
        <v>338</v>
      </c>
      <c r="B344" s="127" t="s">
        <v>97</v>
      </c>
      <c r="C344" s="131" t="s">
        <v>66</v>
      </c>
      <c r="D344" s="107">
        <v>1517</v>
      </c>
      <c r="E344" s="232">
        <f t="shared" si="21"/>
        <v>9.1199999999999992</v>
      </c>
      <c r="F344" s="107">
        <v>187</v>
      </c>
      <c r="G344" s="146">
        <v>3410.88</v>
      </c>
      <c r="H344" s="209">
        <f t="shared" si="22"/>
        <v>804.63</v>
      </c>
      <c r="I344" s="109">
        <f t="shared" si="23"/>
        <v>4215.51</v>
      </c>
      <c r="K344" s="247"/>
      <c r="M344" s="208"/>
    </row>
    <row r="345" spans="1:13">
      <c r="A345" s="107">
        <f t="shared" si="24"/>
        <v>339</v>
      </c>
      <c r="B345" s="127" t="s">
        <v>78</v>
      </c>
      <c r="C345" s="131" t="s">
        <v>66</v>
      </c>
      <c r="D345" s="107">
        <v>1337</v>
      </c>
      <c r="E345" s="232">
        <f t="shared" si="21"/>
        <v>8.0380000000000003</v>
      </c>
      <c r="F345" s="107">
        <v>278</v>
      </c>
      <c r="G345" s="146">
        <v>4469.13</v>
      </c>
      <c r="H345" s="209">
        <f t="shared" si="22"/>
        <v>1054.27</v>
      </c>
      <c r="I345" s="109">
        <f t="shared" si="23"/>
        <v>5523.4</v>
      </c>
      <c r="K345" s="247"/>
      <c r="M345" s="208"/>
    </row>
    <row r="346" spans="1:13" ht="25.5">
      <c r="A346" s="107">
        <f t="shared" si="24"/>
        <v>340</v>
      </c>
      <c r="B346" s="127" t="s">
        <v>132</v>
      </c>
      <c r="C346" s="131" t="s">
        <v>66</v>
      </c>
      <c r="D346" s="107">
        <v>1317</v>
      </c>
      <c r="E346" s="232">
        <f t="shared" si="21"/>
        <v>7.9180000000000001</v>
      </c>
      <c r="F346" s="107">
        <v>204.5</v>
      </c>
      <c r="G346" s="146">
        <v>3238.46</v>
      </c>
      <c r="H346" s="209">
        <f t="shared" si="22"/>
        <v>763.95</v>
      </c>
      <c r="I346" s="109">
        <f t="shared" si="23"/>
        <v>4002.41</v>
      </c>
      <c r="K346" s="247"/>
      <c r="M346" s="208"/>
    </row>
    <row r="347" spans="1:13" ht="25.5">
      <c r="A347" s="107">
        <f t="shared" si="24"/>
        <v>341</v>
      </c>
      <c r="B347" s="127" t="s">
        <v>140</v>
      </c>
      <c r="C347" s="131" t="s">
        <v>66</v>
      </c>
      <c r="D347" s="107">
        <v>1337</v>
      </c>
      <c r="E347" s="232">
        <f t="shared" si="21"/>
        <v>8.0380000000000003</v>
      </c>
      <c r="F347" s="107">
        <v>72</v>
      </c>
      <c r="G347" s="146">
        <v>1157.47</v>
      </c>
      <c r="H347" s="209">
        <f t="shared" si="22"/>
        <v>273.05</v>
      </c>
      <c r="I347" s="109">
        <f t="shared" si="23"/>
        <v>1430.52</v>
      </c>
      <c r="K347" s="247"/>
      <c r="M347" s="208"/>
    </row>
    <row r="348" spans="1:13" ht="25.5">
      <c r="A348" s="107">
        <f t="shared" si="24"/>
        <v>342</v>
      </c>
      <c r="B348" s="127" t="s">
        <v>95</v>
      </c>
      <c r="C348" s="131" t="s">
        <v>70</v>
      </c>
      <c r="D348" s="107">
        <v>1655</v>
      </c>
      <c r="E348" s="232">
        <f t="shared" si="21"/>
        <v>9.9499999999999993</v>
      </c>
      <c r="F348" s="107">
        <v>102</v>
      </c>
      <c r="G348" s="146">
        <v>2029.8</v>
      </c>
      <c r="H348" s="209">
        <f t="shared" si="22"/>
        <v>478.83</v>
      </c>
      <c r="I348" s="109">
        <f t="shared" si="23"/>
        <v>2508.63</v>
      </c>
      <c r="K348" s="247"/>
      <c r="M348" s="208"/>
    </row>
    <row r="349" spans="1:13" ht="25.5">
      <c r="A349" s="107">
        <f t="shared" si="24"/>
        <v>343</v>
      </c>
      <c r="B349" s="127" t="s">
        <v>107</v>
      </c>
      <c r="C349" s="131" t="s">
        <v>66</v>
      </c>
      <c r="D349" s="107">
        <v>1277</v>
      </c>
      <c r="E349" s="232">
        <f t="shared" si="21"/>
        <v>7.6779999999999999</v>
      </c>
      <c r="F349" s="107">
        <v>160.5</v>
      </c>
      <c r="G349" s="146">
        <v>2464.64</v>
      </c>
      <c r="H349" s="209">
        <f t="shared" si="22"/>
        <v>581.41</v>
      </c>
      <c r="I349" s="109">
        <f t="shared" si="23"/>
        <v>3046.0499999999997</v>
      </c>
      <c r="K349" s="247"/>
      <c r="M349" s="208"/>
    </row>
    <row r="350" spans="1:13">
      <c r="A350" s="107">
        <f t="shared" si="24"/>
        <v>344</v>
      </c>
      <c r="B350" s="127" t="s">
        <v>104</v>
      </c>
      <c r="C350" s="131" t="s">
        <v>68</v>
      </c>
      <c r="D350" s="107">
        <v>1497</v>
      </c>
      <c r="E350" s="232">
        <f t="shared" si="21"/>
        <v>9</v>
      </c>
      <c r="F350" s="107">
        <v>209</v>
      </c>
      <c r="G350" s="146">
        <v>3762</v>
      </c>
      <c r="H350" s="209">
        <f t="shared" si="22"/>
        <v>887.46</v>
      </c>
      <c r="I350" s="109">
        <f t="shared" si="23"/>
        <v>4649.46</v>
      </c>
      <c r="K350" s="247"/>
      <c r="M350" s="208"/>
    </row>
    <row r="351" spans="1:13" ht="25.5">
      <c r="A351" s="107">
        <f t="shared" si="24"/>
        <v>345</v>
      </c>
      <c r="B351" s="127" t="s">
        <v>113</v>
      </c>
      <c r="C351" s="131" t="s">
        <v>32</v>
      </c>
      <c r="D351" s="107">
        <v>1245</v>
      </c>
      <c r="E351" s="232">
        <f t="shared" si="21"/>
        <v>7.4850000000000003</v>
      </c>
      <c r="F351" s="107">
        <v>232</v>
      </c>
      <c r="G351" s="146">
        <v>3473.04</v>
      </c>
      <c r="H351" s="209">
        <f t="shared" si="22"/>
        <v>819.29</v>
      </c>
      <c r="I351" s="109">
        <f t="shared" si="23"/>
        <v>4292.33</v>
      </c>
      <c r="K351" s="247"/>
      <c r="M351" s="208"/>
    </row>
    <row r="352" spans="1:13">
      <c r="A352" s="107">
        <f t="shared" si="24"/>
        <v>346</v>
      </c>
      <c r="B352" s="127" t="s">
        <v>60</v>
      </c>
      <c r="C352" s="131" t="s">
        <v>32</v>
      </c>
      <c r="D352" s="107">
        <v>1303</v>
      </c>
      <c r="E352" s="232">
        <f t="shared" si="21"/>
        <v>7.8339999999999996</v>
      </c>
      <c r="F352" s="107">
        <v>145</v>
      </c>
      <c r="G352" s="146">
        <v>2271.86</v>
      </c>
      <c r="H352" s="209">
        <f t="shared" si="22"/>
        <v>535.92999999999995</v>
      </c>
      <c r="I352" s="109">
        <f t="shared" si="23"/>
        <v>2807.79</v>
      </c>
      <c r="K352" s="247"/>
      <c r="M352" s="208"/>
    </row>
    <row r="353" spans="1:13" ht="25.5">
      <c r="A353" s="107">
        <f t="shared" si="24"/>
        <v>347</v>
      </c>
      <c r="B353" s="127" t="s">
        <v>138</v>
      </c>
      <c r="C353" s="131" t="s">
        <v>32</v>
      </c>
      <c r="D353" s="107">
        <v>1140</v>
      </c>
      <c r="E353" s="232">
        <f t="shared" si="21"/>
        <v>6.8540000000000001</v>
      </c>
      <c r="F353" s="107">
        <v>46</v>
      </c>
      <c r="G353" s="146">
        <v>630.57000000000005</v>
      </c>
      <c r="H353" s="209">
        <f t="shared" si="22"/>
        <v>148.75</v>
      </c>
      <c r="I353" s="109">
        <f t="shared" si="23"/>
        <v>779.32</v>
      </c>
      <c r="K353" s="247"/>
      <c r="M353" s="208"/>
    </row>
    <row r="354" spans="1:13" ht="25.5">
      <c r="A354" s="107">
        <f t="shared" si="24"/>
        <v>348</v>
      </c>
      <c r="B354" s="127" t="s">
        <v>80</v>
      </c>
      <c r="C354" s="131" t="s">
        <v>66</v>
      </c>
      <c r="D354" s="107">
        <v>1362</v>
      </c>
      <c r="E354" s="232">
        <f t="shared" si="21"/>
        <v>8.1890000000000001</v>
      </c>
      <c r="F354" s="107">
        <v>181</v>
      </c>
      <c r="G354" s="146">
        <v>2964.42</v>
      </c>
      <c r="H354" s="209">
        <f t="shared" si="22"/>
        <v>699.31</v>
      </c>
      <c r="I354" s="109">
        <f t="shared" si="23"/>
        <v>3663.73</v>
      </c>
      <c r="K354" s="247"/>
      <c r="M354" s="208"/>
    </row>
    <row r="355" spans="1:13" ht="25.5">
      <c r="A355" s="107">
        <f t="shared" si="24"/>
        <v>349</v>
      </c>
      <c r="B355" s="127" t="s">
        <v>181</v>
      </c>
      <c r="C355" s="131" t="s">
        <v>32</v>
      </c>
      <c r="D355" s="107">
        <v>1245</v>
      </c>
      <c r="E355" s="232">
        <f t="shared" si="21"/>
        <v>7.4850000000000003</v>
      </c>
      <c r="F355" s="107">
        <v>98</v>
      </c>
      <c r="G355" s="146">
        <v>1467.06</v>
      </c>
      <c r="H355" s="209">
        <f t="shared" si="22"/>
        <v>346.08</v>
      </c>
      <c r="I355" s="109">
        <f t="shared" si="23"/>
        <v>1813.1399999999999</v>
      </c>
      <c r="K355" s="247"/>
      <c r="M355" s="208"/>
    </row>
    <row r="356" spans="1:13" ht="25.5">
      <c r="A356" s="107">
        <f t="shared" si="24"/>
        <v>350</v>
      </c>
      <c r="B356" s="127" t="s">
        <v>71</v>
      </c>
      <c r="C356" s="131" t="s">
        <v>70</v>
      </c>
      <c r="D356" s="107">
        <v>1541</v>
      </c>
      <c r="E356" s="232">
        <f t="shared" si="21"/>
        <v>9.2650000000000006</v>
      </c>
      <c r="F356" s="107">
        <v>308.5</v>
      </c>
      <c r="G356" s="146">
        <v>5716.51</v>
      </c>
      <c r="H356" s="209">
        <f t="shared" si="22"/>
        <v>1348.52</v>
      </c>
      <c r="I356" s="109">
        <f t="shared" si="23"/>
        <v>7065.0300000000007</v>
      </c>
      <c r="K356" s="247"/>
      <c r="M356" s="208"/>
    </row>
    <row r="357" spans="1:13" ht="25.5">
      <c r="A357" s="107">
        <f t="shared" si="24"/>
        <v>351</v>
      </c>
      <c r="B357" s="127" t="s">
        <v>107</v>
      </c>
      <c r="C357" s="131" t="s">
        <v>66</v>
      </c>
      <c r="D357" s="107">
        <v>1297</v>
      </c>
      <c r="E357" s="232">
        <f t="shared" si="21"/>
        <v>7.798</v>
      </c>
      <c r="F357" s="107">
        <v>14.5</v>
      </c>
      <c r="G357" s="146">
        <v>226.14</v>
      </c>
      <c r="H357" s="209">
        <f t="shared" si="22"/>
        <v>53.35</v>
      </c>
      <c r="I357" s="109">
        <f t="shared" si="23"/>
        <v>279.49</v>
      </c>
      <c r="K357" s="247"/>
      <c r="M357" s="208"/>
    </row>
    <row r="358" spans="1:13" ht="25.5">
      <c r="A358" s="107">
        <f t="shared" si="24"/>
        <v>352</v>
      </c>
      <c r="B358" s="127" t="s">
        <v>80</v>
      </c>
      <c r="C358" s="131" t="s">
        <v>66</v>
      </c>
      <c r="D358" s="107">
        <v>1322</v>
      </c>
      <c r="E358" s="232">
        <f t="shared" si="21"/>
        <v>7.9480000000000004</v>
      </c>
      <c r="F358" s="107">
        <v>151</v>
      </c>
      <c r="G358" s="146">
        <v>2400.3000000000002</v>
      </c>
      <c r="H358" s="209">
        <f t="shared" si="22"/>
        <v>566.23</v>
      </c>
      <c r="I358" s="109">
        <f t="shared" si="23"/>
        <v>2966.53</v>
      </c>
      <c r="K358" s="247"/>
      <c r="M358" s="208"/>
    </row>
    <row r="359" spans="1:13" ht="25.5">
      <c r="A359" s="107">
        <f t="shared" si="24"/>
        <v>353</v>
      </c>
      <c r="B359" s="127" t="s">
        <v>112</v>
      </c>
      <c r="C359" s="131" t="s">
        <v>68</v>
      </c>
      <c r="D359" s="107">
        <v>1335</v>
      </c>
      <c r="E359" s="232">
        <f t="shared" si="21"/>
        <v>8.0259999999999998</v>
      </c>
      <c r="F359" s="107">
        <v>170.5</v>
      </c>
      <c r="G359" s="146">
        <v>2736.87</v>
      </c>
      <c r="H359" s="209">
        <f t="shared" si="22"/>
        <v>645.63</v>
      </c>
      <c r="I359" s="109">
        <f t="shared" si="23"/>
        <v>3382.5</v>
      </c>
      <c r="K359" s="247"/>
      <c r="M359" s="208"/>
    </row>
    <row r="360" spans="1:13" ht="25.5">
      <c r="A360" s="107">
        <f t="shared" si="24"/>
        <v>354</v>
      </c>
      <c r="B360" s="127" t="s">
        <v>97</v>
      </c>
      <c r="C360" s="131" t="s">
        <v>70</v>
      </c>
      <c r="D360" s="107">
        <v>1490</v>
      </c>
      <c r="E360" s="232">
        <f t="shared" si="21"/>
        <v>8.9580000000000002</v>
      </c>
      <c r="F360" s="107">
        <v>197.5</v>
      </c>
      <c r="G360" s="146">
        <v>3538.41</v>
      </c>
      <c r="H360" s="209">
        <f t="shared" si="22"/>
        <v>834.71</v>
      </c>
      <c r="I360" s="109">
        <f t="shared" si="23"/>
        <v>4373.12</v>
      </c>
      <c r="K360" s="247"/>
      <c r="M360" s="208"/>
    </row>
    <row r="361" spans="1:13" ht="25.5">
      <c r="A361" s="107">
        <f t="shared" si="24"/>
        <v>355</v>
      </c>
      <c r="B361" s="127" t="s">
        <v>82</v>
      </c>
      <c r="C361" s="131" t="s">
        <v>68</v>
      </c>
      <c r="D361" s="107">
        <v>1497</v>
      </c>
      <c r="E361" s="232">
        <f t="shared" si="21"/>
        <v>9</v>
      </c>
      <c r="F361" s="107">
        <v>113</v>
      </c>
      <c r="G361" s="146">
        <v>2034</v>
      </c>
      <c r="H361" s="209">
        <f t="shared" si="22"/>
        <v>479.82</v>
      </c>
      <c r="I361" s="109">
        <f t="shared" si="23"/>
        <v>2513.8200000000002</v>
      </c>
      <c r="K361" s="247"/>
      <c r="M361" s="208"/>
    </row>
    <row r="362" spans="1:13">
      <c r="A362" s="107">
        <f t="shared" si="24"/>
        <v>356</v>
      </c>
      <c r="B362" s="127" t="s">
        <v>128</v>
      </c>
      <c r="C362" s="131" t="s">
        <v>130</v>
      </c>
      <c r="D362" s="107">
        <v>2200</v>
      </c>
      <c r="E362" s="232">
        <f t="shared" si="21"/>
        <v>13.227</v>
      </c>
      <c r="F362" s="107">
        <v>93.5</v>
      </c>
      <c r="G362" s="146">
        <v>2473.4499999999998</v>
      </c>
      <c r="H362" s="209">
        <f t="shared" si="22"/>
        <v>583.49</v>
      </c>
      <c r="I362" s="109">
        <f t="shared" si="23"/>
        <v>3056.9399999999996</v>
      </c>
      <c r="K362" s="247"/>
      <c r="M362" s="208"/>
    </row>
    <row r="363" spans="1:13" ht="25.5">
      <c r="A363" s="107">
        <f t="shared" si="24"/>
        <v>357</v>
      </c>
      <c r="B363" s="127" t="s">
        <v>115</v>
      </c>
      <c r="C363" s="131" t="s">
        <v>70</v>
      </c>
      <c r="D363" s="107">
        <v>1645</v>
      </c>
      <c r="E363" s="232">
        <f t="shared" si="21"/>
        <v>9.89</v>
      </c>
      <c r="F363" s="107">
        <v>114</v>
      </c>
      <c r="G363" s="146">
        <v>2254.92</v>
      </c>
      <c r="H363" s="209">
        <f t="shared" si="22"/>
        <v>531.94000000000005</v>
      </c>
      <c r="I363" s="109">
        <f t="shared" si="23"/>
        <v>2786.86</v>
      </c>
      <c r="K363" s="247"/>
      <c r="M363" s="208"/>
    </row>
    <row r="364" spans="1:13" ht="25.5">
      <c r="A364" s="107">
        <f t="shared" si="24"/>
        <v>358</v>
      </c>
      <c r="B364" s="127" t="s">
        <v>69</v>
      </c>
      <c r="C364" s="131" t="s">
        <v>66</v>
      </c>
      <c r="D364" s="107">
        <v>1437</v>
      </c>
      <c r="E364" s="232">
        <f t="shared" si="21"/>
        <v>8.6389999999999993</v>
      </c>
      <c r="F364" s="107">
        <v>156</v>
      </c>
      <c r="G364" s="146">
        <v>2695.37</v>
      </c>
      <c r="H364" s="209">
        <f t="shared" si="22"/>
        <v>635.84</v>
      </c>
      <c r="I364" s="109">
        <f t="shared" si="23"/>
        <v>3331.21</v>
      </c>
      <c r="K364" s="247"/>
      <c r="M364" s="208"/>
    </row>
    <row r="365" spans="1:13" ht="25.5">
      <c r="A365" s="107">
        <f t="shared" si="24"/>
        <v>359</v>
      </c>
      <c r="B365" s="127" t="s">
        <v>123</v>
      </c>
      <c r="C365" s="131" t="s">
        <v>66</v>
      </c>
      <c r="D365" s="107">
        <v>1362</v>
      </c>
      <c r="E365" s="232">
        <f t="shared" si="21"/>
        <v>8.1890000000000001</v>
      </c>
      <c r="F365" s="107">
        <v>44</v>
      </c>
      <c r="G365" s="146">
        <v>720.63</v>
      </c>
      <c r="H365" s="209">
        <f t="shared" si="22"/>
        <v>170</v>
      </c>
      <c r="I365" s="109">
        <f t="shared" si="23"/>
        <v>890.63</v>
      </c>
      <c r="K365" s="247"/>
      <c r="M365" s="208"/>
    </row>
    <row r="366" spans="1:13" ht="25.5">
      <c r="A366" s="107">
        <f t="shared" si="24"/>
        <v>360</v>
      </c>
      <c r="B366" s="127" t="s">
        <v>101</v>
      </c>
      <c r="C366" s="131" t="s">
        <v>66</v>
      </c>
      <c r="D366" s="107">
        <v>1417</v>
      </c>
      <c r="E366" s="232">
        <f t="shared" si="21"/>
        <v>8.5190000000000001</v>
      </c>
      <c r="F366" s="107">
        <v>210.25</v>
      </c>
      <c r="G366" s="146">
        <v>3582.24</v>
      </c>
      <c r="H366" s="209">
        <f t="shared" si="22"/>
        <v>845.05</v>
      </c>
      <c r="I366" s="109">
        <f t="shared" si="23"/>
        <v>4427.29</v>
      </c>
      <c r="K366" s="247"/>
      <c r="M366" s="208"/>
    </row>
    <row r="367" spans="1:13" ht="25.5">
      <c r="A367" s="107">
        <f t="shared" si="24"/>
        <v>361</v>
      </c>
      <c r="B367" s="127" t="s">
        <v>132</v>
      </c>
      <c r="C367" s="131" t="s">
        <v>66</v>
      </c>
      <c r="D367" s="107">
        <v>1317</v>
      </c>
      <c r="E367" s="232">
        <f t="shared" si="21"/>
        <v>7.9180000000000001</v>
      </c>
      <c r="F367" s="107">
        <v>156</v>
      </c>
      <c r="G367" s="146">
        <v>2470.42</v>
      </c>
      <c r="H367" s="209">
        <f t="shared" si="22"/>
        <v>582.77</v>
      </c>
      <c r="I367" s="109">
        <f t="shared" si="23"/>
        <v>3053.19</v>
      </c>
      <c r="K367" s="247"/>
      <c r="M367" s="208"/>
    </row>
    <row r="368" spans="1:13" ht="25.5">
      <c r="A368" s="107">
        <f t="shared" si="24"/>
        <v>362</v>
      </c>
      <c r="B368" s="127" t="s">
        <v>139</v>
      </c>
      <c r="C368" s="131" t="s">
        <v>68</v>
      </c>
      <c r="D368" s="107">
        <v>1341</v>
      </c>
      <c r="E368" s="232">
        <f t="shared" si="21"/>
        <v>8.0619999999999994</v>
      </c>
      <c r="F368" s="107">
        <v>279</v>
      </c>
      <c r="G368" s="146">
        <v>4498.6000000000004</v>
      </c>
      <c r="H368" s="209">
        <f t="shared" si="22"/>
        <v>1061.22</v>
      </c>
      <c r="I368" s="109">
        <f t="shared" si="23"/>
        <v>5559.8200000000006</v>
      </c>
      <c r="K368" s="247"/>
      <c r="M368" s="208"/>
    </row>
    <row r="369" spans="1:13" ht="25.5">
      <c r="A369" s="107">
        <f t="shared" si="24"/>
        <v>363</v>
      </c>
      <c r="B369" s="127" t="s">
        <v>116</v>
      </c>
      <c r="C369" s="131" t="s">
        <v>66</v>
      </c>
      <c r="D369" s="107">
        <v>1342</v>
      </c>
      <c r="E369" s="232">
        <f t="shared" si="21"/>
        <v>8.0679999999999996</v>
      </c>
      <c r="F369" s="107">
        <v>104</v>
      </c>
      <c r="G369" s="146">
        <v>1678.14</v>
      </c>
      <c r="H369" s="209">
        <f t="shared" si="22"/>
        <v>395.87</v>
      </c>
      <c r="I369" s="109">
        <f t="shared" si="23"/>
        <v>2074.0100000000002</v>
      </c>
      <c r="K369" s="247"/>
      <c r="M369" s="208"/>
    </row>
    <row r="370" spans="1:13" ht="25.5">
      <c r="A370" s="107">
        <f t="shared" si="24"/>
        <v>364</v>
      </c>
      <c r="B370" s="127" t="s">
        <v>116</v>
      </c>
      <c r="C370" s="131" t="s">
        <v>66</v>
      </c>
      <c r="D370" s="107">
        <v>1302</v>
      </c>
      <c r="E370" s="232">
        <f t="shared" si="21"/>
        <v>7.8280000000000003</v>
      </c>
      <c r="F370" s="107">
        <v>31</v>
      </c>
      <c r="G370" s="146">
        <v>485.34</v>
      </c>
      <c r="H370" s="209">
        <f t="shared" si="22"/>
        <v>114.49</v>
      </c>
      <c r="I370" s="109">
        <f t="shared" si="23"/>
        <v>599.82999999999993</v>
      </c>
      <c r="K370" s="247"/>
      <c r="M370" s="208"/>
    </row>
    <row r="371" spans="1:13" ht="25.5">
      <c r="A371" s="107">
        <f t="shared" si="24"/>
        <v>365</v>
      </c>
      <c r="B371" s="127" t="s">
        <v>94</v>
      </c>
      <c r="C371" s="131" t="s">
        <v>68</v>
      </c>
      <c r="D371" s="107">
        <v>1315</v>
      </c>
      <c r="E371" s="232">
        <f t="shared" si="21"/>
        <v>7.9059999999999997</v>
      </c>
      <c r="F371" s="107">
        <v>188.5</v>
      </c>
      <c r="G371" s="146">
        <v>2980.56</v>
      </c>
      <c r="H371" s="209">
        <f t="shared" si="22"/>
        <v>703.11</v>
      </c>
      <c r="I371" s="109">
        <f t="shared" si="23"/>
        <v>3683.67</v>
      </c>
      <c r="K371" s="247"/>
      <c r="M371" s="208"/>
    </row>
    <row r="372" spans="1:13" ht="25.5">
      <c r="A372" s="107">
        <f t="shared" si="24"/>
        <v>366</v>
      </c>
      <c r="B372" s="127" t="s">
        <v>131</v>
      </c>
      <c r="C372" s="131" t="s">
        <v>68</v>
      </c>
      <c r="D372" s="107">
        <v>1470</v>
      </c>
      <c r="E372" s="232">
        <f t="shared" si="21"/>
        <v>8.8379999999999992</v>
      </c>
      <c r="F372" s="107">
        <v>129.5</v>
      </c>
      <c r="G372" s="146">
        <v>2289.04</v>
      </c>
      <c r="H372" s="209">
        <f t="shared" si="22"/>
        <v>539.98</v>
      </c>
      <c r="I372" s="109">
        <f t="shared" si="23"/>
        <v>2829.02</v>
      </c>
      <c r="K372" s="247"/>
      <c r="M372" s="208"/>
    </row>
    <row r="373" spans="1:13" ht="25.5">
      <c r="A373" s="107">
        <f t="shared" si="24"/>
        <v>367</v>
      </c>
      <c r="B373" s="127" t="s">
        <v>123</v>
      </c>
      <c r="C373" s="131" t="s">
        <v>68</v>
      </c>
      <c r="D373" s="107">
        <v>1443</v>
      </c>
      <c r="E373" s="232">
        <f t="shared" si="21"/>
        <v>8.6760000000000002</v>
      </c>
      <c r="F373" s="107">
        <v>214</v>
      </c>
      <c r="G373" s="146">
        <v>3713.33</v>
      </c>
      <c r="H373" s="209">
        <f t="shared" si="22"/>
        <v>875.97</v>
      </c>
      <c r="I373" s="109">
        <f t="shared" si="23"/>
        <v>4589.3</v>
      </c>
      <c r="K373" s="247"/>
      <c r="M373" s="208"/>
    </row>
    <row r="374" spans="1:13">
      <c r="A374" s="107">
        <f t="shared" si="24"/>
        <v>368</v>
      </c>
      <c r="B374" s="127" t="s">
        <v>60</v>
      </c>
      <c r="C374" s="131" t="s">
        <v>32</v>
      </c>
      <c r="D374" s="107">
        <v>1303</v>
      </c>
      <c r="E374" s="232">
        <f t="shared" si="21"/>
        <v>7.8339999999999996</v>
      </c>
      <c r="F374" s="107">
        <v>161</v>
      </c>
      <c r="G374" s="146">
        <v>2522.5500000000002</v>
      </c>
      <c r="H374" s="209">
        <f t="shared" si="22"/>
        <v>595.07000000000005</v>
      </c>
      <c r="I374" s="109">
        <f t="shared" si="23"/>
        <v>3117.6200000000003</v>
      </c>
      <c r="K374" s="247"/>
      <c r="M374" s="208"/>
    </row>
    <row r="375" spans="1:13" ht="25.5">
      <c r="A375" s="107">
        <f t="shared" si="24"/>
        <v>369</v>
      </c>
      <c r="B375" s="127" t="s">
        <v>105</v>
      </c>
      <c r="C375" s="131" t="s">
        <v>66</v>
      </c>
      <c r="D375" s="107">
        <v>1317</v>
      </c>
      <c r="E375" s="232">
        <f t="shared" si="21"/>
        <v>7.9180000000000001</v>
      </c>
      <c r="F375" s="107">
        <v>140</v>
      </c>
      <c r="G375" s="146">
        <v>2217.04</v>
      </c>
      <c r="H375" s="209">
        <f t="shared" si="22"/>
        <v>523</v>
      </c>
      <c r="I375" s="109">
        <f t="shared" si="23"/>
        <v>2740.04</v>
      </c>
      <c r="K375" s="247"/>
      <c r="M375" s="208"/>
    </row>
    <row r="376" spans="1:13" ht="25.5">
      <c r="A376" s="107">
        <f t="shared" si="24"/>
        <v>370</v>
      </c>
      <c r="B376" s="127" t="s">
        <v>86</v>
      </c>
      <c r="C376" s="131" t="s">
        <v>68</v>
      </c>
      <c r="D376" s="107">
        <v>1355</v>
      </c>
      <c r="E376" s="232">
        <f t="shared" si="21"/>
        <v>8.1460000000000008</v>
      </c>
      <c r="F376" s="107">
        <v>212</v>
      </c>
      <c r="G376" s="146">
        <v>3453.9</v>
      </c>
      <c r="H376" s="209">
        <f t="shared" si="22"/>
        <v>814.78</v>
      </c>
      <c r="I376" s="109">
        <f t="shared" si="23"/>
        <v>4268.68</v>
      </c>
      <c r="K376" s="247"/>
      <c r="M376" s="208"/>
    </row>
    <row r="377" spans="1:13" ht="25.5">
      <c r="A377" s="107">
        <f t="shared" si="24"/>
        <v>371</v>
      </c>
      <c r="B377" s="127" t="s">
        <v>115</v>
      </c>
      <c r="C377" s="131" t="s">
        <v>68</v>
      </c>
      <c r="D377" s="107">
        <v>1525</v>
      </c>
      <c r="E377" s="232">
        <f t="shared" si="21"/>
        <v>9.1690000000000005</v>
      </c>
      <c r="F377" s="107">
        <v>102</v>
      </c>
      <c r="G377" s="146">
        <v>1870.48</v>
      </c>
      <c r="H377" s="209">
        <f t="shared" si="22"/>
        <v>441.25</v>
      </c>
      <c r="I377" s="109">
        <f t="shared" si="23"/>
        <v>2311.73</v>
      </c>
      <c r="K377" s="247"/>
      <c r="M377" s="208"/>
    </row>
    <row r="378" spans="1:13">
      <c r="A378" s="107">
        <f t="shared" si="24"/>
        <v>372</v>
      </c>
      <c r="B378" s="127" t="s">
        <v>83</v>
      </c>
      <c r="C378" s="131" t="s">
        <v>32</v>
      </c>
      <c r="D378" s="107">
        <v>1283</v>
      </c>
      <c r="E378" s="232">
        <f t="shared" si="21"/>
        <v>7.7140000000000004</v>
      </c>
      <c r="F378" s="107">
        <v>121</v>
      </c>
      <c r="G378" s="146">
        <v>1866.79</v>
      </c>
      <c r="H378" s="209">
        <f t="shared" si="22"/>
        <v>440.38</v>
      </c>
      <c r="I378" s="109">
        <f t="shared" si="23"/>
        <v>2307.17</v>
      </c>
      <c r="K378" s="247"/>
      <c r="M378" s="208"/>
    </row>
    <row r="379" spans="1:13" ht="25.5">
      <c r="A379" s="107">
        <f t="shared" si="24"/>
        <v>373</v>
      </c>
      <c r="B379" s="127" t="s">
        <v>75</v>
      </c>
      <c r="C379" s="131" t="s">
        <v>32</v>
      </c>
      <c r="D379" s="107">
        <v>1120</v>
      </c>
      <c r="E379" s="232">
        <f t="shared" si="21"/>
        <v>6.734</v>
      </c>
      <c r="F379" s="107">
        <v>102.5</v>
      </c>
      <c r="G379" s="146">
        <v>1380.47</v>
      </c>
      <c r="H379" s="209">
        <f t="shared" si="22"/>
        <v>325.64999999999998</v>
      </c>
      <c r="I379" s="109">
        <f t="shared" si="23"/>
        <v>1706.12</v>
      </c>
      <c r="K379" s="247"/>
      <c r="M379" s="208"/>
    </row>
    <row r="380" spans="1:13" ht="25.5">
      <c r="A380" s="107">
        <f t="shared" si="24"/>
        <v>374</v>
      </c>
      <c r="B380" s="127" t="s">
        <v>91</v>
      </c>
      <c r="C380" s="131" t="s">
        <v>68</v>
      </c>
      <c r="D380" s="107">
        <v>1282</v>
      </c>
      <c r="E380" s="232">
        <f t="shared" si="21"/>
        <v>7.7080000000000002</v>
      </c>
      <c r="F380" s="107">
        <v>233.5</v>
      </c>
      <c r="G380" s="146">
        <v>3599.64</v>
      </c>
      <c r="H380" s="209">
        <f t="shared" si="22"/>
        <v>849.16</v>
      </c>
      <c r="I380" s="109">
        <f t="shared" si="23"/>
        <v>4448.8</v>
      </c>
      <c r="K380" s="247"/>
      <c r="M380" s="208"/>
    </row>
    <row r="381" spans="1:13">
      <c r="A381" s="107">
        <f t="shared" si="24"/>
        <v>375</v>
      </c>
      <c r="B381" s="127" t="s">
        <v>83</v>
      </c>
      <c r="C381" s="131" t="s">
        <v>50</v>
      </c>
      <c r="D381" s="107">
        <v>1608</v>
      </c>
      <c r="E381" s="232">
        <f t="shared" si="21"/>
        <v>9.6679999999999993</v>
      </c>
      <c r="F381" s="107">
        <v>121</v>
      </c>
      <c r="G381" s="146">
        <v>2339.66</v>
      </c>
      <c r="H381" s="209">
        <f t="shared" si="22"/>
        <v>551.92999999999995</v>
      </c>
      <c r="I381" s="109">
        <f t="shared" si="23"/>
        <v>2891.5899999999997</v>
      </c>
      <c r="K381" s="247"/>
      <c r="M381" s="208"/>
    </row>
    <row r="382" spans="1:13" ht="25.5">
      <c r="A382" s="107">
        <f t="shared" si="24"/>
        <v>376</v>
      </c>
      <c r="B382" s="127" t="s">
        <v>181</v>
      </c>
      <c r="C382" s="131" t="s">
        <v>32</v>
      </c>
      <c r="D382" s="107">
        <v>1205</v>
      </c>
      <c r="E382" s="232">
        <f t="shared" si="21"/>
        <v>7.2450000000000001</v>
      </c>
      <c r="F382" s="107">
        <v>22</v>
      </c>
      <c r="G382" s="146">
        <v>318.77999999999997</v>
      </c>
      <c r="H382" s="209">
        <f t="shared" si="22"/>
        <v>75.2</v>
      </c>
      <c r="I382" s="109">
        <f t="shared" si="23"/>
        <v>393.97999999999996</v>
      </c>
      <c r="K382" s="247"/>
      <c r="M382" s="208"/>
    </row>
    <row r="383" spans="1:13" ht="25.5">
      <c r="A383" s="107">
        <f t="shared" si="24"/>
        <v>377</v>
      </c>
      <c r="B383" s="127" t="s">
        <v>71</v>
      </c>
      <c r="C383" s="131" t="s">
        <v>66</v>
      </c>
      <c r="D383" s="107">
        <v>1317</v>
      </c>
      <c r="E383" s="232">
        <f t="shared" si="21"/>
        <v>7.9180000000000001</v>
      </c>
      <c r="F383" s="107">
        <v>89.5</v>
      </c>
      <c r="G383" s="146">
        <v>1417.32</v>
      </c>
      <c r="H383" s="209">
        <f t="shared" si="22"/>
        <v>334.35</v>
      </c>
      <c r="I383" s="109">
        <f t="shared" si="23"/>
        <v>1751.67</v>
      </c>
      <c r="K383" s="247"/>
      <c r="M383" s="208"/>
    </row>
    <row r="384" spans="1:13" ht="25.5">
      <c r="A384" s="107">
        <f t="shared" si="24"/>
        <v>378</v>
      </c>
      <c r="B384" s="127" t="s">
        <v>131</v>
      </c>
      <c r="C384" s="131" t="s">
        <v>66</v>
      </c>
      <c r="D384" s="107">
        <v>1437</v>
      </c>
      <c r="E384" s="232">
        <f t="shared" si="21"/>
        <v>8.6389999999999993</v>
      </c>
      <c r="F384" s="107">
        <v>129.5</v>
      </c>
      <c r="G384" s="146">
        <v>2237.5</v>
      </c>
      <c r="H384" s="209">
        <f t="shared" si="22"/>
        <v>527.83000000000004</v>
      </c>
      <c r="I384" s="109">
        <f t="shared" si="23"/>
        <v>2765.33</v>
      </c>
      <c r="K384" s="247"/>
      <c r="M384" s="208"/>
    </row>
    <row r="385" spans="1:13" ht="25.5">
      <c r="A385" s="107">
        <f t="shared" si="24"/>
        <v>379</v>
      </c>
      <c r="B385" s="127" t="s">
        <v>132</v>
      </c>
      <c r="C385" s="131" t="s">
        <v>68</v>
      </c>
      <c r="D385" s="107">
        <v>1335</v>
      </c>
      <c r="E385" s="232">
        <f t="shared" si="21"/>
        <v>8.0259999999999998</v>
      </c>
      <c r="F385" s="107">
        <v>146.5</v>
      </c>
      <c r="G385" s="146">
        <v>2351.62</v>
      </c>
      <c r="H385" s="209">
        <f t="shared" si="22"/>
        <v>554.75</v>
      </c>
      <c r="I385" s="109">
        <f t="shared" si="23"/>
        <v>2906.37</v>
      </c>
      <c r="K385" s="247"/>
      <c r="M385" s="208"/>
    </row>
    <row r="386" spans="1:13" ht="25.5">
      <c r="A386" s="107">
        <f t="shared" si="24"/>
        <v>380</v>
      </c>
      <c r="B386" s="127" t="s">
        <v>181</v>
      </c>
      <c r="C386" s="131" t="s">
        <v>32</v>
      </c>
      <c r="D386" s="107">
        <v>1245</v>
      </c>
      <c r="E386" s="232">
        <f t="shared" si="21"/>
        <v>7.4850000000000003</v>
      </c>
      <c r="F386" s="107">
        <v>17.5</v>
      </c>
      <c r="G386" s="146">
        <v>261.98</v>
      </c>
      <c r="H386" s="209">
        <f t="shared" si="22"/>
        <v>61.8</v>
      </c>
      <c r="I386" s="109">
        <f t="shared" si="23"/>
        <v>323.78000000000003</v>
      </c>
      <c r="K386" s="247"/>
      <c r="M386" s="208"/>
    </row>
    <row r="387" spans="1:13" ht="25.5">
      <c r="A387" s="107">
        <f t="shared" si="24"/>
        <v>381</v>
      </c>
      <c r="B387" s="127" t="s">
        <v>181</v>
      </c>
      <c r="C387" s="131" t="s">
        <v>32</v>
      </c>
      <c r="D387" s="107">
        <v>1225</v>
      </c>
      <c r="E387" s="232">
        <f t="shared" si="21"/>
        <v>7.3650000000000002</v>
      </c>
      <c r="F387" s="107">
        <v>48</v>
      </c>
      <c r="G387" s="146">
        <v>707.04</v>
      </c>
      <c r="H387" s="209">
        <f t="shared" si="22"/>
        <v>166.79</v>
      </c>
      <c r="I387" s="109">
        <f t="shared" si="23"/>
        <v>873.82999999999993</v>
      </c>
      <c r="K387" s="247"/>
      <c r="M387" s="208"/>
    </row>
    <row r="388" spans="1:13" ht="25.5">
      <c r="A388" s="107">
        <f t="shared" si="24"/>
        <v>382</v>
      </c>
      <c r="B388" s="127" t="s">
        <v>125</v>
      </c>
      <c r="C388" s="131" t="s">
        <v>32</v>
      </c>
      <c r="D388" s="107">
        <v>1120</v>
      </c>
      <c r="E388" s="232">
        <f t="shared" si="21"/>
        <v>6.734</v>
      </c>
      <c r="F388" s="107">
        <v>50</v>
      </c>
      <c r="G388" s="146">
        <v>673.4</v>
      </c>
      <c r="H388" s="209">
        <f t="shared" si="22"/>
        <v>158.86000000000001</v>
      </c>
      <c r="I388" s="109">
        <f t="shared" si="23"/>
        <v>832.26</v>
      </c>
      <c r="K388" s="247"/>
      <c r="M388" s="208"/>
    </row>
    <row r="389" spans="1:13" ht="25.5">
      <c r="A389" s="107">
        <f t="shared" si="24"/>
        <v>383</v>
      </c>
      <c r="B389" s="127" t="s">
        <v>91</v>
      </c>
      <c r="C389" s="131" t="s">
        <v>66</v>
      </c>
      <c r="D389" s="107">
        <v>1262</v>
      </c>
      <c r="E389" s="232">
        <f t="shared" si="21"/>
        <v>7.5869999999999997</v>
      </c>
      <c r="F389" s="107">
        <v>203.5</v>
      </c>
      <c r="G389" s="146">
        <v>3087.91</v>
      </c>
      <c r="H389" s="209">
        <f t="shared" si="22"/>
        <v>728.44</v>
      </c>
      <c r="I389" s="109">
        <f t="shared" si="23"/>
        <v>3816.35</v>
      </c>
      <c r="K389" s="247"/>
      <c r="M389" s="208"/>
    </row>
    <row r="390" spans="1:13" ht="25.5">
      <c r="A390" s="107">
        <f t="shared" si="24"/>
        <v>384</v>
      </c>
      <c r="B390" s="127" t="s">
        <v>81</v>
      </c>
      <c r="C390" s="131" t="s">
        <v>68</v>
      </c>
      <c r="D390" s="107">
        <v>1335</v>
      </c>
      <c r="E390" s="232">
        <f t="shared" si="21"/>
        <v>8.0259999999999998</v>
      </c>
      <c r="F390" s="107">
        <v>198.5</v>
      </c>
      <c r="G390" s="146">
        <v>3186.32</v>
      </c>
      <c r="H390" s="209">
        <f t="shared" si="22"/>
        <v>751.65</v>
      </c>
      <c r="I390" s="109">
        <f t="shared" si="23"/>
        <v>3937.9700000000003</v>
      </c>
      <c r="K390" s="247"/>
      <c r="M390" s="208"/>
    </row>
    <row r="391" spans="1:13" ht="25.5">
      <c r="A391" s="107">
        <f t="shared" si="24"/>
        <v>385</v>
      </c>
      <c r="B391" s="127" t="s">
        <v>79</v>
      </c>
      <c r="C391" s="131" t="s">
        <v>68</v>
      </c>
      <c r="D391" s="107">
        <v>1593</v>
      </c>
      <c r="E391" s="232">
        <f t="shared" si="21"/>
        <v>9.577</v>
      </c>
      <c r="F391" s="107">
        <v>60</v>
      </c>
      <c r="G391" s="146">
        <v>1149.24</v>
      </c>
      <c r="H391" s="209">
        <f t="shared" si="22"/>
        <v>271.11</v>
      </c>
      <c r="I391" s="109">
        <f t="shared" si="23"/>
        <v>1420.35</v>
      </c>
      <c r="K391" s="247"/>
      <c r="M391" s="208"/>
    </row>
    <row r="392" spans="1:13" ht="25.5">
      <c r="A392" s="107">
        <f t="shared" si="24"/>
        <v>386</v>
      </c>
      <c r="B392" s="127" t="s">
        <v>112</v>
      </c>
      <c r="C392" s="131" t="s">
        <v>32</v>
      </c>
      <c r="D392" s="107">
        <v>1100</v>
      </c>
      <c r="E392" s="232">
        <f t="shared" ref="E392:E455" si="25">ROUND(D392/$E$4,3)</f>
        <v>6.6130000000000004</v>
      </c>
      <c r="F392" s="107">
        <v>129</v>
      </c>
      <c r="G392" s="146">
        <v>1706.15</v>
      </c>
      <c r="H392" s="209">
        <f t="shared" ref="H392:H455" si="26">ROUND(G392*0.2359,2)</f>
        <v>402.48</v>
      </c>
      <c r="I392" s="109">
        <f t="shared" ref="I392:I455" si="27">G392+H392</f>
        <v>2108.63</v>
      </c>
      <c r="K392" s="247"/>
      <c r="M392" s="208"/>
    </row>
    <row r="393" spans="1:13">
      <c r="A393" s="107">
        <f t="shared" ref="A393:A456" si="28">A392+1</f>
        <v>387</v>
      </c>
      <c r="B393" s="127" t="s">
        <v>83</v>
      </c>
      <c r="C393" s="131" t="s">
        <v>32</v>
      </c>
      <c r="D393" s="107">
        <v>1303</v>
      </c>
      <c r="E393" s="232">
        <f t="shared" si="25"/>
        <v>7.8339999999999996</v>
      </c>
      <c r="F393" s="107">
        <v>118</v>
      </c>
      <c r="G393" s="146">
        <v>1848.82</v>
      </c>
      <c r="H393" s="209">
        <f t="shared" si="26"/>
        <v>436.14</v>
      </c>
      <c r="I393" s="109">
        <f t="shared" si="27"/>
        <v>2284.96</v>
      </c>
      <c r="K393" s="247"/>
      <c r="M393" s="208"/>
    </row>
    <row r="394" spans="1:13">
      <c r="A394" s="107">
        <f t="shared" si="28"/>
        <v>388</v>
      </c>
      <c r="B394" s="127" t="s">
        <v>83</v>
      </c>
      <c r="C394" s="131" t="s">
        <v>32</v>
      </c>
      <c r="D394" s="107">
        <v>1283</v>
      </c>
      <c r="E394" s="232">
        <f t="shared" si="25"/>
        <v>7.7140000000000004</v>
      </c>
      <c r="F394" s="107">
        <v>95</v>
      </c>
      <c r="G394" s="146">
        <v>1465.66</v>
      </c>
      <c r="H394" s="209">
        <f t="shared" si="26"/>
        <v>345.75</v>
      </c>
      <c r="I394" s="109">
        <f t="shared" si="27"/>
        <v>1811.41</v>
      </c>
      <c r="K394" s="247"/>
      <c r="M394" s="208"/>
    </row>
    <row r="395" spans="1:13" ht="25.5">
      <c r="A395" s="107">
        <f t="shared" si="28"/>
        <v>389</v>
      </c>
      <c r="B395" s="127" t="s">
        <v>131</v>
      </c>
      <c r="C395" s="131" t="s">
        <v>66</v>
      </c>
      <c r="D395" s="107">
        <v>1423</v>
      </c>
      <c r="E395" s="232">
        <f t="shared" si="25"/>
        <v>8.5549999999999997</v>
      </c>
      <c r="F395" s="107">
        <v>206.5</v>
      </c>
      <c r="G395" s="146">
        <v>3533.22</v>
      </c>
      <c r="H395" s="209">
        <f t="shared" si="26"/>
        <v>833.49</v>
      </c>
      <c r="I395" s="109">
        <f t="shared" si="27"/>
        <v>4366.71</v>
      </c>
      <c r="K395" s="247"/>
      <c r="M395" s="208"/>
    </row>
    <row r="396" spans="1:13" ht="25.5">
      <c r="A396" s="107">
        <f t="shared" si="28"/>
        <v>390</v>
      </c>
      <c r="B396" s="127" t="s">
        <v>88</v>
      </c>
      <c r="C396" s="131" t="s">
        <v>66</v>
      </c>
      <c r="D396" s="107">
        <v>1317</v>
      </c>
      <c r="E396" s="232">
        <f t="shared" si="25"/>
        <v>7.9180000000000001</v>
      </c>
      <c r="F396" s="107">
        <v>57.5</v>
      </c>
      <c r="G396" s="146">
        <v>910.57</v>
      </c>
      <c r="H396" s="209">
        <f t="shared" si="26"/>
        <v>214.8</v>
      </c>
      <c r="I396" s="109">
        <f t="shared" si="27"/>
        <v>1125.3700000000001</v>
      </c>
      <c r="K396" s="247"/>
      <c r="M396" s="208"/>
    </row>
    <row r="397" spans="1:13" ht="25.5">
      <c r="A397" s="107">
        <f t="shared" si="28"/>
        <v>391</v>
      </c>
      <c r="B397" s="127" t="s">
        <v>120</v>
      </c>
      <c r="C397" s="131" t="s">
        <v>66</v>
      </c>
      <c r="D397" s="107">
        <v>1403</v>
      </c>
      <c r="E397" s="232">
        <f t="shared" si="25"/>
        <v>8.4350000000000005</v>
      </c>
      <c r="F397" s="107">
        <v>160</v>
      </c>
      <c r="G397" s="146">
        <v>2699.2</v>
      </c>
      <c r="H397" s="209">
        <f t="shared" si="26"/>
        <v>636.74</v>
      </c>
      <c r="I397" s="109">
        <f t="shared" si="27"/>
        <v>3335.9399999999996</v>
      </c>
      <c r="K397" s="247"/>
      <c r="M397" s="208"/>
    </row>
    <row r="398" spans="1:13" ht="25.5">
      <c r="A398" s="107">
        <f t="shared" si="28"/>
        <v>392</v>
      </c>
      <c r="B398" s="127" t="s">
        <v>84</v>
      </c>
      <c r="C398" s="131" t="s">
        <v>66</v>
      </c>
      <c r="D398" s="107">
        <v>1317</v>
      </c>
      <c r="E398" s="232">
        <f t="shared" si="25"/>
        <v>7.9180000000000001</v>
      </c>
      <c r="F398" s="107">
        <v>256</v>
      </c>
      <c r="G398" s="146">
        <v>4054.02</v>
      </c>
      <c r="H398" s="209">
        <f t="shared" si="26"/>
        <v>956.34</v>
      </c>
      <c r="I398" s="109">
        <f t="shared" si="27"/>
        <v>5010.3599999999997</v>
      </c>
      <c r="K398" s="247"/>
      <c r="M398" s="208"/>
    </row>
    <row r="399" spans="1:13" ht="25.5">
      <c r="A399" s="107">
        <f t="shared" si="28"/>
        <v>393</v>
      </c>
      <c r="B399" s="127" t="s">
        <v>84</v>
      </c>
      <c r="C399" s="131" t="s">
        <v>66</v>
      </c>
      <c r="D399" s="107">
        <v>1297</v>
      </c>
      <c r="E399" s="232">
        <f t="shared" si="25"/>
        <v>7.798</v>
      </c>
      <c r="F399" s="107">
        <v>124</v>
      </c>
      <c r="G399" s="146">
        <v>1933.9</v>
      </c>
      <c r="H399" s="209">
        <f t="shared" si="26"/>
        <v>456.21</v>
      </c>
      <c r="I399" s="109">
        <f t="shared" si="27"/>
        <v>2390.11</v>
      </c>
      <c r="K399" s="247"/>
      <c r="M399" s="208"/>
    </row>
    <row r="400" spans="1:13" ht="25.5">
      <c r="A400" s="107">
        <f t="shared" si="28"/>
        <v>394</v>
      </c>
      <c r="B400" s="127" t="s">
        <v>80</v>
      </c>
      <c r="C400" s="131" t="s">
        <v>68</v>
      </c>
      <c r="D400" s="107">
        <v>1315</v>
      </c>
      <c r="E400" s="232">
        <f t="shared" si="25"/>
        <v>7.9059999999999997</v>
      </c>
      <c r="F400" s="107">
        <v>184</v>
      </c>
      <c r="G400" s="146">
        <v>2909.41</v>
      </c>
      <c r="H400" s="209">
        <f t="shared" si="26"/>
        <v>686.33</v>
      </c>
      <c r="I400" s="109">
        <f t="shared" si="27"/>
        <v>3595.74</v>
      </c>
      <c r="K400" s="247"/>
      <c r="M400" s="208"/>
    </row>
    <row r="401" spans="1:13" ht="25.5">
      <c r="A401" s="107">
        <f t="shared" si="28"/>
        <v>395</v>
      </c>
      <c r="B401" s="127" t="s">
        <v>111</v>
      </c>
      <c r="C401" s="131" t="s">
        <v>68</v>
      </c>
      <c r="D401" s="107">
        <v>1315</v>
      </c>
      <c r="E401" s="232">
        <f t="shared" si="25"/>
        <v>7.9059999999999997</v>
      </c>
      <c r="F401" s="107">
        <v>115</v>
      </c>
      <c r="G401" s="146">
        <v>1818.38</v>
      </c>
      <c r="H401" s="209">
        <f t="shared" si="26"/>
        <v>428.96</v>
      </c>
      <c r="I401" s="109">
        <f t="shared" si="27"/>
        <v>2247.34</v>
      </c>
      <c r="K401" s="247"/>
      <c r="M401" s="208"/>
    </row>
    <row r="402" spans="1:13" ht="25.5">
      <c r="A402" s="107">
        <f t="shared" si="28"/>
        <v>396</v>
      </c>
      <c r="B402" s="127" t="s">
        <v>111</v>
      </c>
      <c r="C402" s="131" t="s">
        <v>66</v>
      </c>
      <c r="D402" s="107">
        <v>1297</v>
      </c>
      <c r="E402" s="232">
        <f t="shared" si="25"/>
        <v>7.798</v>
      </c>
      <c r="F402" s="107">
        <v>23</v>
      </c>
      <c r="G402" s="146">
        <v>358.71</v>
      </c>
      <c r="H402" s="209">
        <f t="shared" si="26"/>
        <v>84.62</v>
      </c>
      <c r="I402" s="109">
        <f t="shared" si="27"/>
        <v>443.33</v>
      </c>
      <c r="K402" s="247"/>
      <c r="M402" s="208"/>
    </row>
    <row r="403" spans="1:13" ht="25.5">
      <c r="A403" s="107">
        <f t="shared" si="28"/>
        <v>397</v>
      </c>
      <c r="B403" s="127" t="s">
        <v>100</v>
      </c>
      <c r="C403" s="131" t="s">
        <v>66</v>
      </c>
      <c r="D403" s="107">
        <v>1397</v>
      </c>
      <c r="E403" s="232">
        <f t="shared" si="25"/>
        <v>8.3989999999999991</v>
      </c>
      <c r="F403" s="107">
        <v>69</v>
      </c>
      <c r="G403" s="146">
        <v>1159.06</v>
      </c>
      <c r="H403" s="209">
        <f t="shared" si="26"/>
        <v>273.42</v>
      </c>
      <c r="I403" s="109">
        <f t="shared" si="27"/>
        <v>1432.48</v>
      </c>
      <c r="K403" s="247"/>
      <c r="M403" s="208"/>
    </row>
    <row r="404" spans="1:13" ht="25.5">
      <c r="A404" s="107">
        <f t="shared" si="28"/>
        <v>398</v>
      </c>
      <c r="B404" s="127" t="s">
        <v>99</v>
      </c>
      <c r="C404" s="131" t="s">
        <v>68</v>
      </c>
      <c r="D404" s="107">
        <v>1315</v>
      </c>
      <c r="E404" s="232">
        <f t="shared" si="25"/>
        <v>7.9059999999999997</v>
      </c>
      <c r="F404" s="107">
        <v>197</v>
      </c>
      <c r="G404" s="146">
        <v>3114.96</v>
      </c>
      <c r="H404" s="209">
        <f t="shared" si="26"/>
        <v>734.82</v>
      </c>
      <c r="I404" s="109">
        <f t="shared" si="27"/>
        <v>3849.78</v>
      </c>
      <c r="K404" s="247"/>
      <c r="M404" s="208"/>
    </row>
    <row r="405" spans="1:13" ht="25.5">
      <c r="A405" s="107">
        <f t="shared" si="28"/>
        <v>399</v>
      </c>
      <c r="B405" s="127" t="s">
        <v>91</v>
      </c>
      <c r="C405" s="131" t="s">
        <v>66</v>
      </c>
      <c r="D405" s="107">
        <v>1200</v>
      </c>
      <c r="E405" s="232">
        <f t="shared" si="25"/>
        <v>7.2149999999999999</v>
      </c>
      <c r="F405" s="107">
        <v>225</v>
      </c>
      <c r="G405" s="146">
        <v>3246.75</v>
      </c>
      <c r="H405" s="209">
        <f t="shared" si="26"/>
        <v>765.91</v>
      </c>
      <c r="I405" s="109">
        <f t="shared" si="27"/>
        <v>4012.66</v>
      </c>
      <c r="K405" s="247"/>
      <c r="M405" s="208"/>
    </row>
    <row r="406" spans="1:13" ht="25.5">
      <c r="A406" s="107">
        <f t="shared" si="28"/>
        <v>400</v>
      </c>
      <c r="B406" s="127" t="s">
        <v>74</v>
      </c>
      <c r="C406" s="131" t="s">
        <v>66</v>
      </c>
      <c r="D406" s="107">
        <v>1297</v>
      </c>
      <c r="E406" s="232">
        <f t="shared" si="25"/>
        <v>7.798</v>
      </c>
      <c r="F406" s="107">
        <v>153</v>
      </c>
      <c r="G406" s="146">
        <v>2386.19</v>
      </c>
      <c r="H406" s="209">
        <f t="shared" si="26"/>
        <v>562.9</v>
      </c>
      <c r="I406" s="109">
        <f t="shared" si="27"/>
        <v>2949.09</v>
      </c>
      <c r="K406" s="247"/>
      <c r="M406" s="208"/>
    </row>
    <row r="407" spans="1:13">
      <c r="A407" s="107">
        <f t="shared" si="28"/>
        <v>401</v>
      </c>
      <c r="B407" s="127" t="s">
        <v>89</v>
      </c>
      <c r="C407" s="131" t="s">
        <v>32</v>
      </c>
      <c r="D407" s="107">
        <v>1263</v>
      </c>
      <c r="E407" s="232">
        <f t="shared" si="25"/>
        <v>7.593</v>
      </c>
      <c r="F407" s="107">
        <v>137</v>
      </c>
      <c r="G407" s="146">
        <v>2080.48</v>
      </c>
      <c r="H407" s="209">
        <f t="shared" si="26"/>
        <v>490.79</v>
      </c>
      <c r="I407" s="109">
        <f t="shared" si="27"/>
        <v>2571.27</v>
      </c>
      <c r="K407" s="247"/>
      <c r="M407" s="208"/>
    </row>
    <row r="408" spans="1:13" ht="25.5">
      <c r="A408" s="107">
        <f t="shared" si="28"/>
        <v>402</v>
      </c>
      <c r="B408" s="127" t="s">
        <v>181</v>
      </c>
      <c r="C408" s="131" t="s">
        <v>32</v>
      </c>
      <c r="D408" s="107">
        <v>1205</v>
      </c>
      <c r="E408" s="232">
        <f t="shared" si="25"/>
        <v>7.2450000000000001</v>
      </c>
      <c r="F408" s="107">
        <v>125</v>
      </c>
      <c r="G408" s="146">
        <v>1811.25</v>
      </c>
      <c r="H408" s="209">
        <f t="shared" si="26"/>
        <v>427.27</v>
      </c>
      <c r="I408" s="109">
        <f t="shared" si="27"/>
        <v>2238.52</v>
      </c>
      <c r="K408" s="247"/>
      <c r="M408" s="208"/>
    </row>
    <row r="409" spans="1:13" ht="25.5">
      <c r="A409" s="107">
        <f t="shared" si="28"/>
        <v>403</v>
      </c>
      <c r="B409" s="127" t="s">
        <v>125</v>
      </c>
      <c r="C409" s="131" t="s">
        <v>66</v>
      </c>
      <c r="D409" s="107">
        <v>1297</v>
      </c>
      <c r="E409" s="232">
        <f t="shared" si="25"/>
        <v>7.798</v>
      </c>
      <c r="F409" s="107">
        <v>160</v>
      </c>
      <c r="G409" s="146">
        <v>2495.36</v>
      </c>
      <c r="H409" s="209">
        <f t="shared" si="26"/>
        <v>588.66</v>
      </c>
      <c r="I409" s="109">
        <f t="shared" si="27"/>
        <v>3084.02</v>
      </c>
      <c r="K409" s="247"/>
      <c r="M409" s="208"/>
    </row>
    <row r="410" spans="1:13" ht="25.5">
      <c r="A410" s="107">
        <f t="shared" si="28"/>
        <v>404</v>
      </c>
      <c r="B410" s="127" t="s">
        <v>181</v>
      </c>
      <c r="C410" s="131" t="s">
        <v>32</v>
      </c>
      <c r="D410" s="107">
        <v>1205</v>
      </c>
      <c r="E410" s="232">
        <f t="shared" si="25"/>
        <v>7.2450000000000001</v>
      </c>
      <c r="F410" s="107">
        <v>102</v>
      </c>
      <c r="G410" s="146">
        <v>1477.98</v>
      </c>
      <c r="H410" s="209">
        <f t="shared" si="26"/>
        <v>348.66</v>
      </c>
      <c r="I410" s="109">
        <f t="shared" si="27"/>
        <v>1826.64</v>
      </c>
      <c r="K410" s="247"/>
      <c r="M410" s="208"/>
    </row>
    <row r="411" spans="1:13" ht="25.5">
      <c r="A411" s="107">
        <f t="shared" si="28"/>
        <v>405</v>
      </c>
      <c r="B411" s="127" t="s">
        <v>115</v>
      </c>
      <c r="C411" s="131" t="s">
        <v>68</v>
      </c>
      <c r="D411" s="107">
        <v>1525</v>
      </c>
      <c r="E411" s="232">
        <f t="shared" si="25"/>
        <v>9.1690000000000005</v>
      </c>
      <c r="F411" s="107">
        <v>90</v>
      </c>
      <c r="G411" s="146">
        <v>1650.42</v>
      </c>
      <c r="H411" s="209">
        <f t="shared" si="26"/>
        <v>389.33</v>
      </c>
      <c r="I411" s="109">
        <f t="shared" si="27"/>
        <v>2039.75</v>
      </c>
      <c r="K411" s="247"/>
      <c r="M411" s="208"/>
    </row>
    <row r="412" spans="1:13" ht="25.5">
      <c r="A412" s="107">
        <f t="shared" si="28"/>
        <v>406</v>
      </c>
      <c r="B412" s="127" t="s">
        <v>88</v>
      </c>
      <c r="C412" s="131" t="s">
        <v>66</v>
      </c>
      <c r="D412" s="107">
        <v>1297</v>
      </c>
      <c r="E412" s="232">
        <f t="shared" si="25"/>
        <v>7.798</v>
      </c>
      <c r="F412" s="107">
        <v>206.5</v>
      </c>
      <c r="G412" s="146">
        <v>3220.57</v>
      </c>
      <c r="H412" s="209">
        <f t="shared" si="26"/>
        <v>759.73</v>
      </c>
      <c r="I412" s="109">
        <f t="shared" si="27"/>
        <v>3980.3</v>
      </c>
      <c r="K412" s="247"/>
      <c r="M412" s="208"/>
    </row>
    <row r="413" spans="1:13" ht="25.5">
      <c r="A413" s="107">
        <f t="shared" si="28"/>
        <v>407</v>
      </c>
      <c r="B413" s="127" t="s">
        <v>105</v>
      </c>
      <c r="C413" s="131" t="s">
        <v>66</v>
      </c>
      <c r="D413" s="107">
        <v>1297</v>
      </c>
      <c r="E413" s="232">
        <f t="shared" si="25"/>
        <v>7.798</v>
      </c>
      <c r="F413" s="107">
        <v>164</v>
      </c>
      <c r="G413" s="146">
        <v>2557.7399999999998</v>
      </c>
      <c r="H413" s="209">
        <f t="shared" si="26"/>
        <v>603.37</v>
      </c>
      <c r="I413" s="109">
        <f t="shared" si="27"/>
        <v>3161.1099999999997</v>
      </c>
      <c r="K413" s="247"/>
      <c r="M413" s="208"/>
    </row>
    <row r="414" spans="1:13" ht="25.5">
      <c r="A414" s="107">
        <f t="shared" si="28"/>
        <v>408</v>
      </c>
      <c r="B414" s="127" t="s">
        <v>93</v>
      </c>
      <c r="C414" s="131" t="s">
        <v>70</v>
      </c>
      <c r="D414" s="107">
        <v>1381</v>
      </c>
      <c r="E414" s="232">
        <f t="shared" si="25"/>
        <v>8.3030000000000008</v>
      </c>
      <c r="F414" s="107">
        <v>162</v>
      </c>
      <c r="G414" s="146">
        <v>2690.17</v>
      </c>
      <c r="H414" s="209">
        <f t="shared" si="26"/>
        <v>634.61</v>
      </c>
      <c r="I414" s="109">
        <f t="shared" si="27"/>
        <v>3324.78</v>
      </c>
      <c r="K414" s="247"/>
      <c r="M414" s="208"/>
    </row>
    <row r="415" spans="1:13" ht="25.5">
      <c r="A415" s="107">
        <f t="shared" si="28"/>
        <v>409</v>
      </c>
      <c r="B415" s="127" t="s">
        <v>74</v>
      </c>
      <c r="C415" s="131" t="s">
        <v>66</v>
      </c>
      <c r="D415" s="107">
        <v>1317</v>
      </c>
      <c r="E415" s="232">
        <f t="shared" si="25"/>
        <v>7.9180000000000001</v>
      </c>
      <c r="F415" s="107">
        <v>285</v>
      </c>
      <c r="G415" s="146">
        <v>4513.26</v>
      </c>
      <c r="H415" s="209">
        <f t="shared" si="26"/>
        <v>1064.68</v>
      </c>
      <c r="I415" s="109">
        <f t="shared" si="27"/>
        <v>5577.9400000000005</v>
      </c>
      <c r="K415" s="247"/>
      <c r="M415" s="208"/>
    </row>
    <row r="416" spans="1:13" ht="25.5">
      <c r="A416" s="107">
        <f t="shared" si="28"/>
        <v>410</v>
      </c>
      <c r="B416" s="127" t="s">
        <v>94</v>
      </c>
      <c r="C416" s="131" t="s">
        <v>66</v>
      </c>
      <c r="D416" s="107">
        <v>1322</v>
      </c>
      <c r="E416" s="232">
        <f t="shared" si="25"/>
        <v>7.9480000000000004</v>
      </c>
      <c r="F416" s="107">
        <v>214.5</v>
      </c>
      <c r="G416" s="146">
        <v>3409.69</v>
      </c>
      <c r="H416" s="209">
        <f t="shared" si="26"/>
        <v>804.35</v>
      </c>
      <c r="I416" s="109">
        <f t="shared" si="27"/>
        <v>4214.04</v>
      </c>
      <c r="K416" s="247"/>
      <c r="M416" s="208"/>
    </row>
    <row r="417" spans="1:13" ht="25.5">
      <c r="A417" s="107">
        <f t="shared" si="28"/>
        <v>411</v>
      </c>
      <c r="B417" s="127" t="s">
        <v>181</v>
      </c>
      <c r="C417" s="131" t="s">
        <v>32</v>
      </c>
      <c r="D417" s="107">
        <v>1245</v>
      </c>
      <c r="E417" s="232">
        <f t="shared" si="25"/>
        <v>7.4850000000000003</v>
      </c>
      <c r="F417" s="107">
        <v>125</v>
      </c>
      <c r="G417" s="146">
        <v>1871.25</v>
      </c>
      <c r="H417" s="209">
        <f t="shared" si="26"/>
        <v>441.43</v>
      </c>
      <c r="I417" s="109">
        <f t="shared" si="27"/>
        <v>2312.6799999999998</v>
      </c>
      <c r="K417" s="247"/>
      <c r="M417" s="208"/>
    </row>
    <row r="418" spans="1:13" ht="25.5">
      <c r="A418" s="107">
        <f t="shared" si="28"/>
        <v>412</v>
      </c>
      <c r="B418" s="127" t="s">
        <v>76</v>
      </c>
      <c r="C418" s="131" t="s">
        <v>66</v>
      </c>
      <c r="D418" s="107">
        <v>1423</v>
      </c>
      <c r="E418" s="232">
        <f t="shared" si="25"/>
        <v>8.5549999999999997</v>
      </c>
      <c r="F418" s="107">
        <v>124</v>
      </c>
      <c r="G418" s="146">
        <v>2121.64</v>
      </c>
      <c r="H418" s="209">
        <f t="shared" si="26"/>
        <v>500.49</v>
      </c>
      <c r="I418" s="109">
        <f t="shared" si="27"/>
        <v>2622.13</v>
      </c>
      <c r="K418" s="247"/>
      <c r="M418" s="208"/>
    </row>
    <row r="419" spans="1:13" ht="25.5">
      <c r="A419" s="107">
        <f t="shared" si="28"/>
        <v>413</v>
      </c>
      <c r="B419" s="127" t="s">
        <v>127</v>
      </c>
      <c r="C419" s="131" t="s">
        <v>66</v>
      </c>
      <c r="D419" s="107">
        <v>1297</v>
      </c>
      <c r="E419" s="232">
        <f t="shared" si="25"/>
        <v>7.798</v>
      </c>
      <c r="F419" s="107">
        <v>121.5</v>
      </c>
      <c r="G419" s="146">
        <v>1894.91</v>
      </c>
      <c r="H419" s="209">
        <f t="shared" si="26"/>
        <v>447.01</v>
      </c>
      <c r="I419" s="109">
        <f t="shared" si="27"/>
        <v>2341.92</v>
      </c>
      <c r="K419" s="247"/>
      <c r="M419" s="208"/>
    </row>
    <row r="420" spans="1:13" ht="25.5">
      <c r="A420" s="107">
        <f t="shared" si="28"/>
        <v>414</v>
      </c>
      <c r="B420" s="127" t="s">
        <v>181</v>
      </c>
      <c r="C420" s="131" t="s">
        <v>32</v>
      </c>
      <c r="D420" s="107">
        <v>1205</v>
      </c>
      <c r="E420" s="232">
        <f t="shared" si="25"/>
        <v>7.2450000000000001</v>
      </c>
      <c r="F420" s="107">
        <v>102</v>
      </c>
      <c r="G420" s="146">
        <v>1477.98</v>
      </c>
      <c r="H420" s="209">
        <f t="shared" si="26"/>
        <v>348.66</v>
      </c>
      <c r="I420" s="109">
        <f t="shared" si="27"/>
        <v>1826.64</v>
      </c>
      <c r="K420" s="247"/>
      <c r="M420" s="208"/>
    </row>
    <row r="421" spans="1:13" ht="25.5">
      <c r="A421" s="107">
        <f t="shared" si="28"/>
        <v>415</v>
      </c>
      <c r="B421" s="127" t="s">
        <v>91</v>
      </c>
      <c r="C421" s="131" t="s">
        <v>68</v>
      </c>
      <c r="D421" s="107">
        <v>1262</v>
      </c>
      <c r="E421" s="232">
        <f t="shared" si="25"/>
        <v>7.5869999999999997</v>
      </c>
      <c r="F421" s="107">
        <v>14</v>
      </c>
      <c r="G421" s="146">
        <v>212.44</v>
      </c>
      <c r="H421" s="209">
        <f t="shared" si="26"/>
        <v>50.11</v>
      </c>
      <c r="I421" s="109">
        <f t="shared" si="27"/>
        <v>262.55</v>
      </c>
      <c r="K421" s="247"/>
      <c r="M421" s="208"/>
    </row>
    <row r="422" spans="1:13" ht="25.5">
      <c r="A422" s="107">
        <f t="shared" si="28"/>
        <v>416</v>
      </c>
      <c r="B422" s="127" t="s">
        <v>115</v>
      </c>
      <c r="C422" s="131" t="s">
        <v>68</v>
      </c>
      <c r="D422" s="107">
        <v>1553</v>
      </c>
      <c r="E422" s="232">
        <f t="shared" si="25"/>
        <v>9.3369999999999997</v>
      </c>
      <c r="F422" s="107">
        <v>102</v>
      </c>
      <c r="G422" s="146">
        <v>1904.75</v>
      </c>
      <c r="H422" s="209">
        <f t="shared" si="26"/>
        <v>449.33</v>
      </c>
      <c r="I422" s="109">
        <f t="shared" si="27"/>
        <v>2354.08</v>
      </c>
      <c r="K422" s="247"/>
      <c r="M422" s="208"/>
    </row>
    <row r="423" spans="1:13" ht="25.5">
      <c r="A423" s="107">
        <f t="shared" si="28"/>
        <v>417</v>
      </c>
      <c r="B423" s="127" t="s">
        <v>99</v>
      </c>
      <c r="C423" s="131" t="s">
        <v>66</v>
      </c>
      <c r="D423" s="107">
        <v>1297</v>
      </c>
      <c r="E423" s="232">
        <f t="shared" si="25"/>
        <v>7.798</v>
      </c>
      <c r="F423" s="107">
        <v>194.5</v>
      </c>
      <c r="G423" s="146">
        <v>3033.42</v>
      </c>
      <c r="H423" s="209">
        <f t="shared" si="26"/>
        <v>715.58</v>
      </c>
      <c r="I423" s="109">
        <f t="shared" si="27"/>
        <v>3749</v>
      </c>
      <c r="K423" s="247"/>
      <c r="M423" s="208"/>
    </row>
    <row r="424" spans="1:13">
      <c r="A424" s="107">
        <f t="shared" si="28"/>
        <v>418</v>
      </c>
      <c r="B424" s="127" t="s">
        <v>60</v>
      </c>
      <c r="C424" s="131" t="s">
        <v>32</v>
      </c>
      <c r="D424" s="107">
        <v>1263</v>
      </c>
      <c r="E424" s="232">
        <f t="shared" si="25"/>
        <v>7.593</v>
      </c>
      <c r="F424" s="107">
        <v>140</v>
      </c>
      <c r="G424" s="146">
        <v>2126.04</v>
      </c>
      <c r="H424" s="209">
        <f t="shared" si="26"/>
        <v>501.53</v>
      </c>
      <c r="I424" s="109">
        <f t="shared" si="27"/>
        <v>2627.5699999999997</v>
      </c>
      <c r="K424" s="247"/>
      <c r="M424" s="208"/>
    </row>
    <row r="425" spans="1:13" ht="25.5">
      <c r="A425" s="107">
        <f t="shared" si="28"/>
        <v>419</v>
      </c>
      <c r="B425" s="127" t="s">
        <v>132</v>
      </c>
      <c r="C425" s="131" t="s">
        <v>70</v>
      </c>
      <c r="D425" s="107">
        <v>1341</v>
      </c>
      <c r="E425" s="232">
        <f t="shared" si="25"/>
        <v>8.0619999999999994</v>
      </c>
      <c r="F425" s="107">
        <v>152.5</v>
      </c>
      <c r="G425" s="146">
        <v>2458.91</v>
      </c>
      <c r="H425" s="209">
        <f t="shared" si="26"/>
        <v>580.05999999999995</v>
      </c>
      <c r="I425" s="109">
        <f t="shared" si="27"/>
        <v>3038.97</v>
      </c>
      <c r="K425" s="247"/>
      <c r="M425" s="208"/>
    </row>
    <row r="426" spans="1:13" ht="25.5">
      <c r="A426" s="107">
        <f t="shared" si="28"/>
        <v>420</v>
      </c>
      <c r="B426" s="127" t="s">
        <v>124</v>
      </c>
      <c r="C426" s="131" t="s">
        <v>66</v>
      </c>
      <c r="D426" s="107">
        <v>1443</v>
      </c>
      <c r="E426" s="232">
        <f t="shared" si="25"/>
        <v>8.6760000000000002</v>
      </c>
      <c r="F426" s="107">
        <v>112</v>
      </c>
      <c r="G426" s="146">
        <v>1943.42</v>
      </c>
      <c r="H426" s="209">
        <f t="shared" si="26"/>
        <v>458.45</v>
      </c>
      <c r="I426" s="109">
        <f t="shared" si="27"/>
        <v>2401.87</v>
      </c>
      <c r="K426" s="247"/>
      <c r="M426" s="208"/>
    </row>
    <row r="427" spans="1:13" ht="25.5">
      <c r="A427" s="107">
        <f t="shared" si="28"/>
        <v>421</v>
      </c>
      <c r="B427" s="127" t="s">
        <v>145</v>
      </c>
      <c r="C427" s="131" t="s">
        <v>32</v>
      </c>
      <c r="D427" s="107">
        <v>1205</v>
      </c>
      <c r="E427" s="232">
        <f t="shared" si="25"/>
        <v>7.2450000000000001</v>
      </c>
      <c r="F427" s="107">
        <v>123.5</v>
      </c>
      <c r="G427" s="146">
        <v>1789.52</v>
      </c>
      <c r="H427" s="209">
        <f t="shared" si="26"/>
        <v>422.15</v>
      </c>
      <c r="I427" s="109">
        <f t="shared" si="27"/>
        <v>2211.67</v>
      </c>
      <c r="K427" s="247"/>
      <c r="M427" s="208"/>
    </row>
    <row r="428" spans="1:13" ht="25.5">
      <c r="A428" s="107">
        <f t="shared" si="28"/>
        <v>422</v>
      </c>
      <c r="B428" s="127" t="s">
        <v>95</v>
      </c>
      <c r="C428" s="131" t="s">
        <v>68</v>
      </c>
      <c r="D428" s="107">
        <v>1553</v>
      </c>
      <c r="E428" s="232">
        <f t="shared" si="25"/>
        <v>9.3369999999999997</v>
      </c>
      <c r="F428" s="107">
        <v>87</v>
      </c>
      <c r="G428" s="146">
        <v>1624.64</v>
      </c>
      <c r="H428" s="209">
        <f t="shared" si="26"/>
        <v>383.25</v>
      </c>
      <c r="I428" s="109">
        <f t="shared" si="27"/>
        <v>2007.89</v>
      </c>
      <c r="K428" s="247"/>
      <c r="M428" s="208"/>
    </row>
    <row r="429" spans="1:13" ht="25.5">
      <c r="A429" s="107">
        <f t="shared" si="28"/>
        <v>423</v>
      </c>
      <c r="B429" s="127" t="s">
        <v>94</v>
      </c>
      <c r="C429" s="131" t="s">
        <v>68</v>
      </c>
      <c r="D429" s="107">
        <v>1341</v>
      </c>
      <c r="E429" s="232">
        <f t="shared" si="25"/>
        <v>8.0619999999999994</v>
      </c>
      <c r="F429" s="107">
        <v>259</v>
      </c>
      <c r="G429" s="146">
        <v>4176.12</v>
      </c>
      <c r="H429" s="209">
        <f t="shared" si="26"/>
        <v>985.15</v>
      </c>
      <c r="I429" s="109">
        <f t="shared" si="27"/>
        <v>5161.2699999999995</v>
      </c>
      <c r="K429" s="247"/>
      <c r="M429" s="208"/>
    </row>
    <row r="430" spans="1:13" ht="25.5">
      <c r="A430" s="107">
        <f t="shared" si="28"/>
        <v>424</v>
      </c>
      <c r="B430" s="127" t="s">
        <v>124</v>
      </c>
      <c r="C430" s="131" t="s">
        <v>68</v>
      </c>
      <c r="D430" s="107">
        <v>1450</v>
      </c>
      <c r="E430" s="232">
        <f t="shared" si="25"/>
        <v>8.718</v>
      </c>
      <c r="F430" s="107">
        <v>36</v>
      </c>
      <c r="G430" s="146">
        <v>627.70000000000005</v>
      </c>
      <c r="H430" s="209">
        <f t="shared" si="26"/>
        <v>148.07</v>
      </c>
      <c r="I430" s="109">
        <f t="shared" si="27"/>
        <v>775.77</v>
      </c>
      <c r="K430" s="247"/>
      <c r="M430" s="208"/>
    </row>
    <row r="431" spans="1:13" ht="25.5">
      <c r="A431" s="107">
        <f t="shared" si="28"/>
        <v>425</v>
      </c>
      <c r="B431" s="127" t="s">
        <v>119</v>
      </c>
      <c r="C431" s="131" t="s">
        <v>66</v>
      </c>
      <c r="D431" s="107">
        <v>1423</v>
      </c>
      <c r="E431" s="232">
        <f t="shared" si="25"/>
        <v>8.5549999999999997</v>
      </c>
      <c r="F431" s="107">
        <v>158.75</v>
      </c>
      <c r="G431" s="146">
        <v>2716.21</v>
      </c>
      <c r="H431" s="209">
        <f t="shared" si="26"/>
        <v>640.75</v>
      </c>
      <c r="I431" s="109">
        <f t="shared" si="27"/>
        <v>3356.96</v>
      </c>
      <c r="K431" s="247"/>
      <c r="M431" s="208"/>
    </row>
    <row r="432" spans="1:13" ht="25.5">
      <c r="A432" s="107">
        <f t="shared" si="28"/>
        <v>426</v>
      </c>
      <c r="B432" s="127" t="s">
        <v>116</v>
      </c>
      <c r="C432" s="131" t="s">
        <v>66</v>
      </c>
      <c r="D432" s="107">
        <v>1297</v>
      </c>
      <c r="E432" s="232">
        <f t="shared" si="25"/>
        <v>7.798</v>
      </c>
      <c r="F432" s="107">
        <v>88.5</v>
      </c>
      <c r="G432" s="146">
        <v>1380.25</v>
      </c>
      <c r="H432" s="209">
        <f t="shared" si="26"/>
        <v>325.60000000000002</v>
      </c>
      <c r="I432" s="109">
        <f t="shared" si="27"/>
        <v>1705.85</v>
      </c>
      <c r="K432" s="247"/>
      <c r="M432" s="208"/>
    </row>
    <row r="433" spans="1:13" ht="25.5">
      <c r="A433" s="107">
        <f t="shared" si="28"/>
        <v>427</v>
      </c>
      <c r="B433" s="127" t="s">
        <v>98</v>
      </c>
      <c r="C433" s="131" t="s">
        <v>68</v>
      </c>
      <c r="D433" s="107">
        <v>1315</v>
      </c>
      <c r="E433" s="232">
        <f t="shared" si="25"/>
        <v>7.9059999999999997</v>
      </c>
      <c r="F433" s="107">
        <v>145</v>
      </c>
      <c r="G433" s="146">
        <v>2292.7399999999998</v>
      </c>
      <c r="H433" s="209">
        <f t="shared" si="26"/>
        <v>540.86</v>
      </c>
      <c r="I433" s="109">
        <f t="shared" si="27"/>
        <v>2833.6</v>
      </c>
      <c r="K433" s="247"/>
      <c r="M433" s="208"/>
    </row>
    <row r="434" spans="1:13" ht="25.5">
      <c r="A434" s="107">
        <f t="shared" si="28"/>
        <v>428</v>
      </c>
      <c r="B434" s="127" t="s">
        <v>114</v>
      </c>
      <c r="C434" s="131" t="s">
        <v>32</v>
      </c>
      <c r="D434" s="107">
        <v>1205</v>
      </c>
      <c r="E434" s="232">
        <f t="shared" si="25"/>
        <v>7.2450000000000001</v>
      </c>
      <c r="F434" s="107">
        <v>118</v>
      </c>
      <c r="G434" s="146">
        <v>1709.82</v>
      </c>
      <c r="H434" s="209">
        <f t="shared" si="26"/>
        <v>403.35</v>
      </c>
      <c r="I434" s="109">
        <f t="shared" si="27"/>
        <v>2113.17</v>
      </c>
      <c r="K434" s="247"/>
      <c r="M434" s="208"/>
    </row>
    <row r="435" spans="1:13" ht="25.5">
      <c r="A435" s="107">
        <f t="shared" si="28"/>
        <v>429</v>
      </c>
      <c r="B435" s="127" t="s">
        <v>117</v>
      </c>
      <c r="C435" s="131" t="s">
        <v>66</v>
      </c>
      <c r="D435" s="107">
        <v>1297</v>
      </c>
      <c r="E435" s="232">
        <f t="shared" si="25"/>
        <v>7.798</v>
      </c>
      <c r="F435" s="107">
        <v>117</v>
      </c>
      <c r="G435" s="146">
        <v>1824.73</v>
      </c>
      <c r="H435" s="209">
        <f t="shared" si="26"/>
        <v>430.45</v>
      </c>
      <c r="I435" s="109">
        <f t="shared" si="27"/>
        <v>2255.1799999999998</v>
      </c>
      <c r="K435" s="247"/>
      <c r="M435" s="208"/>
    </row>
    <row r="436" spans="1:13" ht="25.5">
      <c r="A436" s="107">
        <f t="shared" si="28"/>
        <v>430</v>
      </c>
      <c r="B436" s="127" t="s">
        <v>114</v>
      </c>
      <c r="C436" s="131" t="s">
        <v>32</v>
      </c>
      <c r="D436" s="107">
        <v>1205</v>
      </c>
      <c r="E436" s="232">
        <f t="shared" si="25"/>
        <v>7.2450000000000001</v>
      </c>
      <c r="F436" s="107">
        <v>118</v>
      </c>
      <c r="G436" s="146">
        <v>1709.82</v>
      </c>
      <c r="H436" s="209">
        <f t="shared" si="26"/>
        <v>403.35</v>
      </c>
      <c r="I436" s="109">
        <f t="shared" si="27"/>
        <v>2113.17</v>
      </c>
      <c r="K436" s="247"/>
      <c r="M436" s="208"/>
    </row>
    <row r="437" spans="1:13" ht="25.5">
      <c r="A437" s="107">
        <f t="shared" si="28"/>
        <v>431</v>
      </c>
      <c r="B437" s="127" t="s">
        <v>109</v>
      </c>
      <c r="C437" s="131" t="s">
        <v>66</v>
      </c>
      <c r="D437" s="107">
        <v>1403</v>
      </c>
      <c r="E437" s="232">
        <f t="shared" si="25"/>
        <v>8.4350000000000005</v>
      </c>
      <c r="F437" s="107">
        <v>149</v>
      </c>
      <c r="G437" s="146">
        <v>2513.63</v>
      </c>
      <c r="H437" s="209">
        <f t="shared" si="26"/>
        <v>592.97</v>
      </c>
      <c r="I437" s="109">
        <f t="shared" si="27"/>
        <v>3106.6000000000004</v>
      </c>
      <c r="K437" s="247"/>
      <c r="M437" s="208"/>
    </row>
    <row r="438" spans="1:13" ht="25.5">
      <c r="A438" s="107">
        <f t="shared" si="28"/>
        <v>432</v>
      </c>
      <c r="B438" s="127" t="s">
        <v>140</v>
      </c>
      <c r="C438" s="131" t="s">
        <v>66</v>
      </c>
      <c r="D438" s="107">
        <v>1322</v>
      </c>
      <c r="E438" s="232">
        <f t="shared" si="25"/>
        <v>7.9480000000000004</v>
      </c>
      <c r="F438" s="107">
        <v>112.25</v>
      </c>
      <c r="G438" s="146">
        <v>1784.33</v>
      </c>
      <c r="H438" s="209">
        <f t="shared" si="26"/>
        <v>420.92</v>
      </c>
      <c r="I438" s="109">
        <f t="shared" si="27"/>
        <v>2205.25</v>
      </c>
      <c r="K438" s="247"/>
      <c r="M438" s="208"/>
    </row>
    <row r="439" spans="1:13" ht="25.5">
      <c r="A439" s="107">
        <f t="shared" si="28"/>
        <v>433</v>
      </c>
      <c r="B439" s="127" t="s">
        <v>81</v>
      </c>
      <c r="C439" s="131" t="s">
        <v>66</v>
      </c>
      <c r="D439" s="107">
        <v>1297</v>
      </c>
      <c r="E439" s="232">
        <f t="shared" si="25"/>
        <v>7.798</v>
      </c>
      <c r="F439" s="107">
        <v>165</v>
      </c>
      <c r="G439" s="146">
        <v>2573.34</v>
      </c>
      <c r="H439" s="209">
        <f t="shared" si="26"/>
        <v>607.04999999999995</v>
      </c>
      <c r="I439" s="109">
        <f t="shared" si="27"/>
        <v>3180.3900000000003</v>
      </c>
      <c r="K439" s="247"/>
      <c r="M439" s="208"/>
    </row>
    <row r="440" spans="1:13" ht="25.5">
      <c r="A440" s="107">
        <f t="shared" si="28"/>
        <v>434</v>
      </c>
      <c r="B440" s="127" t="s">
        <v>113</v>
      </c>
      <c r="C440" s="131" t="s">
        <v>32</v>
      </c>
      <c r="D440" s="107">
        <v>1205</v>
      </c>
      <c r="E440" s="232">
        <f t="shared" si="25"/>
        <v>7.2450000000000001</v>
      </c>
      <c r="F440" s="107">
        <v>246.5</v>
      </c>
      <c r="G440" s="146">
        <v>3571.79</v>
      </c>
      <c r="H440" s="209">
        <f t="shared" si="26"/>
        <v>842.59</v>
      </c>
      <c r="I440" s="109">
        <f t="shared" si="27"/>
        <v>4414.38</v>
      </c>
      <c r="K440" s="247"/>
      <c r="M440" s="208"/>
    </row>
    <row r="441" spans="1:13" ht="25.5">
      <c r="A441" s="107">
        <f t="shared" si="28"/>
        <v>435</v>
      </c>
      <c r="B441" s="127" t="s">
        <v>113</v>
      </c>
      <c r="C441" s="131" t="s">
        <v>32</v>
      </c>
      <c r="D441" s="107">
        <v>1205</v>
      </c>
      <c r="E441" s="232">
        <f t="shared" si="25"/>
        <v>7.2450000000000001</v>
      </c>
      <c r="F441" s="107">
        <v>242.5</v>
      </c>
      <c r="G441" s="146">
        <v>3513.83</v>
      </c>
      <c r="H441" s="209">
        <f t="shared" si="26"/>
        <v>828.91</v>
      </c>
      <c r="I441" s="109">
        <f t="shared" si="27"/>
        <v>4342.74</v>
      </c>
      <c r="K441" s="247"/>
      <c r="M441" s="208"/>
    </row>
    <row r="442" spans="1:13" ht="25.5">
      <c r="A442" s="107">
        <f t="shared" si="28"/>
        <v>436</v>
      </c>
      <c r="B442" s="127" t="s">
        <v>88</v>
      </c>
      <c r="C442" s="131" t="s">
        <v>66</v>
      </c>
      <c r="D442" s="107">
        <v>1297</v>
      </c>
      <c r="E442" s="232">
        <f t="shared" si="25"/>
        <v>7.798</v>
      </c>
      <c r="F442" s="107">
        <v>202.5</v>
      </c>
      <c r="G442" s="146">
        <v>3158.19</v>
      </c>
      <c r="H442" s="209">
        <f t="shared" si="26"/>
        <v>745.02</v>
      </c>
      <c r="I442" s="109">
        <f t="shared" si="27"/>
        <v>3903.21</v>
      </c>
      <c r="K442" s="247"/>
      <c r="M442" s="208"/>
    </row>
    <row r="443" spans="1:13" ht="25.5">
      <c r="A443" s="107">
        <f t="shared" si="28"/>
        <v>437</v>
      </c>
      <c r="B443" s="127" t="s">
        <v>114</v>
      </c>
      <c r="C443" s="131" t="s">
        <v>32</v>
      </c>
      <c r="D443" s="107">
        <v>1205</v>
      </c>
      <c r="E443" s="232">
        <f t="shared" si="25"/>
        <v>7.2450000000000001</v>
      </c>
      <c r="F443" s="107">
        <v>88</v>
      </c>
      <c r="G443" s="146">
        <v>1275.1199999999999</v>
      </c>
      <c r="H443" s="209">
        <f t="shared" si="26"/>
        <v>300.8</v>
      </c>
      <c r="I443" s="109">
        <f t="shared" si="27"/>
        <v>1575.9199999999998</v>
      </c>
      <c r="K443" s="247"/>
      <c r="M443" s="208"/>
    </row>
    <row r="444" spans="1:13" ht="25.5">
      <c r="A444" s="107">
        <f t="shared" si="28"/>
        <v>438</v>
      </c>
      <c r="B444" s="127" t="s">
        <v>74</v>
      </c>
      <c r="C444" s="131" t="s">
        <v>66</v>
      </c>
      <c r="D444" s="107">
        <v>1297</v>
      </c>
      <c r="E444" s="232">
        <f t="shared" si="25"/>
        <v>7.798</v>
      </c>
      <c r="F444" s="107">
        <v>67</v>
      </c>
      <c r="G444" s="146">
        <v>1044.93</v>
      </c>
      <c r="H444" s="209">
        <f t="shared" si="26"/>
        <v>246.5</v>
      </c>
      <c r="I444" s="109">
        <f t="shared" si="27"/>
        <v>1291.43</v>
      </c>
      <c r="K444" s="247"/>
      <c r="M444" s="208"/>
    </row>
    <row r="445" spans="1:13" ht="25.5">
      <c r="A445" s="107">
        <f t="shared" si="28"/>
        <v>439</v>
      </c>
      <c r="B445" s="127" t="s">
        <v>124</v>
      </c>
      <c r="C445" s="131" t="s">
        <v>66</v>
      </c>
      <c r="D445" s="107">
        <v>1397</v>
      </c>
      <c r="E445" s="232">
        <f t="shared" si="25"/>
        <v>8.3989999999999991</v>
      </c>
      <c r="F445" s="107">
        <v>157</v>
      </c>
      <c r="G445" s="146">
        <v>2637.29</v>
      </c>
      <c r="H445" s="209">
        <f t="shared" si="26"/>
        <v>622.14</v>
      </c>
      <c r="I445" s="109">
        <f t="shared" si="27"/>
        <v>3259.43</v>
      </c>
      <c r="K445" s="247"/>
      <c r="M445" s="208"/>
    </row>
    <row r="446" spans="1:13" ht="25.5">
      <c r="A446" s="107">
        <f t="shared" si="28"/>
        <v>440</v>
      </c>
      <c r="B446" s="127" t="s">
        <v>97</v>
      </c>
      <c r="C446" s="131" t="s">
        <v>68</v>
      </c>
      <c r="D446" s="107">
        <v>1423</v>
      </c>
      <c r="E446" s="232">
        <f t="shared" si="25"/>
        <v>8.5549999999999997</v>
      </c>
      <c r="F446" s="107">
        <v>27</v>
      </c>
      <c r="G446" s="146">
        <v>461.97</v>
      </c>
      <c r="H446" s="209">
        <f t="shared" si="26"/>
        <v>108.98</v>
      </c>
      <c r="I446" s="109">
        <f t="shared" si="27"/>
        <v>570.95000000000005</v>
      </c>
      <c r="K446" s="247"/>
      <c r="M446" s="208"/>
    </row>
    <row r="447" spans="1:13" ht="25.5">
      <c r="A447" s="107">
        <f t="shared" si="28"/>
        <v>441</v>
      </c>
      <c r="B447" s="127" t="s">
        <v>81</v>
      </c>
      <c r="C447" s="131" t="s">
        <v>66</v>
      </c>
      <c r="D447" s="107">
        <v>1337</v>
      </c>
      <c r="E447" s="232">
        <f t="shared" si="25"/>
        <v>8.0380000000000003</v>
      </c>
      <c r="F447" s="107">
        <v>50.5</v>
      </c>
      <c r="G447" s="146">
        <v>811.84</v>
      </c>
      <c r="H447" s="209">
        <f t="shared" si="26"/>
        <v>191.51</v>
      </c>
      <c r="I447" s="109">
        <f t="shared" si="27"/>
        <v>1003.35</v>
      </c>
      <c r="K447" s="247"/>
      <c r="M447" s="208"/>
    </row>
    <row r="448" spans="1:13" ht="25.5">
      <c r="A448" s="107">
        <f t="shared" si="28"/>
        <v>442</v>
      </c>
      <c r="B448" s="127" t="s">
        <v>112</v>
      </c>
      <c r="C448" s="131" t="s">
        <v>66</v>
      </c>
      <c r="D448" s="107">
        <v>1297</v>
      </c>
      <c r="E448" s="232">
        <f t="shared" si="25"/>
        <v>7.798</v>
      </c>
      <c r="F448" s="107">
        <v>94.5</v>
      </c>
      <c r="G448" s="146">
        <v>1473.82</v>
      </c>
      <c r="H448" s="209">
        <f t="shared" si="26"/>
        <v>347.67</v>
      </c>
      <c r="I448" s="109">
        <f t="shared" si="27"/>
        <v>1821.49</v>
      </c>
      <c r="K448" s="247"/>
      <c r="M448" s="208"/>
    </row>
    <row r="449" spans="1:13">
      <c r="A449" s="107">
        <f t="shared" si="28"/>
        <v>443</v>
      </c>
      <c r="B449" s="127" t="s">
        <v>121</v>
      </c>
      <c r="C449" s="131" t="s">
        <v>68</v>
      </c>
      <c r="D449" s="107">
        <v>1525</v>
      </c>
      <c r="E449" s="232">
        <f t="shared" si="25"/>
        <v>9.1690000000000005</v>
      </c>
      <c r="F449" s="107">
        <v>104</v>
      </c>
      <c r="G449" s="146">
        <v>1907.15</v>
      </c>
      <c r="H449" s="209">
        <f t="shared" si="26"/>
        <v>449.9</v>
      </c>
      <c r="I449" s="109">
        <f t="shared" si="27"/>
        <v>2357.0500000000002</v>
      </c>
      <c r="K449" s="247"/>
      <c r="M449" s="208"/>
    </row>
    <row r="450" spans="1:13" ht="25.5">
      <c r="A450" s="107">
        <f t="shared" si="28"/>
        <v>444</v>
      </c>
      <c r="B450" s="127" t="s">
        <v>112</v>
      </c>
      <c r="C450" s="131" t="s">
        <v>66</v>
      </c>
      <c r="D450" s="107">
        <v>1277</v>
      </c>
      <c r="E450" s="232">
        <f t="shared" si="25"/>
        <v>7.6779999999999999</v>
      </c>
      <c r="F450" s="107">
        <v>110</v>
      </c>
      <c r="G450" s="146">
        <v>1689.16</v>
      </c>
      <c r="H450" s="209">
        <f t="shared" si="26"/>
        <v>398.47</v>
      </c>
      <c r="I450" s="109">
        <f t="shared" si="27"/>
        <v>2087.63</v>
      </c>
      <c r="K450" s="247"/>
      <c r="M450" s="208"/>
    </row>
    <row r="451" spans="1:13" ht="25.5">
      <c r="A451" s="107">
        <f t="shared" si="28"/>
        <v>445</v>
      </c>
      <c r="B451" s="127" t="s">
        <v>114</v>
      </c>
      <c r="C451" s="131" t="s">
        <v>32</v>
      </c>
      <c r="D451" s="107">
        <v>1185</v>
      </c>
      <c r="E451" s="232">
        <f t="shared" si="25"/>
        <v>7.1239999999999997</v>
      </c>
      <c r="F451" s="107">
        <v>113.5</v>
      </c>
      <c r="G451" s="146">
        <v>1617.15</v>
      </c>
      <c r="H451" s="209">
        <f t="shared" si="26"/>
        <v>381.49</v>
      </c>
      <c r="I451" s="109">
        <f t="shared" si="27"/>
        <v>1998.64</v>
      </c>
      <c r="K451" s="247"/>
      <c r="M451" s="208"/>
    </row>
    <row r="452" spans="1:13">
      <c r="A452" s="107">
        <f t="shared" si="28"/>
        <v>446</v>
      </c>
      <c r="B452" s="127" t="s">
        <v>89</v>
      </c>
      <c r="C452" s="131" t="s">
        <v>191</v>
      </c>
      <c r="D452" s="107">
        <v>1406</v>
      </c>
      <c r="E452" s="232">
        <f t="shared" si="25"/>
        <v>8.4529999999999994</v>
      </c>
      <c r="F452" s="107">
        <v>143</v>
      </c>
      <c r="G452" s="146">
        <v>2417.56</v>
      </c>
      <c r="H452" s="209">
        <f t="shared" si="26"/>
        <v>570.29999999999995</v>
      </c>
      <c r="I452" s="109">
        <f t="shared" si="27"/>
        <v>2987.8599999999997</v>
      </c>
      <c r="K452" s="247"/>
      <c r="M452" s="208"/>
    </row>
    <row r="453" spans="1:13" ht="25.5">
      <c r="A453" s="107">
        <f t="shared" si="28"/>
        <v>447</v>
      </c>
      <c r="B453" s="127" t="s">
        <v>127</v>
      </c>
      <c r="C453" s="131" t="s">
        <v>68</v>
      </c>
      <c r="D453" s="107">
        <v>1315</v>
      </c>
      <c r="E453" s="232">
        <f t="shared" si="25"/>
        <v>7.9059999999999997</v>
      </c>
      <c r="F453" s="107">
        <v>70.5</v>
      </c>
      <c r="G453" s="146">
        <v>1114.75</v>
      </c>
      <c r="H453" s="209">
        <f t="shared" si="26"/>
        <v>262.97000000000003</v>
      </c>
      <c r="I453" s="109">
        <f t="shared" si="27"/>
        <v>1377.72</v>
      </c>
      <c r="K453" s="247"/>
      <c r="M453" s="208"/>
    </row>
    <row r="454" spans="1:13" ht="25.5">
      <c r="A454" s="107">
        <f t="shared" si="28"/>
        <v>448</v>
      </c>
      <c r="B454" s="127" t="s">
        <v>116</v>
      </c>
      <c r="C454" s="131" t="s">
        <v>66</v>
      </c>
      <c r="D454" s="107">
        <v>1277</v>
      </c>
      <c r="E454" s="232">
        <f t="shared" si="25"/>
        <v>7.6779999999999999</v>
      </c>
      <c r="F454" s="107">
        <v>205.25</v>
      </c>
      <c r="G454" s="146">
        <v>3151.82</v>
      </c>
      <c r="H454" s="209">
        <f t="shared" si="26"/>
        <v>743.51</v>
      </c>
      <c r="I454" s="109">
        <f t="shared" si="27"/>
        <v>3895.33</v>
      </c>
      <c r="K454" s="247"/>
      <c r="M454" s="208"/>
    </row>
    <row r="455" spans="1:13" ht="25.5">
      <c r="A455" s="107">
        <f t="shared" si="28"/>
        <v>449</v>
      </c>
      <c r="B455" s="127" t="s">
        <v>69</v>
      </c>
      <c r="C455" s="131" t="s">
        <v>66</v>
      </c>
      <c r="D455" s="107">
        <v>1403</v>
      </c>
      <c r="E455" s="232">
        <f t="shared" si="25"/>
        <v>8.4350000000000005</v>
      </c>
      <c r="F455" s="107">
        <v>25</v>
      </c>
      <c r="G455" s="146">
        <v>421.75</v>
      </c>
      <c r="H455" s="209">
        <f t="shared" si="26"/>
        <v>99.49</v>
      </c>
      <c r="I455" s="109">
        <f t="shared" si="27"/>
        <v>521.24</v>
      </c>
      <c r="K455" s="247"/>
      <c r="M455" s="208"/>
    </row>
    <row r="456" spans="1:13" ht="25.5">
      <c r="A456" s="107">
        <f t="shared" si="28"/>
        <v>450</v>
      </c>
      <c r="B456" s="127" t="s">
        <v>76</v>
      </c>
      <c r="C456" s="131" t="s">
        <v>66</v>
      </c>
      <c r="D456" s="107">
        <v>1302</v>
      </c>
      <c r="E456" s="232">
        <f t="shared" ref="E456:E519" si="29">ROUND(D456/$E$4,3)</f>
        <v>7.8280000000000003</v>
      </c>
      <c r="F456" s="107">
        <v>180.75</v>
      </c>
      <c r="G456" s="146">
        <v>2829.82</v>
      </c>
      <c r="H456" s="209">
        <f t="shared" ref="H456:H519" si="30">ROUND(G456*0.2359,2)</f>
        <v>667.55</v>
      </c>
      <c r="I456" s="109">
        <f t="shared" ref="I456:I519" si="31">G456+H456</f>
        <v>3497.37</v>
      </c>
      <c r="K456" s="247"/>
      <c r="M456" s="208"/>
    </row>
    <row r="457" spans="1:13" ht="25.5">
      <c r="A457" s="107">
        <f t="shared" ref="A457:A520" si="32">A456+1</f>
        <v>451</v>
      </c>
      <c r="B457" s="127" t="s">
        <v>119</v>
      </c>
      <c r="C457" s="131" t="s">
        <v>68</v>
      </c>
      <c r="D457" s="107">
        <v>1430</v>
      </c>
      <c r="E457" s="232">
        <f t="shared" si="29"/>
        <v>8.5969999999999995</v>
      </c>
      <c r="F457" s="107">
        <v>147.75</v>
      </c>
      <c r="G457" s="146">
        <v>2540.41</v>
      </c>
      <c r="H457" s="209">
        <f t="shared" si="30"/>
        <v>599.28</v>
      </c>
      <c r="I457" s="109">
        <f t="shared" si="31"/>
        <v>3139.6899999999996</v>
      </c>
      <c r="K457" s="247"/>
      <c r="M457" s="208"/>
    </row>
    <row r="458" spans="1:13">
      <c r="A458" s="107">
        <f t="shared" si="32"/>
        <v>452</v>
      </c>
      <c r="B458" s="127" t="s">
        <v>121</v>
      </c>
      <c r="C458" s="131" t="s">
        <v>68</v>
      </c>
      <c r="D458" s="107">
        <v>1505</v>
      </c>
      <c r="E458" s="232">
        <f t="shared" si="29"/>
        <v>9.048</v>
      </c>
      <c r="F458" s="107">
        <v>104</v>
      </c>
      <c r="G458" s="146">
        <v>1881.98</v>
      </c>
      <c r="H458" s="209">
        <f t="shared" si="30"/>
        <v>443.96</v>
      </c>
      <c r="I458" s="109">
        <f t="shared" si="31"/>
        <v>2325.94</v>
      </c>
      <c r="K458" s="247"/>
      <c r="M458" s="208"/>
    </row>
    <row r="459" spans="1:13" ht="25.5">
      <c r="A459" s="107">
        <f t="shared" si="32"/>
        <v>453</v>
      </c>
      <c r="B459" s="127" t="s">
        <v>84</v>
      </c>
      <c r="C459" s="131" t="s">
        <v>70</v>
      </c>
      <c r="D459" s="107">
        <v>1388</v>
      </c>
      <c r="E459" s="232">
        <f t="shared" si="29"/>
        <v>8.3450000000000006</v>
      </c>
      <c r="F459" s="107">
        <v>109</v>
      </c>
      <c r="G459" s="146">
        <v>1819.21</v>
      </c>
      <c r="H459" s="209">
        <f t="shared" si="30"/>
        <v>429.15</v>
      </c>
      <c r="I459" s="109">
        <f t="shared" si="31"/>
        <v>2248.36</v>
      </c>
      <c r="K459" s="247"/>
      <c r="M459" s="208"/>
    </row>
    <row r="460" spans="1:13" ht="25.5">
      <c r="A460" s="107">
        <f t="shared" si="32"/>
        <v>454</v>
      </c>
      <c r="B460" s="127" t="s">
        <v>141</v>
      </c>
      <c r="C460" s="131" t="s">
        <v>66</v>
      </c>
      <c r="D460" s="107">
        <v>1302</v>
      </c>
      <c r="E460" s="232">
        <f t="shared" si="29"/>
        <v>7.8280000000000003</v>
      </c>
      <c r="F460" s="107">
        <v>15</v>
      </c>
      <c r="G460" s="146">
        <v>234.84</v>
      </c>
      <c r="H460" s="209">
        <f t="shared" si="30"/>
        <v>55.4</v>
      </c>
      <c r="I460" s="109">
        <f t="shared" si="31"/>
        <v>290.24</v>
      </c>
      <c r="K460" s="247"/>
      <c r="M460" s="208"/>
    </row>
    <row r="461" spans="1:13" ht="25.5">
      <c r="A461" s="107">
        <f t="shared" si="32"/>
        <v>455</v>
      </c>
      <c r="B461" s="127" t="s">
        <v>71</v>
      </c>
      <c r="C461" s="131" t="s">
        <v>32</v>
      </c>
      <c r="D461" s="107">
        <v>1242</v>
      </c>
      <c r="E461" s="232">
        <f t="shared" si="29"/>
        <v>7.4669999999999996</v>
      </c>
      <c r="F461" s="107">
        <v>226.5</v>
      </c>
      <c r="G461" s="146">
        <v>3382.55</v>
      </c>
      <c r="H461" s="209">
        <f t="shared" si="30"/>
        <v>797.94</v>
      </c>
      <c r="I461" s="109">
        <f t="shared" si="31"/>
        <v>4180.49</v>
      </c>
      <c r="K461" s="247"/>
      <c r="M461" s="208"/>
    </row>
    <row r="462" spans="1:13">
      <c r="A462" s="107">
        <f t="shared" si="32"/>
        <v>456</v>
      </c>
      <c r="B462" s="127" t="s">
        <v>83</v>
      </c>
      <c r="C462" s="131" t="s">
        <v>32</v>
      </c>
      <c r="D462" s="107">
        <v>1243</v>
      </c>
      <c r="E462" s="232">
        <f t="shared" si="29"/>
        <v>7.4729999999999999</v>
      </c>
      <c r="F462" s="107">
        <v>123.5</v>
      </c>
      <c r="G462" s="146">
        <v>1845.83</v>
      </c>
      <c r="H462" s="209">
        <f t="shared" si="30"/>
        <v>435.43</v>
      </c>
      <c r="I462" s="109">
        <f t="shared" si="31"/>
        <v>2281.2599999999998</v>
      </c>
      <c r="K462" s="247"/>
      <c r="M462" s="208"/>
    </row>
    <row r="463" spans="1:13" ht="25.5">
      <c r="A463" s="107">
        <f t="shared" si="32"/>
        <v>457</v>
      </c>
      <c r="B463" s="127" t="s">
        <v>94</v>
      </c>
      <c r="C463" s="131" t="s">
        <v>66</v>
      </c>
      <c r="D463" s="107">
        <v>1277</v>
      </c>
      <c r="E463" s="232">
        <f t="shared" si="29"/>
        <v>7.6779999999999999</v>
      </c>
      <c r="F463" s="107">
        <v>128.5</v>
      </c>
      <c r="G463" s="146">
        <v>1973.25</v>
      </c>
      <c r="H463" s="209">
        <f t="shared" si="30"/>
        <v>465.49</v>
      </c>
      <c r="I463" s="109">
        <f t="shared" si="31"/>
        <v>2438.7399999999998</v>
      </c>
      <c r="K463" s="247"/>
      <c r="M463" s="208"/>
    </row>
    <row r="464" spans="1:13" ht="25.5">
      <c r="A464" s="107">
        <f t="shared" si="32"/>
        <v>458</v>
      </c>
      <c r="B464" s="127" t="s">
        <v>124</v>
      </c>
      <c r="C464" s="131" t="s">
        <v>66</v>
      </c>
      <c r="D464" s="107">
        <v>1377</v>
      </c>
      <c r="E464" s="232">
        <f t="shared" si="29"/>
        <v>8.2789999999999999</v>
      </c>
      <c r="F464" s="107">
        <v>70</v>
      </c>
      <c r="G464" s="146">
        <v>1159.06</v>
      </c>
      <c r="H464" s="209">
        <f t="shared" si="30"/>
        <v>273.42</v>
      </c>
      <c r="I464" s="109">
        <f t="shared" si="31"/>
        <v>1432.48</v>
      </c>
      <c r="K464" s="247"/>
      <c r="M464" s="208"/>
    </row>
    <row r="465" spans="1:13" ht="25.5">
      <c r="A465" s="107">
        <f t="shared" si="32"/>
        <v>459</v>
      </c>
      <c r="B465" s="127" t="s">
        <v>102</v>
      </c>
      <c r="C465" s="131" t="s">
        <v>66</v>
      </c>
      <c r="D465" s="107">
        <v>1277</v>
      </c>
      <c r="E465" s="232">
        <f t="shared" si="29"/>
        <v>7.6779999999999999</v>
      </c>
      <c r="F465" s="107">
        <v>33</v>
      </c>
      <c r="G465" s="146">
        <v>506.75</v>
      </c>
      <c r="H465" s="209">
        <f t="shared" si="30"/>
        <v>119.54</v>
      </c>
      <c r="I465" s="109">
        <f t="shared" si="31"/>
        <v>626.29</v>
      </c>
      <c r="K465" s="247"/>
      <c r="M465" s="208"/>
    </row>
    <row r="466" spans="1:13" ht="25.5">
      <c r="A466" s="107">
        <f t="shared" si="32"/>
        <v>460</v>
      </c>
      <c r="B466" s="127" t="s">
        <v>112</v>
      </c>
      <c r="C466" s="131" t="s">
        <v>66</v>
      </c>
      <c r="D466" s="107">
        <v>1277</v>
      </c>
      <c r="E466" s="232">
        <f t="shared" si="29"/>
        <v>7.6779999999999999</v>
      </c>
      <c r="F466" s="107">
        <v>142</v>
      </c>
      <c r="G466" s="146">
        <v>2180.5500000000002</v>
      </c>
      <c r="H466" s="209">
        <f t="shared" si="30"/>
        <v>514.39</v>
      </c>
      <c r="I466" s="109">
        <f t="shared" si="31"/>
        <v>2694.94</v>
      </c>
      <c r="K466" s="247"/>
      <c r="M466" s="208"/>
    </row>
    <row r="467" spans="1:13" ht="25.5">
      <c r="A467" s="107">
        <f t="shared" si="32"/>
        <v>461</v>
      </c>
      <c r="B467" s="127" t="s">
        <v>181</v>
      </c>
      <c r="C467" s="131" t="s">
        <v>32</v>
      </c>
      <c r="D467" s="107">
        <v>1185</v>
      </c>
      <c r="E467" s="232">
        <f t="shared" si="29"/>
        <v>7.1239999999999997</v>
      </c>
      <c r="F467" s="107">
        <v>100</v>
      </c>
      <c r="G467" s="146">
        <v>1424.8</v>
      </c>
      <c r="H467" s="209">
        <f t="shared" si="30"/>
        <v>336.11</v>
      </c>
      <c r="I467" s="109">
        <f t="shared" si="31"/>
        <v>1760.9099999999999</v>
      </c>
      <c r="K467" s="247"/>
      <c r="M467" s="208"/>
    </row>
    <row r="468" spans="1:13">
      <c r="A468" s="107">
        <f t="shared" si="32"/>
        <v>462</v>
      </c>
      <c r="B468" s="127" t="s">
        <v>60</v>
      </c>
      <c r="C468" s="131" t="s">
        <v>32</v>
      </c>
      <c r="D468" s="107">
        <v>1243</v>
      </c>
      <c r="E468" s="232">
        <f t="shared" si="29"/>
        <v>7.4729999999999999</v>
      </c>
      <c r="F468" s="107">
        <v>165</v>
      </c>
      <c r="G468" s="146">
        <v>2466.09</v>
      </c>
      <c r="H468" s="209">
        <f t="shared" si="30"/>
        <v>581.75</v>
      </c>
      <c r="I468" s="109">
        <f t="shared" si="31"/>
        <v>3047.84</v>
      </c>
      <c r="K468" s="247"/>
      <c r="M468" s="208"/>
    </row>
    <row r="469" spans="1:13" ht="25.5">
      <c r="A469" s="107">
        <f t="shared" si="32"/>
        <v>463</v>
      </c>
      <c r="B469" s="127" t="s">
        <v>123</v>
      </c>
      <c r="C469" s="131" t="s">
        <v>66</v>
      </c>
      <c r="D469" s="107">
        <v>1277</v>
      </c>
      <c r="E469" s="232">
        <f t="shared" si="29"/>
        <v>7.6779999999999999</v>
      </c>
      <c r="F469" s="107">
        <v>217.5</v>
      </c>
      <c r="G469" s="146">
        <v>3339.93</v>
      </c>
      <c r="H469" s="209">
        <f t="shared" si="30"/>
        <v>787.89</v>
      </c>
      <c r="I469" s="109">
        <f t="shared" si="31"/>
        <v>4127.82</v>
      </c>
      <c r="K469" s="247"/>
      <c r="M469" s="208"/>
    </row>
    <row r="470" spans="1:13" ht="25.5">
      <c r="A470" s="107">
        <f t="shared" si="32"/>
        <v>464</v>
      </c>
      <c r="B470" s="127" t="s">
        <v>65</v>
      </c>
      <c r="C470" s="131" t="s">
        <v>66</v>
      </c>
      <c r="D470" s="107">
        <v>1377</v>
      </c>
      <c r="E470" s="232">
        <f t="shared" si="29"/>
        <v>8.2789999999999999</v>
      </c>
      <c r="F470" s="107">
        <v>223.25</v>
      </c>
      <c r="G470" s="146">
        <v>3696.57</v>
      </c>
      <c r="H470" s="209">
        <f t="shared" si="30"/>
        <v>872.02</v>
      </c>
      <c r="I470" s="109">
        <f t="shared" si="31"/>
        <v>4568.59</v>
      </c>
      <c r="K470" s="247"/>
      <c r="M470" s="208"/>
    </row>
    <row r="471" spans="1:13">
      <c r="A471" s="107">
        <f t="shared" si="32"/>
        <v>465</v>
      </c>
      <c r="B471" s="127" t="s">
        <v>60</v>
      </c>
      <c r="C471" s="131" t="s">
        <v>32</v>
      </c>
      <c r="D471" s="107">
        <v>1243</v>
      </c>
      <c r="E471" s="232">
        <f t="shared" si="29"/>
        <v>7.4729999999999999</v>
      </c>
      <c r="F471" s="107">
        <v>36</v>
      </c>
      <c r="G471" s="146">
        <v>538.05999999999995</v>
      </c>
      <c r="H471" s="209">
        <f t="shared" si="30"/>
        <v>126.93</v>
      </c>
      <c r="I471" s="109">
        <f t="shared" si="31"/>
        <v>664.99</v>
      </c>
      <c r="K471" s="247"/>
      <c r="M471" s="208"/>
    </row>
    <row r="472" spans="1:13" ht="25.5">
      <c r="A472" s="107">
        <f t="shared" si="32"/>
        <v>466</v>
      </c>
      <c r="B472" s="127" t="s">
        <v>117</v>
      </c>
      <c r="C472" s="131" t="s">
        <v>66</v>
      </c>
      <c r="D472" s="107">
        <v>1277</v>
      </c>
      <c r="E472" s="232">
        <f t="shared" si="29"/>
        <v>7.6779999999999999</v>
      </c>
      <c r="F472" s="107">
        <v>150</v>
      </c>
      <c r="G472" s="146">
        <v>2303.4</v>
      </c>
      <c r="H472" s="209">
        <f t="shared" si="30"/>
        <v>543.37</v>
      </c>
      <c r="I472" s="109">
        <f t="shared" si="31"/>
        <v>2846.77</v>
      </c>
      <c r="K472" s="247"/>
      <c r="M472" s="208"/>
    </row>
    <row r="473" spans="1:13" ht="25.5">
      <c r="A473" s="107">
        <f t="shared" si="32"/>
        <v>467</v>
      </c>
      <c r="B473" s="127" t="s">
        <v>145</v>
      </c>
      <c r="C473" s="131" t="s">
        <v>32</v>
      </c>
      <c r="D473" s="107">
        <v>1185</v>
      </c>
      <c r="E473" s="232">
        <f t="shared" si="29"/>
        <v>7.1239999999999997</v>
      </c>
      <c r="F473" s="107">
        <v>118</v>
      </c>
      <c r="G473" s="146">
        <v>1681.26</v>
      </c>
      <c r="H473" s="209">
        <f t="shared" si="30"/>
        <v>396.61</v>
      </c>
      <c r="I473" s="109">
        <f t="shared" si="31"/>
        <v>2077.87</v>
      </c>
      <c r="K473" s="247"/>
      <c r="M473" s="208"/>
    </row>
    <row r="474" spans="1:13" ht="25.5">
      <c r="A474" s="107">
        <f t="shared" si="32"/>
        <v>468</v>
      </c>
      <c r="B474" s="127" t="s">
        <v>145</v>
      </c>
      <c r="C474" s="131" t="s">
        <v>32</v>
      </c>
      <c r="D474" s="107">
        <v>1185</v>
      </c>
      <c r="E474" s="232">
        <f t="shared" si="29"/>
        <v>7.1239999999999997</v>
      </c>
      <c r="F474" s="107">
        <v>118</v>
      </c>
      <c r="G474" s="146">
        <v>1681.26</v>
      </c>
      <c r="H474" s="209">
        <f t="shared" si="30"/>
        <v>396.61</v>
      </c>
      <c r="I474" s="109">
        <f t="shared" si="31"/>
        <v>2077.87</v>
      </c>
      <c r="K474" s="247"/>
      <c r="M474" s="208"/>
    </row>
    <row r="475" spans="1:13" ht="25.5">
      <c r="A475" s="107">
        <f t="shared" si="32"/>
        <v>469</v>
      </c>
      <c r="B475" s="127" t="s">
        <v>114</v>
      </c>
      <c r="C475" s="131" t="s">
        <v>32</v>
      </c>
      <c r="D475" s="107">
        <v>1185</v>
      </c>
      <c r="E475" s="232">
        <f t="shared" si="29"/>
        <v>7.1239999999999997</v>
      </c>
      <c r="F475" s="107">
        <v>119.5</v>
      </c>
      <c r="G475" s="146">
        <v>1702.64</v>
      </c>
      <c r="H475" s="209">
        <f t="shared" si="30"/>
        <v>401.65</v>
      </c>
      <c r="I475" s="109">
        <f t="shared" si="31"/>
        <v>2104.29</v>
      </c>
      <c r="K475" s="247"/>
      <c r="M475" s="208"/>
    </row>
    <row r="476" spans="1:13">
      <c r="A476" s="107">
        <f t="shared" si="32"/>
        <v>470</v>
      </c>
      <c r="B476" s="127" t="s">
        <v>60</v>
      </c>
      <c r="C476" s="131" t="s">
        <v>32</v>
      </c>
      <c r="D476" s="107">
        <v>1243</v>
      </c>
      <c r="E476" s="232">
        <f t="shared" si="29"/>
        <v>7.4729999999999999</v>
      </c>
      <c r="F476" s="107">
        <v>137</v>
      </c>
      <c r="G476" s="146">
        <v>2047.6</v>
      </c>
      <c r="H476" s="209">
        <f t="shared" si="30"/>
        <v>483.03</v>
      </c>
      <c r="I476" s="109">
        <f t="shared" si="31"/>
        <v>2530.63</v>
      </c>
      <c r="K476" s="247"/>
      <c r="M476" s="208"/>
    </row>
    <row r="477" spans="1:13" ht="25.5">
      <c r="A477" s="107">
        <f t="shared" si="32"/>
        <v>471</v>
      </c>
      <c r="B477" s="127" t="s">
        <v>95</v>
      </c>
      <c r="C477" s="131" t="s">
        <v>68</v>
      </c>
      <c r="D477" s="107">
        <v>1553</v>
      </c>
      <c r="E477" s="232">
        <f t="shared" si="29"/>
        <v>9.3369999999999997</v>
      </c>
      <c r="F477" s="107">
        <v>88</v>
      </c>
      <c r="G477" s="146">
        <v>1643.31</v>
      </c>
      <c r="H477" s="209">
        <f t="shared" si="30"/>
        <v>387.66</v>
      </c>
      <c r="I477" s="109">
        <f t="shared" si="31"/>
        <v>2030.97</v>
      </c>
      <c r="K477" s="247"/>
      <c r="M477" s="208"/>
    </row>
    <row r="478" spans="1:13" ht="25.5">
      <c r="A478" s="107">
        <f t="shared" si="32"/>
        <v>472</v>
      </c>
      <c r="B478" s="127" t="s">
        <v>113</v>
      </c>
      <c r="C478" s="131" t="s">
        <v>32</v>
      </c>
      <c r="D478" s="107">
        <v>1205</v>
      </c>
      <c r="E478" s="232">
        <f t="shared" si="29"/>
        <v>7.2450000000000001</v>
      </c>
      <c r="F478" s="107">
        <v>251.5</v>
      </c>
      <c r="G478" s="146">
        <v>3644.24</v>
      </c>
      <c r="H478" s="209">
        <f t="shared" si="30"/>
        <v>859.68</v>
      </c>
      <c r="I478" s="109">
        <f t="shared" si="31"/>
        <v>4503.92</v>
      </c>
      <c r="K478" s="247"/>
      <c r="M478" s="208"/>
    </row>
    <row r="479" spans="1:13" ht="25.5">
      <c r="A479" s="107">
        <f t="shared" si="32"/>
        <v>473</v>
      </c>
      <c r="B479" s="127" t="s">
        <v>101</v>
      </c>
      <c r="C479" s="131" t="s">
        <v>66</v>
      </c>
      <c r="D479" s="107">
        <v>1403</v>
      </c>
      <c r="E479" s="232">
        <f t="shared" si="29"/>
        <v>8.4350000000000005</v>
      </c>
      <c r="F479" s="107">
        <v>259</v>
      </c>
      <c r="G479" s="146">
        <v>4369.33</v>
      </c>
      <c r="H479" s="209">
        <f t="shared" si="30"/>
        <v>1030.72</v>
      </c>
      <c r="I479" s="109">
        <f t="shared" si="31"/>
        <v>5400.05</v>
      </c>
      <c r="K479" s="247"/>
      <c r="M479" s="208"/>
    </row>
    <row r="480" spans="1:13" ht="25.5">
      <c r="A480" s="107">
        <f t="shared" si="32"/>
        <v>474</v>
      </c>
      <c r="B480" s="127" t="s">
        <v>141</v>
      </c>
      <c r="C480" s="131" t="s">
        <v>68</v>
      </c>
      <c r="D480" s="107">
        <v>1295</v>
      </c>
      <c r="E480" s="232">
        <f t="shared" si="29"/>
        <v>7.7859999999999996</v>
      </c>
      <c r="F480" s="107">
        <v>240</v>
      </c>
      <c r="G480" s="146">
        <v>3737.28</v>
      </c>
      <c r="H480" s="209">
        <f t="shared" si="30"/>
        <v>881.62</v>
      </c>
      <c r="I480" s="109">
        <f t="shared" si="31"/>
        <v>4618.9000000000005</v>
      </c>
      <c r="K480" s="247"/>
      <c r="M480" s="208"/>
    </row>
    <row r="481" spans="1:13" ht="25.5">
      <c r="A481" s="107">
        <f t="shared" si="32"/>
        <v>475</v>
      </c>
      <c r="B481" s="127" t="s">
        <v>88</v>
      </c>
      <c r="C481" s="131" t="s">
        <v>70</v>
      </c>
      <c r="D481" s="107">
        <v>1414</v>
      </c>
      <c r="E481" s="232">
        <f t="shared" si="29"/>
        <v>8.5009999999999994</v>
      </c>
      <c r="F481" s="107">
        <v>184.25</v>
      </c>
      <c r="G481" s="146">
        <v>3132.62</v>
      </c>
      <c r="H481" s="209">
        <f t="shared" si="30"/>
        <v>738.99</v>
      </c>
      <c r="I481" s="109">
        <f t="shared" si="31"/>
        <v>3871.6099999999997</v>
      </c>
      <c r="K481" s="247"/>
      <c r="M481" s="208"/>
    </row>
    <row r="482" spans="1:13" ht="25.5">
      <c r="A482" s="107">
        <f t="shared" si="32"/>
        <v>476</v>
      </c>
      <c r="B482" s="127" t="s">
        <v>107</v>
      </c>
      <c r="C482" s="131" t="s">
        <v>66</v>
      </c>
      <c r="D482" s="107">
        <v>1277</v>
      </c>
      <c r="E482" s="232">
        <f t="shared" si="29"/>
        <v>7.6779999999999999</v>
      </c>
      <c r="F482" s="107">
        <v>323</v>
      </c>
      <c r="G482" s="146">
        <v>4959.99</v>
      </c>
      <c r="H482" s="209">
        <f t="shared" si="30"/>
        <v>1170.06</v>
      </c>
      <c r="I482" s="109">
        <f t="shared" si="31"/>
        <v>6130.0499999999993</v>
      </c>
      <c r="K482" s="247"/>
      <c r="M482" s="208"/>
    </row>
    <row r="483" spans="1:13" ht="25.5">
      <c r="A483" s="107">
        <f t="shared" si="32"/>
        <v>477</v>
      </c>
      <c r="B483" s="127" t="s">
        <v>91</v>
      </c>
      <c r="C483" s="131" t="s">
        <v>66</v>
      </c>
      <c r="D483" s="107">
        <v>1180</v>
      </c>
      <c r="E483" s="232">
        <f t="shared" si="29"/>
        <v>7.0940000000000003</v>
      </c>
      <c r="F483" s="107">
        <v>122.5</v>
      </c>
      <c r="G483" s="146">
        <v>1738.03</v>
      </c>
      <c r="H483" s="209">
        <f t="shared" si="30"/>
        <v>410</v>
      </c>
      <c r="I483" s="109">
        <f t="shared" si="31"/>
        <v>2148.0299999999997</v>
      </c>
      <c r="K483" s="247"/>
      <c r="M483" s="208"/>
    </row>
    <row r="484" spans="1:13">
      <c r="A484" s="107">
        <f t="shared" si="32"/>
        <v>478</v>
      </c>
      <c r="B484" s="127" t="s">
        <v>89</v>
      </c>
      <c r="C484" s="131" t="s">
        <v>32</v>
      </c>
      <c r="D484" s="107">
        <v>1263</v>
      </c>
      <c r="E484" s="232">
        <f t="shared" si="29"/>
        <v>7.593</v>
      </c>
      <c r="F484" s="107">
        <v>280.5</v>
      </c>
      <c r="G484" s="146">
        <v>4259.67</v>
      </c>
      <c r="H484" s="209">
        <f t="shared" si="30"/>
        <v>1004.86</v>
      </c>
      <c r="I484" s="109">
        <f t="shared" si="31"/>
        <v>5264.53</v>
      </c>
      <c r="K484" s="247"/>
      <c r="M484" s="208"/>
    </row>
    <row r="485" spans="1:13" ht="25.5">
      <c r="A485" s="107">
        <f t="shared" si="32"/>
        <v>479</v>
      </c>
      <c r="B485" s="127" t="s">
        <v>140</v>
      </c>
      <c r="C485" s="131" t="s">
        <v>68</v>
      </c>
      <c r="D485" s="107">
        <v>1295</v>
      </c>
      <c r="E485" s="232">
        <f t="shared" si="29"/>
        <v>7.7859999999999996</v>
      </c>
      <c r="F485" s="107">
        <v>51</v>
      </c>
      <c r="G485" s="146">
        <v>794.17</v>
      </c>
      <c r="H485" s="209">
        <f t="shared" si="30"/>
        <v>187.34</v>
      </c>
      <c r="I485" s="109">
        <f t="shared" si="31"/>
        <v>981.51</v>
      </c>
      <c r="K485" s="247"/>
      <c r="M485" s="208"/>
    </row>
    <row r="486" spans="1:13" ht="25.5">
      <c r="A486" s="107">
        <f t="shared" si="32"/>
        <v>480</v>
      </c>
      <c r="B486" s="127" t="s">
        <v>98</v>
      </c>
      <c r="C486" s="131" t="s">
        <v>66</v>
      </c>
      <c r="D486" s="107">
        <v>1277</v>
      </c>
      <c r="E486" s="232">
        <f t="shared" si="29"/>
        <v>7.6779999999999999</v>
      </c>
      <c r="F486" s="107">
        <v>146</v>
      </c>
      <c r="G486" s="146">
        <v>2241.98</v>
      </c>
      <c r="H486" s="209">
        <f t="shared" si="30"/>
        <v>528.88</v>
      </c>
      <c r="I486" s="109">
        <f t="shared" si="31"/>
        <v>2770.86</v>
      </c>
      <c r="K486" s="247"/>
      <c r="M486" s="208"/>
    </row>
    <row r="487" spans="1:13" ht="25.5">
      <c r="A487" s="107">
        <f t="shared" si="32"/>
        <v>481</v>
      </c>
      <c r="B487" s="127" t="s">
        <v>99</v>
      </c>
      <c r="C487" s="131" t="s">
        <v>66</v>
      </c>
      <c r="D487" s="107">
        <v>1277</v>
      </c>
      <c r="E487" s="232">
        <f t="shared" si="29"/>
        <v>7.6779999999999999</v>
      </c>
      <c r="F487" s="107">
        <v>197</v>
      </c>
      <c r="G487" s="146">
        <v>3025.13</v>
      </c>
      <c r="H487" s="209">
        <f t="shared" si="30"/>
        <v>713.63</v>
      </c>
      <c r="I487" s="109">
        <f t="shared" si="31"/>
        <v>3738.76</v>
      </c>
      <c r="K487" s="247"/>
      <c r="M487" s="208"/>
    </row>
    <row r="488" spans="1:13" ht="25.5">
      <c r="A488" s="107">
        <f t="shared" si="32"/>
        <v>482</v>
      </c>
      <c r="B488" s="127" t="s">
        <v>127</v>
      </c>
      <c r="C488" s="131" t="s">
        <v>66</v>
      </c>
      <c r="D488" s="107">
        <v>1277</v>
      </c>
      <c r="E488" s="232">
        <f t="shared" si="29"/>
        <v>7.6779999999999999</v>
      </c>
      <c r="F488" s="107">
        <v>70.5</v>
      </c>
      <c r="G488" s="146">
        <v>1082.5999999999999</v>
      </c>
      <c r="H488" s="209">
        <f t="shared" si="30"/>
        <v>255.39</v>
      </c>
      <c r="I488" s="109">
        <f t="shared" si="31"/>
        <v>1337.9899999999998</v>
      </c>
      <c r="K488" s="247"/>
      <c r="M488" s="208"/>
    </row>
    <row r="489" spans="1:13" ht="25.5">
      <c r="A489" s="107">
        <f t="shared" si="32"/>
        <v>483</v>
      </c>
      <c r="B489" s="127" t="s">
        <v>118</v>
      </c>
      <c r="C489" s="131" t="s">
        <v>66</v>
      </c>
      <c r="D489" s="107">
        <v>1277</v>
      </c>
      <c r="E489" s="232">
        <f t="shared" si="29"/>
        <v>7.6779999999999999</v>
      </c>
      <c r="F489" s="107">
        <v>246.5</v>
      </c>
      <c r="G489" s="146">
        <v>3785.25</v>
      </c>
      <c r="H489" s="209">
        <f t="shared" si="30"/>
        <v>892.94</v>
      </c>
      <c r="I489" s="109">
        <f t="shared" si="31"/>
        <v>4678.1900000000005</v>
      </c>
      <c r="K489" s="247"/>
      <c r="M489" s="208"/>
    </row>
    <row r="490" spans="1:13">
      <c r="A490" s="107">
        <f t="shared" si="32"/>
        <v>484</v>
      </c>
      <c r="B490" s="127" t="s">
        <v>89</v>
      </c>
      <c r="C490" s="131" t="s">
        <v>32</v>
      </c>
      <c r="D490" s="107">
        <v>1243</v>
      </c>
      <c r="E490" s="232">
        <f t="shared" si="29"/>
        <v>7.4729999999999999</v>
      </c>
      <c r="F490" s="107">
        <v>137</v>
      </c>
      <c r="G490" s="146">
        <v>2047.6</v>
      </c>
      <c r="H490" s="209">
        <f t="shared" si="30"/>
        <v>483.03</v>
      </c>
      <c r="I490" s="109">
        <f t="shared" si="31"/>
        <v>2530.63</v>
      </c>
      <c r="K490" s="247"/>
      <c r="M490" s="208"/>
    </row>
    <row r="491" spans="1:13" ht="25.5">
      <c r="A491" s="107">
        <f t="shared" si="32"/>
        <v>485</v>
      </c>
      <c r="B491" s="127" t="s">
        <v>139</v>
      </c>
      <c r="C491" s="131" t="s">
        <v>68</v>
      </c>
      <c r="D491" s="107">
        <v>1295</v>
      </c>
      <c r="E491" s="232">
        <f t="shared" si="29"/>
        <v>7.7859999999999996</v>
      </c>
      <c r="F491" s="107">
        <v>203.5</v>
      </c>
      <c r="G491" s="146">
        <v>3168.9</v>
      </c>
      <c r="H491" s="209">
        <f t="shared" si="30"/>
        <v>747.54</v>
      </c>
      <c r="I491" s="109">
        <f t="shared" si="31"/>
        <v>3916.44</v>
      </c>
      <c r="K491" s="247"/>
      <c r="M491" s="208"/>
    </row>
    <row r="492" spans="1:13" ht="25.5">
      <c r="A492" s="107">
        <f t="shared" si="32"/>
        <v>486</v>
      </c>
      <c r="B492" s="127" t="s">
        <v>88</v>
      </c>
      <c r="C492" s="131" t="s">
        <v>68</v>
      </c>
      <c r="D492" s="107">
        <v>1403</v>
      </c>
      <c r="E492" s="232">
        <f t="shared" si="29"/>
        <v>8.4350000000000005</v>
      </c>
      <c r="F492" s="107">
        <v>172.5</v>
      </c>
      <c r="G492" s="146">
        <v>2910.08</v>
      </c>
      <c r="H492" s="209">
        <f t="shared" si="30"/>
        <v>686.49</v>
      </c>
      <c r="I492" s="109">
        <f t="shared" si="31"/>
        <v>3596.5699999999997</v>
      </c>
      <c r="K492" s="247"/>
      <c r="M492" s="208"/>
    </row>
    <row r="493" spans="1:13" ht="25.5">
      <c r="A493" s="107">
        <f t="shared" si="32"/>
        <v>487</v>
      </c>
      <c r="B493" s="127" t="s">
        <v>123</v>
      </c>
      <c r="C493" s="131" t="s">
        <v>68</v>
      </c>
      <c r="D493" s="107">
        <v>1295</v>
      </c>
      <c r="E493" s="232">
        <f t="shared" si="29"/>
        <v>7.7859999999999996</v>
      </c>
      <c r="F493" s="107">
        <v>114</v>
      </c>
      <c r="G493" s="146">
        <v>1775.21</v>
      </c>
      <c r="H493" s="209">
        <f t="shared" si="30"/>
        <v>418.77</v>
      </c>
      <c r="I493" s="109">
        <f t="shared" si="31"/>
        <v>2193.98</v>
      </c>
      <c r="K493" s="247"/>
      <c r="M493" s="208"/>
    </row>
    <row r="494" spans="1:13">
      <c r="A494" s="107">
        <f t="shared" si="32"/>
        <v>488</v>
      </c>
      <c r="B494" s="127" t="s">
        <v>89</v>
      </c>
      <c r="C494" s="131" t="s">
        <v>32</v>
      </c>
      <c r="D494" s="107">
        <v>1243</v>
      </c>
      <c r="E494" s="232">
        <f t="shared" si="29"/>
        <v>7.4729999999999999</v>
      </c>
      <c r="F494" s="107">
        <v>280.5</v>
      </c>
      <c r="G494" s="146">
        <v>4192.3500000000004</v>
      </c>
      <c r="H494" s="209">
        <f t="shared" si="30"/>
        <v>988.98</v>
      </c>
      <c r="I494" s="109">
        <f t="shared" si="31"/>
        <v>5181.33</v>
      </c>
      <c r="K494" s="247"/>
      <c r="M494" s="208"/>
    </row>
    <row r="495" spans="1:13" ht="25.5">
      <c r="A495" s="107">
        <f t="shared" si="32"/>
        <v>489</v>
      </c>
      <c r="B495" s="127" t="s">
        <v>145</v>
      </c>
      <c r="C495" s="131" t="s">
        <v>32</v>
      </c>
      <c r="D495" s="107">
        <v>1185</v>
      </c>
      <c r="E495" s="232">
        <f t="shared" si="29"/>
        <v>7.1239999999999997</v>
      </c>
      <c r="F495" s="107">
        <v>120</v>
      </c>
      <c r="G495" s="146">
        <v>1709.76</v>
      </c>
      <c r="H495" s="209">
        <f t="shared" si="30"/>
        <v>403.33</v>
      </c>
      <c r="I495" s="109">
        <f t="shared" si="31"/>
        <v>2113.09</v>
      </c>
      <c r="K495" s="247"/>
      <c r="M495" s="208"/>
    </row>
    <row r="496" spans="1:13" ht="25.5">
      <c r="A496" s="107">
        <f t="shared" si="32"/>
        <v>490</v>
      </c>
      <c r="B496" s="127" t="s">
        <v>77</v>
      </c>
      <c r="C496" s="131" t="s">
        <v>66</v>
      </c>
      <c r="D496" s="107">
        <v>1277</v>
      </c>
      <c r="E496" s="232">
        <f t="shared" si="29"/>
        <v>7.6779999999999999</v>
      </c>
      <c r="F496" s="107">
        <v>69</v>
      </c>
      <c r="G496" s="146">
        <v>1059.56</v>
      </c>
      <c r="H496" s="209">
        <f t="shared" si="30"/>
        <v>249.95</v>
      </c>
      <c r="I496" s="109">
        <f t="shared" si="31"/>
        <v>1309.51</v>
      </c>
      <c r="K496" s="247"/>
      <c r="M496" s="208"/>
    </row>
    <row r="497" spans="1:13" ht="25.5">
      <c r="A497" s="107">
        <f t="shared" si="32"/>
        <v>491</v>
      </c>
      <c r="B497" s="127" t="s">
        <v>88</v>
      </c>
      <c r="C497" s="131" t="s">
        <v>68</v>
      </c>
      <c r="D497" s="107">
        <v>1295</v>
      </c>
      <c r="E497" s="232">
        <f t="shared" si="29"/>
        <v>7.7859999999999996</v>
      </c>
      <c r="F497" s="107">
        <v>230</v>
      </c>
      <c r="G497" s="146">
        <v>3581.56</v>
      </c>
      <c r="H497" s="209">
        <f t="shared" si="30"/>
        <v>844.89</v>
      </c>
      <c r="I497" s="109">
        <f t="shared" si="31"/>
        <v>4426.45</v>
      </c>
      <c r="K497" s="247"/>
      <c r="M497" s="208"/>
    </row>
    <row r="498" spans="1:13">
      <c r="A498" s="107">
        <f t="shared" si="32"/>
        <v>492</v>
      </c>
      <c r="B498" s="127" t="s">
        <v>60</v>
      </c>
      <c r="C498" s="131" t="s">
        <v>32</v>
      </c>
      <c r="D498" s="107">
        <v>1243</v>
      </c>
      <c r="E498" s="232">
        <f t="shared" si="29"/>
        <v>7.4729999999999999</v>
      </c>
      <c r="F498" s="107">
        <v>154</v>
      </c>
      <c r="G498" s="146">
        <v>2301.6799999999998</v>
      </c>
      <c r="H498" s="209">
        <f t="shared" si="30"/>
        <v>542.97</v>
      </c>
      <c r="I498" s="109">
        <f t="shared" si="31"/>
        <v>2844.6499999999996</v>
      </c>
      <c r="K498" s="247"/>
      <c r="M498" s="208"/>
    </row>
    <row r="499" spans="1:13" ht="25.5">
      <c r="A499" s="107">
        <f t="shared" si="32"/>
        <v>493</v>
      </c>
      <c r="B499" s="127" t="s">
        <v>141</v>
      </c>
      <c r="C499" s="131" t="s">
        <v>66</v>
      </c>
      <c r="D499" s="107">
        <v>1317</v>
      </c>
      <c r="E499" s="232">
        <f t="shared" si="29"/>
        <v>7.9180000000000001</v>
      </c>
      <c r="F499" s="107">
        <v>130</v>
      </c>
      <c r="G499" s="146">
        <v>2058.6799999999998</v>
      </c>
      <c r="H499" s="209">
        <f t="shared" si="30"/>
        <v>485.64</v>
      </c>
      <c r="I499" s="109">
        <f t="shared" si="31"/>
        <v>2544.3199999999997</v>
      </c>
      <c r="K499" s="247"/>
      <c r="M499" s="208"/>
    </row>
    <row r="500" spans="1:13" ht="25.5">
      <c r="A500" s="107">
        <f t="shared" si="32"/>
        <v>494</v>
      </c>
      <c r="B500" s="127" t="s">
        <v>67</v>
      </c>
      <c r="C500" s="131" t="s">
        <v>70</v>
      </c>
      <c r="D500" s="107">
        <v>1361</v>
      </c>
      <c r="E500" s="232">
        <f t="shared" si="29"/>
        <v>8.1829999999999998</v>
      </c>
      <c r="F500" s="107">
        <v>117</v>
      </c>
      <c r="G500" s="146">
        <v>1914.82</v>
      </c>
      <c r="H500" s="209">
        <f t="shared" si="30"/>
        <v>451.71</v>
      </c>
      <c r="I500" s="109">
        <f t="shared" si="31"/>
        <v>2366.5299999999997</v>
      </c>
      <c r="K500" s="247"/>
      <c r="M500" s="208"/>
    </row>
    <row r="501" spans="1:13" ht="25.5">
      <c r="A501" s="107">
        <f t="shared" si="32"/>
        <v>495</v>
      </c>
      <c r="B501" s="127" t="s">
        <v>72</v>
      </c>
      <c r="C501" s="131" t="s">
        <v>66</v>
      </c>
      <c r="D501" s="107">
        <v>1297</v>
      </c>
      <c r="E501" s="232">
        <f t="shared" si="29"/>
        <v>7.798</v>
      </c>
      <c r="F501" s="107">
        <v>46</v>
      </c>
      <c r="G501" s="146">
        <v>717.42</v>
      </c>
      <c r="H501" s="209">
        <f t="shared" si="30"/>
        <v>169.24</v>
      </c>
      <c r="I501" s="109">
        <f t="shared" si="31"/>
        <v>886.66</v>
      </c>
      <c r="K501" s="247"/>
      <c r="M501" s="208"/>
    </row>
    <row r="502" spans="1:13" ht="25.5">
      <c r="A502" s="107">
        <f t="shared" si="32"/>
        <v>496</v>
      </c>
      <c r="B502" s="127" t="s">
        <v>81</v>
      </c>
      <c r="C502" s="131" t="s">
        <v>66</v>
      </c>
      <c r="D502" s="107">
        <v>1297</v>
      </c>
      <c r="E502" s="232">
        <f t="shared" si="29"/>
        <v>7.798</v>
      </c>
      <c r="F502" s="107">
        <v>190</v>
      </c>
      <c r="G502" s="146">
        <v>2963.24</v>
      </c>
      <c r="H502" s="209">
        <f t="shared" si="30"/>
        <v>699.03</v>
      </c>
      <c r="I502" s="109">
        <f t="shared" si="31"/>
        <v>3662.2699999999995</v>
      </c>
      <c r="K502" s="247"/>
      <c r="M502" s="208"/>
    </row>
    <row r="503" spans="1:13" ht="25.5">
      <c r="A503" s="107">
        <f t="shared" si="32"/>
        <v>497</v>
      </c>
      <c r="B503" s="127" t="s">
        <v>113</v>
      </c>
      <c r="C503" s="131" t="s">
        <v>32</v>
      </c>
      <c r="D503" s="107">
        <v>1225</v>
      </c>
      <c r="E503" s="232">
        <f t="shared" si="29"/>
        <v>7.3650000000000002</v>
      </c>
      <c r="F503" s="107">
        <v>205.5</v>
      </c>
      <c r="G503" s="146">
        <v>3027.02</v>
      </c>
      <c r="H503" s="209">
        <f t="shared" si="30"/>
        <v>714.07</v>
      </c>
      <c r="I503" s="109">
        <f t="shared" si="31"/>
        <v>3741.09</v>
      </c>
      <c r="K503" s="247"/>
      <c r="M503" s="208"/>
    </row>
    <row r="504" spans="1:13" ht="25.5">
      <c r="A504" s="107">
        <f t="shared" si="32"/>
        <v>498</v>
      </c>
      <c r="B504" s="127" t="s">
        <v>67</v>
      </c>
      <c r="C504" s="131" t="s">
        <v>66</v>
      </c>
      <c r="D504" s="107">
        <v>1297</v>
      </c>
      <c r="E504" s="232">
        <f t="shared" si="29"/>
        <v>7.798</v>
      </c>
      <c r="F504" s="107">
        <v>13</v>
      </c>
      <c r="G504" s="146">
        <v>202.75</v>
      </c>
      <c r="H504" s="209">
        <f t="shared" si="30"/>
        <v>47.83</v>
      </c>
      <c r="I504" s="109">
        <f t="shared" si="31"/>
        <v>250.57999999999998</v>
      </c>
      <c r="K504" s="247"/>
      <c r="M504" s="208"/>
    </row>
    <row r="505" spans="1:13" ht="25.5">
      <c r="A505" s="107">
        <f t="shared" si="32"/>
        <v>499</v>
      </c>
      <c r="B505" s="127" t="s">
        <v>112</v>
      </c>
      <c r="C505" s="131" t="s">
        <v>68</v>
      </c>
      <c r="D505" s="107">
        <v>1321</v>
      </c>
      <c r="E505" s="232">
        <f t="shared" si="29"/>
        <v>7.9420000000000002</v>
      </c>
      <c r="F505" s="107">
        <v>181</v>
      </c>
      <c r="G505" s="146">
        <v>2875</v>
      </c>
      <c r="H505" s="209">
        <f t="shared" si="30"/>
        <v>678.21</v>
      </c>
      <c r="I505" s="109">
        <f t="shared" si="31"/>
        <v>3553.21</v>
      </c>
      <c r="K505" s="247"/>
      <c r="M505" s="208"/>
    </row>
    <row r="506" spans="1:13" ht="25.5">
      <c r="A506" s="107">
        <f t="shared" si="32"/>
        <v>500</v>
      </c>
      <c r="B506" s="127" t="s">
        <v>112</v>
      </c>
      <c r="C506" s="131" t="s">
        <v>66</v>
      </c>
      <c r="D506" s="107">
        <v>1302</v>
      </c>
      <c r="E506" s="232">
        <f t="shared" si="29"/>
        <v>7.8280000000000003</v>
      </c>
      <c r="F506" s="107">
        <v>191</v>
      </c>
      <c r="G506" s="146">
        <v>2990.3</v>
      </c>
      <c r="H506" s="209">
        <f t="shared" si="30"/>
        <v>705.41</v>
      </c>
      <c r="I506" s="109">
        <f t="shared" si="31"/>
        <v>3695.71</v>
      </c>
      <c r="K506" s="247"/>
      <c r="M506" s="208"/>
    </row>
    <row r="507" spans="1:13" ht="25.5">
      <c r="A507" s="107">
        <f t="shared" si="32"/>
        <v>501</v>
      </c>
      <c r="B507" s="127" t="s">
        <v>145</v>
      </c>
      <c r="C507" s="131" t="s">
        <v>32</v>
      </c>
      <c r="D507" s="107">
        <v>1185</v>
      </c>
      <c r="E507" s="232">
        <f t="shared" si="29"/>
        <v>7.1239999999999997</v>
      </c>
      <c r="F507" s="107">
        <v>123.5</v>
      </c>
      <c r="G507" s="146">
        <v>1759.63</v>
      </c>
      <c r="H507" s="209">
        <f t="shared" si="30"/>
        <v>415.1</v>
      </c>
      <c r="I507" s="109">
        <f t="shared" si="31"/>
        <v>2174.73</v>
      </c>
      <c r="K507" s="247"/>
      <c r="M507" s="208"/>
    </row>
    <row r="508" spans="1:13" ht="25.5">
      <c r="A508" s="107">
        <f t="shared" si="32"/>
        <v>502</v>
      </c>
      <c r="B508" s="127" t="s">
        <v>111</v>
      </c>
      <c r="C508" s="131" t="s">
        <v>32</v>
      </c>
      <c r="D508" s="107">
        <v>1080</v>
      </c>
      <c r="E508" s="232">
        <f t="shared" si="29"/>
        <v>6.4930000000000003</v>
      </c>
      <c r="F508" s="107">
        <v>23</v>
      </c>
      <c r="G508" s="146">
        <v>298.68</v>
      </c>
      <c r="H508" s="209">
        <f t="shared" si="30"/>
        <v>70.459999999999994</v>
      </c>
      <c r="I508" s="109">
        <f t="shared" si="31"/>
        <v>369.14</v>
      </c>
      <c r="K508" s="247"/>
      <c r="M508" s="208"/>
    </row>
    <row r="509" spans="1:13" ht="25.5">
      <c r="A509" s="107">
        <f t="shared" si="32"/>
        <v>503</v>
      </c>
      <c r="B509" s="127" t="s">
        <v>102</v>
      </c>
      <c r="C509" s="131" t="s">
        <v>66</v>
      </c>
      <c r="D509" s="107">
        <v>1277</v>
      </c>
      <c r="E509" s="232">
        <f t="shared" si="29"/>
        <v>7.6779999999999999</v>
      </c>
      <c r="F509" s="107">
        <v>200</v>
      </c>
      <c r="G509" s="146">
        <v>3071.2</v>
      </c>
      <c r="H509" s="209">
        <f t="shared" si="30"/>
        <v>724.5</v>
      </c>
      <c r="I509" s="109">
        <f t="shared" si="31"/>
        <v>3795.7</v>
      </c>
      <c r="K509" s="247"/>
      <c r="M509" s="208"/>
    </row>
    <row r="510" spans="1:13" ht="25.5">
      <c r="A510" s="107">
        <f t="shared" si="32"/>
        <v>504</v>
      </c>
      <c r="B510" s="127" t="s">
        <v>81</v>
      </c>
      <c r="C510" s="131" t="s">
        <v>66</v>
      </c>
      <c r="D510" s="107">
        <v>1277</v>
      </c>
      <c r="E510" s="232">
        <f t="shared" si="29"/>
        <v>7.6779999999999999</v>
      </c>
      <c r="F510" s="107">
        <v>36</v>
      </c>
      <c r="G510" s="146">
        <v>552.82000000000005</v>
      </c>
      <c r="H510" s="209">
        <f t="shared" si="30"/>
        <v>130.41</v>
      </c>
      <c r="I510" s="109">
        <f t="shared" si="31"/>
        <v>683.23</v>
      </c>
      <c r="K510" s="247"/>
      <c r="M510" s="208"/>
    </row>
    <row r="511" spans="1:13" ht="25.5">
      <c r="A511" s="107">
        <f t="shared" si="32"/>
        <v>505</v>
      </c>
      <c r="B511" s="127" t="s">
        <v>117</v>
      </c>
      <c r="C511" s="131" t="s">
        <v>66</v>
      </c>
      <c r="D511" s="107">
        <v>1302</v>
      </c>
      <c r="E511" s="232">
        <f t="shared" si="29"/>
        <v>7.8280000000000003</v>
      </c>
      <c r="F511" s="107">
        <v>218</v>
      </c>
      <c r="G511" s="146">
        <v>3413.01</v>
      </c>
      <c r="H511" s="209">
        <f t="shared" si="30"/>
        <v>805.13</v>
      </c>
      <c r="I511" s="109">
        <f t="shared" si="31"/>
        <v>4218.1400000000003</v>
      </c>
      <c r="K511" s="247"/>
      <c r="M511" s="208"/>
    </row>
    <row r="512" spans="1:13" ht="25.5">
      <c r="A512" s="107">
        <f t="shared" si="32"/>
        <v>506</v>
      </c>
      <c r="B512" s="127" t="s">
        <v>73</v>
      </c>
      <c r="C512" s="131" t="s">
        <v>68</v>
      </c>
      <c r="D512" s="107">
        <v>1430</v>
      </c>
      <c r="E512" s="232">
        <f t="shared" si="29"/>
        <v>8.5969999999999995</v>
      </c>
      <c r="F512" s="107">
        <v>89</v>
      </c>
      <c r="G512" s="146">
        <v>1530.27</v>
      </c>
      <c r="H512" s="209">
        <f t="shared" si="30"/>
        <v>360.99</v>
      </c>
      <c r="I512" s="109">
        <f t="shared" si="31"/>
        <v>1891.26</v>
      </c>
      <c r="K512" s="247"/>
      <c r="M512" s="208"/>
    </row>
    <row r="513" spans="1:13" ht="25.5">
      <c r="A513" s="107">
        <f t="shared" si="32"/>
        <v>507</v>
      </c>
      <c r="B513" s="127" t="s">
        <v>127</v>
      </c>
      <c r="C513" s="131" t="s">
        <v>66</v>
      </c>
      <c r="D513" s="107">
        <v>1277</v>
      </c>
      <c r="E513" s="232">
        <f t="shared" si="29"/>
        <v>7.6779999999999999</v>
      </c>
      <c r="F513" s="107">
        <v>68</v>
      </c>
      <c r="G513" s="146">
        <v>1044.21</v>
      </c>
      <c r="H513" s="209">
        <f t="shared" si="30"/>
        <v>246.33</v>
      </c>
      <c r="I513" s="109">
        <f t="shared" si="31"/>
        <v>1290.54</v>
      </c>
      <c r="K513" s="247"/>
      <c r="M513" s="208"/>
    </row>
    <row r="514" spans="1:13" ht="25.5">
      <c r="A514" s="107">
        <f t="shared" si="32"/>
        <v>508</v>
      </c>
      <c r="B514" s="127" t="s">
        <v>127</v>
      </c>
      <c r="C514" s="131" t="s">
        <v>66</v>
      </c>
      <c r="D514" s="107">
        <v>1322</v>
      </c>
      <c r="E514" s="232">
        <f t="shared" si="29"/>
        <v>7.9480000000000004</v>
      </c>
      <c r="F514" s="107">
        <v>65</v>
      </c>
      <c r="G514" s="146">
        <v>1033.24</v>
      </c>
      <c r="H514" s="209">
        <f t="shared" si="30"/>
        <v>243.74</v>
      </c>
      <c r="I514" s="109">
        <f t="shared" si="31"/>
        <v>1276.98</v>
      </c>
      <c r="K514" s="247"/>
      <c r="M514" s="208"/>
    </row>
    <row r="515" spans="1:13" ht="25.5">
      <c r="A515" s="107">
        <f t="shared" si="32"/>
        <v>509</v>
      </c>
      <c r="B515" s="127" t="s">
        <v>94</v>
      </c>
      <c r="C515" s="131" t="s">
        <v>66</v>
      </c>
      <c r="D515" s="107">
        <v>1277</v>
      </c>
      <c r="E515" s="232">
        <f t="shared" si="29"/>
        <v>7.6779999999999999</v>
      </c>
      <c r="F515" s="107">
        <v>88.5</v>
      </c>
      <c r="G515" s="146">
        <v>1359.01</v>
      </c>
      <c r="H515" s="209">
        <f t="shared" si="30"/>
        <v>320.58999999999997</v>
      </c>
      <c r="I515" s="109">
        <f t="shared" si="31"/>
        <v>1679.6</v>
      </c>
      <c r="K515" s="247"/>
      <c r="M515" s="208"/>
    </row>
    <row r="516" spans="1:13" ht="25.5">
      <c r="A516" s="107">
        <f t="shared" si="32"/>
        <v>510</v>
      </c>
      <c r="B516" s="127" t="s">
        <v>181</v>
      </c>
      <c r="C516" s="131" t="s">
        <v>32</v>
      </c>
      <c r="D516" s="107">
        <v>1185</v>
      </c>
      <c r="E516" s="232">
        <f t="shared" si="29"/>
        <v>7.1239999999999997</v>
      </c>
      <c r="F516" s="107">
        <v>28</v>
      </c>
      <c r="G516" s="146">
        <v>398.94</v>
      </c>
      <c r="H516" s="209">
        <f t="shared" si="30"/>
        <v>94.11</v>
      </c>
      <c r="I516" s="109">
        <f t="shared" si="31"/>
        <v>493.05</v>
      </c>
      <c r="K516" s="247"/>
      <c r="M516" s="208"/>
    </row>
    <row r="517" spans="1:13">
      <c r="A517" s="107">
        <f t="shared" si="32"/>
        <v>511</v>
      </c>
      <c r="B517" s="127" t="s">
        <v>89</v>
      </c>
      <c r="C517" s="131" t="s">
        <v>32</v>
      </c>
      <c r="D517" s="107">
        <v>1243</v>
      </c>
      <c r="E517" s="232">
        <f t="shared" si="29"/>
        <v>7.4729999999999999</v>
      </c>
      <c r="F517" s="107">
        <v>242</v>
      </c>
      <c r="G517" s="146">
        <v>3616.93</v>
      </c>
      <c r="H517" s="209">
        <f t="shared" si="30"/>
        <v>853.23</v>
      </c>
      <c r="I517" s="109">
        <f t="shared" si="31"/>
        <v>4470.16</v>
      </c>
      <c r="K517" s="247"/>
      <c r="M517" s="208"/>
    </row>
    <row r="518" spans="1:13" ht="25.5">
      <c r="A518" s="107">
        <f t="shared" si="32"/>
        <v>512</v>
      </c>
      <c r="B518" s="127" t="s">
        <v>118</v>
      </c>
      <c r="C518" s="131" t="s">
        <v>66</v>
      </c>
      <c r="D518" s="107">
        <v>1277</v>
      </c>
      <c r="E518" s="232">
        <f t="shared" si="29"/>
        <v>7.6779999999999999</v>
      </c>
      <c r="F518" s="107">
        <v>15.5</v>
      </c>
      <c r="G518" s="146">
        <v>238.02</v>
      </c>
      <c r="H518" s="209">
        <f t="shared" si="30"/>
        <v>56.15</v>
      </c>
      <c r="I518" s="109">
        <f t="shared" si="31"/>
        <v>294.17</v>
      </c>
      <c r="K518" s="247"/>
      <c r="M518" s="208"/>
    </row>
    <row r="519" spans="1:13" ht="25.5">
      <c r="A519" s="107">
        <f t="shared" si="32"/>
        <v>513</v>
      </c>
      <c r="B519" s="127" t="s">
        <v>94</v>
      </c>
      <c r="C519" s="131" t="s">
        <v>66</v>
      </c>
      <c r="D519" s="107">
        <v>1277</v>
      </c>
      <c r="E519" s="232">
        <f t="shared" si="29"/>
        <v>7.6779999999999999</v>
      </c>
      <c r="F519" s="107">
        <v>98</v>
      </c>
      <c r="G519" s="146">
        <v>1504.89</v>
      </c>
      <c r="H519" s="209">
        <f t="shared" si="30"/>
        <v>355</v>
      </c>
      <c r="I519" s="109">
        <f t="shared" si="31"/>
        <v>1859.89</v>
      </c>
      <c r="K519" s="247"/>
      <c r="M519" s="208"/>
    </row>
    <row r="520" spans="1:13" ht="25.5">
      <c r="A520" s="107">
        <f t="shared" si="32"/>
        <v>514</v>
      </c>
      <c r="B520" s="127" t="s">
        <v>99</v>
      </c>
      <c r="C520" s="131" t="s">
        <v>66</v>
      </c>
      <c r="D520" s="107">
        <v>1277</v>
      </c>
      <c r="E520" s="232">
        <f t="shared" ref="E520:E583" si="33">ROUND(D520/$E$4,3)</f>
        <v>7.6779999999999999</v>
      </c>
      <c r="F520" s="107">
        <v>167.5</v>
      </c>
      <c r="G520" s="146">
        <v>2572.13</v>
      </c>
      <c r="H520" s="209">
        <f t="shared" ref="H520:H583" si="34">ROUND(G520*0.2359,2)</f>
        <v>606.77</v>
      </c>
      <c r="I520" s="109">
        <f t="shared" ref="I520:I583" si="35">G520+H520</f>
        <v>3178.9</v>
      </c>
      <c r="K520" s="247"/>
      <c r="M520" s="208"/>
    </row>
    <row r="521" spans="1:13" ht="25.5">
      <c r="A521" s="107">
        <f t="shared" ref="A521:A584" si="36">A520+1</f>
        <v>515</v>
      </c>
      <c r="B521" s="127" t="s">
        <v>138</v>
      </c>
      <c r="C521" s="131" t="s">
        <v>32</v>
      </c>
      <c r="D521" s="107">
        <v>1080</v>
      </c>
      <c r="E521" s="232">
        <f t="shared" si="33"/>
        <v>6.4930000000000003</v>
      </c>
      <c r="F521" s="107">
        <v>23</v>
      </c>
      <c r="G521" s="146">
        <v>298.68</v>
      </c>
      <c r="H521" s="209">
        <f t="shared" si="34"/>
        <v>70.459999999999994</v>
      </c>
      <c r="I521" s="109">
        <f t="shared" si="35"/>
        <v>369.14</v>
      </c>
      <c r="K521" s="247"/>
      <c r="M521" s="208"/>
    </row>
    <row r="522" spans="1:13" ht="25.5">
      <c r="A522" s="107">
        <f t="shared" si="36"/>
        <v>516</v>
      </c>
      <c r="B522" s="127" t="s">
        <v>72</v>
      </c>
      <c r="C522" s="131" t="s">
        <v>66</v>
      </c>
      <c r="D522" s="107">
        <v>1277</v>
      </c>
      <c r="E522" s="232">
        <f t="shared" si="33"/>
        <v>7.6779999999999999</v>
      </c>
      <c r="F522" s="107">
        <v>23</v>
      </c>
      <c r="G522" s="146">
        <v>353.19</v>
      </c>
      <c r="H522" s="209">
        <f t="shared" si="34"/>
        <v>83.32</v>
      </c>
      <c r="I522" s="109">
        <f t="shared" si="35"/>
        <v>436.51</v>
      </c>
      <c r="K522" s="247"/>
      <c r="M522" s="208"/>
    </row>
    <row r="523" spans="1:13" ht="25.5">
      <c r="A523" s="107">
        <f t="shared" si="36"/>
        <v>517</v>
      </c>
      <c r="B523" s="127" t="s">
        <v>181</v>
      </c>
      <c r="C523" s="131" t="s">
        <v>32</v>
      </c>
      <c r="D523" s="107">
        <v>1185</v>
      </c>
      <c r="E523" s="232">
        <f t="shared" si="33"/>
        <v>7.1239999999999997</v>
      </c>
      <c r="F523" s="107">
        <v>108</v>
      </c>
      <c r="G523" s="146">
        <v>1538.78</v>
      </c>
      <c r="H523" s="209">
        <f t="shared" si="34"/>
        <v>363</v>
      </c>
      <c r="I523" s="109">
        <f t="shared" si="35"/>
        <v>1901.78</v>
      </c>
      <c r="K523" s="247"/>
      <c r="M523" s="208"/>
    </row>
    <row r="524" spans="1:13" ht="25.5">
      <c r="A524" s="107">
        <f t="shared" si="36"/>
        <v>518</v>
      </c>
      <c r="B524" s="127" t="s">
        <v>73</v>
      </c>
      <c r="C524" s="131" t="s">
        <v>66</v>
      </c>
      <c r="D524" s="107">
        <v>1403</v>
      </c>
      <c r="E524" s="232">
        <f t="shared" si="33"/>
        <v>8.4350000000000005</v>
      </c>
      <c r="F524" s="107">
        <v>27</v>
      </c>
      <c r="G524" s="146">
        <v>455.49</v>
      </c>
      <c r="H524" s="209">
        <f t="shared" si="34"/>
        <v>107.45</v>
      </c>
      <c r="I524" s="109">
        <f t="shared" si="35"/>
        <v>562.94000000000005</v>
      </c>
      <c r="K524" s="247"/>
      <c r="M524" s="208"/>
    </row>
    <row r="525" spans="1:13" ht="25.5">
      <c r="A525" s="107">
        <f t="shared" si="36"/>
        <v>519</v>
      </c>
      <c r="B525" s="127" t="s">
        <v>140</v>
      </c>
      <c r="C525" s="131" t="s">
        <v>68</v>
      </c>
      <c r="D525" s="107">
        <v>1295</v>
      </c>
      <c r="E525" s="232">
        <f t="shared" si="33"/>
        <v>7.7859999999999996</v>
      </c>
      <c r="F525" s="107">
        <v>180.75</v>
      </c>
      <c r="G525" s="146">
        <v>2814.64</v>
      </c>
      <c r="H525" s="209">
        <f t="shared" si="34"/>
        <v>663.97</v>
      </c>
      <c r="I525" s="109">
        <f t="shared" si="35"/>
        <v>3478.6099999999997</v>
      </c>
      <c r="K525" s="247"/>
      <c r="M525" s="208"/>
    </row>
    <row r="526" spans="1:13" ht="25.5">
      <c r="A526" s="107">
        <f t="shared" si="36"/>
        <v>520</v>
      </c>
      <c r="B526" s="127" t="s">
        <v>194</v>
      </c>
      <c r="C526" s="131" t="s">
        <v>66</v>
      </c>
      <c r="D526" s="107">
        <v>1377</v>
      </c>
      <c r="E526" s="232">
        <f t="shared" si="33"/>
        <v>8.2789999999999999</v>
      </c>
      <c r="F526" s="107">
        <v>38</v>
      </c>
      <c r="G526" s="146">
        <v>629.20000000000005</v>
      </c>
      <c r="H526" s="209">
        <f t="shared" si="34"/>
        <v>148.43</v>
      </c>
      <c r="I526" s="109">
        <f t="shared" si="35"/>
        <v>777.63000000000011</v>
      </c>
      <c r="K526" s="247"/>
      <c r="M526" s="208"/>
    </row>
    <row r="527" spans="1:13" ht="18" customHeight="1">
      <c r="A527" s="107">
        <f t="shared" si="36"/>
        <v>521</v>
      </c>
      <c r="B527" s="127" t="s">
        <v>60</v>
      </c>
      <c r="C527" s="131" t="s">
        <v>32</v>
      </c>
      <c r="D527" s="107">
        <v>1243</v>
      </c>
      <c r="E527" s="232">
        <f t="shared" si="33"/>
        <v>7.4729999999999999</v>
      </c>
      <c r="F527" s="107">
        <v>118</v>
      </c>
      <c r="G527" s="146">
        <v>1763.63</v>
      </c>
      <c r="H527" s="209">
        <f t="shared" si="34"/>
        <v>416.04</v>
      </c>
      <c r="I527" s="109">
        <f t="shared" si="35"/>
        <v>2179.67</v>
      </c>
      <c r="K527" s="247"/>
      <c r="M527" s="208"/>
    </row>
    <row r="528" spans="1:13" ht="25.5">
      <c r="A528" s="107">
        <f t="shared" si="36"/>
        <v>522</v>
      </c>
      <c r="B528" s="127" t="s">
        <v>85</v>
      </c>
      <c r="C528" s="131" t="s">
        <v>66</v>
      </c>
      <c r="D528" s="107">
        <v>1377</v>
      </c>
      <c r="E528" s="232">
        <f t="shared" si="33"/>
        <v>8.2789999999999999</v>
      </c>
      <c r="F528" s="107">
        <v>15</v>
      </c>
      <c r="G528" s="146">
        <v>248.37</v>
      </c>
      <c r="H528" s="209">
        <f t="shared" si="34"/>
        <v>58.59</v>
      </c>
      <c r="I528" s="109">
        <f t="shared" si="35"/>
        <v>306.96000000000004</v>
      </c>
      <c r="K528" s="247"/>
      <c r="M528" s="208"/>
    </row>
    <row r="529" spans="1:13" ht="25.5">
      <c r="A529" s="107">
        <f t="shared" si="36"/>
        <v>523</v>
      </c>
      <c r="B529" s="127" t="s">
        <v>145</v>
      </c>
      <c r="C529" s="131" t="s">
        <v>32</v>
      </c>
      <c r="D529" s="107">
        <v>1185</v>
      </c>
      <c r="E529" s="232">
        <f t="shared" si="33"/>
        <v>7.1239999999999997</v>
      </c>
      <c r="F529" s="107">
        <v>120</v>
      </c>
      <c r="G529" s="146">
        <v>1709.76</v>
      </c>
      <c r="H529" s="209">
        <f t="shared" si="34"/>
        <v>403.33</v>
      </c>
      <c r="I529" s="109">
        <f t="shared" si="35"/>
        <v>2113.09</v>
      </c>
      <c r="K529" s="247"/>
      <c r="M529" s="208"/>
    </row>
    <row r="530" spans="1:13" ht="25.5">
      <c r="A530" s="107">
        <f t="shared" si="36"/>
        <v>524</v>
      </c>
      <c r="B530" s="127" t="s">
        <v>102</v>
      </c>
      <c r="C530" s="131" t="s">
        <v>66</v>
      </c>
      <c r="D530" s="107">
        <v>1302</v>
      </c>
      <c r="E530" s="232">
        <f t="shared" si="33"/>
        <v>7.8280000000000003</v>
      </c>
      <c r="F530" s="107">
        <v>54.5</v>
      </c>
      <c r="G530" s="146">
        <v>853.25</v>
      </c>
      <c r="H530" s="209">
        <f t="shared" si="34"/>
        <v>201.28</v>
      </c>
      <c r="I530" s="109">
        <f t="shared" si="35"/>
        <v>1054.53</v>
      </c>
      <c r="K530" s="247"/>
      <c r="M530" s="208"/>
    </row>
    <row r="531" spans="1:13" ht="25.5">
      <c r="A531" s="107">
        <f t="shared" si="36"/>
        <v>525</v>
      </c>
      <c r="B531" s="127" t="s">
        <v>82</v>
      </c>
      <c r="C531" s="131" t="s">
        <v>68</v>
      </c>
      <c r="D531" s="107">
        <v>1430</v>
      </c>
      <c r="E531" s="232">
        <f t="shared" si="33"/>
        <v>8.5969999999999995</v>
      </c>
      <c r="F531" s="107">
        <v>109</v>
      </c>
      <c r="G531" s="146">
        <v>1874.15</v>
      </c>
      <c r="H531" s="209">
        <f t="shared" si="34"/>
        <v>442.11</v>
      </c>
      <c r="I531" s="109">
        <f t="shared" si="35"/>
        <v>2316.2600000000002</v>
      </c>
      <c r="K531" s="247"/>
      <c r="M531" s="208"/>
    </row>
    <row r="532" spans="1:13" ht="25.5">
      <c r="A532" s="107">
        <f t="shared" si="36"/>
        <v>526</v>
      </c>
      <c r="B532" s="127" t="s">
        <v>95</v>
      </c>
      <c r="C532" s="131" t="s">
        <v>68</v>
      </c>
      <c r="D532" s="107">
        <v>1505</v>
      </c>
      <c r="E532" s="232">
        <f t="shared" si="33"/>
        <v>9.048</v>
      </c>
      <c r="F532" s="107">
        <v>88</v>
      </c>
      <c r="G532" s="146">
        <v>1592.45</v>
      </c>
      <c r="H532" s="209">
        <f t="shared" si="34"/>
        <v>375.66</v>
      </c>
      <c r="I532" s="109">
        <f t="shared" si="35"/>
        <v>1968.1100000000001</v>
      </c>
      <c r="K532" s="247"/>
      <c r="M532" s="208"/>
    </row>
    <row r="533" spans="1:13" ht="25.5">
      <c r="A533" s="107">
        <f t="shared" si="36"/>
        <v>527</v>
      </c>
      <c r="B533" s="127" t="s">
        <v>99</v>
      </c>
      <c r="C533" s="131" t="s">
        <v>66</v>
      </c>
      <c r="D533" s="107">
        <v>1277</v>
      </c>
      <c r="E533" s="232">
        <f t="shared" si="33"/>
        <v>7.6779999999999999</v>
      </c>
      <c r="F533" s="107">
        <v>167</v>
      </c>
      <c r="G533" s="146">
        <v>2564.4499999999998</v>
      </c>
      <c r="H533" s="209">
        <f t="shared" si="34"/>
        <v>604.95000000000005</v>
      </c>
      <c r="I533" s="109">
        <f t="shared" si="35"/>
        <v>3169.3999999999996</v>
      </c>
      <c r="K533" s="247"/>
      <c r="M533" s="208"/>
    </row>
    <row r="534" spans="1:13" ht="25.5">
      <c r="A534" s="107">
        <f t="shared" si="36"/>
        <v>528</v>
      </c>
      <c r="B534" s="127" t="s">
        <v>119</v>
      </c>
      <c r="C534" s="131" t="s">
        <v>66</v>
      </c>
      <c r="D534" s="107">
        <v>1403</v>
      </c>
      <c r="E534" s="232">
        <f t="shared" si="33"/>
        <v>8.4350000000000005</v>
      </c>
      <c r="F534" s="107">
        <v>143</v>
      </c>
      <c r="G534" s="146">
        <v>2412.41</v>
      </c>
      <c r="H534" s="209">
        <f t="shared" si="34"/>
        <v>569.09</v>
      </c>
      <c r="I534" s="109">
        <f t="shared" si="35"/>
        <v>2981.5</v>
      </c>
      <c r="K534" s="247"/>
      <c r="M534" s="208"/>
    </row>
    <row r="535" spans="1:13" s="185" customFormat="1" ht="25.5">
      <c r="A535" s="118">
        <f t="shared" si="36"/>
        <v>529</v>
      </c>
      <c r="B535" s="132" t="s">
        <v>181</v>
      </c>
      <c r="C535" s="133" t="s">
        <v>32</v>
      </c>
      <c r="D535" s="118">
        <v>1245</v>
      </c>
      <c r="E535" s="186">
        <f t="shared" si="33"/>
        <v>7.4850000000000003</v>
      </c>
      <c r="F535" s="118">
        <v>97.5</v>
      </c>
      <c r="G535" s="235">
        <v>1459.58</v>
      </c>
      <c r="H535" s="110">
        <f>ROUND(G535*0.2194,2)+0.01</f>
        <v>320.24</v>
      </c>
      <c r="I535" s="110">
        <f t="shared" si="35"/>
        <v>1779.82</v>
      </c>
      <c r="J535" s="50" t="s">
        <v>142</v>
      </c>
      <c r="K535" s="247"/>
      <c r="M535" s="208"/>
    </row>
    <row r="536" spans="1:13" ht="25.5">
      <c r="A536" s="107">
        <f t="shared" si="36"/>
        <v>530</v>
      </c>
      <c r="B536" s="127" t="s">
        <v>139</v>
      </c>
      <c r="C536" s="131" t="s">
        <v>66</v>
      </c>
      <c r="D536" s="107">
        <v>1277</v>
      </c>
      <c r="E536" s="232">
        <f t="shared" si="33"/>
        <v>7.6779999999999999</v>
      </c>
      <c r="F536" s="107">
        <v>200</v>
      </c>
      <c r="G536" s="146">
        <v>3071.2</v>
      </c>
      <c r="H536" s="209">
        <f t="shared" si="34"/>
        <v>724.5</v>
      </c>
      <c r="I536" s="109">
        <f t="shared" si="35"/>
        <v>3795.7</v>
      </c>
      <c r="K536" s="247"/>
      <c r="M536" s="208"/>
    </row>
    <row r="537" spans="1:13" ht="25.5">
      <c r="A537" s="107">
        <f t="shared" si="36"/>
        <v>531</v>
      </c>
      <c r="B537" s="127" t="s">
        <v>131</v>
      </c>
      <c r="C537" s="131" t="s">
        <v>66</v>
      </c>
      <c r="D537" s="107">
        <v>1443</v>
      </c>
      <c r="E537" s="232">
        <f t="shared" si="33"/>
        <v>8.6760000000000002</v>
      </c>
      <c r="F537" s="107">
        <v>49</v>
      </c>
      <c r="G537" s="146">
        <v>850.25</v>
      </c>
      <c r="H537" s="209">
        <f t="shared" si="34"/>
        <v>200.57</v>
      </c>
      <c r="I537" s="109">
        <f t="shared" si="35"/>
        <v>1050.82</v>
      </c>
      <c r="K537" s="247"/>
      <c r="M537" s="208"/>
    </row>
    <row r="538" spans="1:13" ht="25.5">
      <c r="A538" s="107">
        <f t="shared" si="36"/>
        <v>532</v>
      </c>
      <c r="B538" s="127" t="s">
        <v>84</v>
      </c>
      <c r="C538" s="131" t="s">
        <v>66</v>
      </c>
      <c r="D538" s="107">
        <v>1277</v>
      </c>
      <c r="E538" s="232">
        <f t="shared" si="33"/>
        <v>7.6779999999999999</v>
      </c>
      <c r="F538" s="107">
        <v>39</v>
      </c>
      <c r="G538" s="146">
        <v>598.88</v>
      </c>
      <c r="H538" s="209">
        <f t="shared" si="34"/>
        <v>141.28</v>
      </c>
      <c r="I538" s="109">
        <f t="shared" si="35"/>
        <v>740.16</v>
      </c>
      <c r="K538" s="247"/>
      <c r="M538" s="208"/>
    </row>
    <row r="539" spans="1:13" ht="25.5">
      <c r="A539" s="107">
        <f t="shared" si="36"/>
        <v>533</v>
      </c>
      <c r="B539" s="127" t="s">
        <v>84</v>
      </c>
      <c r="C539" s="131" t="s">
        <v>32</v>
      </c>
      <c r="D539" s="107">
        <v>1080</v>
      </c>
      <c r="E539" s="232">
        <f t="shared" si="33"/>
        <v>6.4930000000000003</v>
      </c>
      <c r="F539" s="107">
        <v>26</v>
      </c>
      <c r="G539" s="146">
        <v>337.64</v>
      </c>
      <c r="H539" s="209">
        <f t="shared" si="34"/>
        <v>79.650000000000006</v>
      </c>
      <c r="I539" s="109">
        <f t="shared" si="35"/>
        <v>417.28999999999996</v>
      </c>
      <c r="K539" s="247"/>
      <c r="M539" s="208"/>
    </row>
    <row r="540" spans="1:13" ht="25.5">
      <c r="A540" s="107">
        <f t="shared" si="36"/>
        <v>534</v>
      </c>
      <c r="B540" s="127" t="s">
        <v>127</v>
      </c>
      <c r="C540" s="131" t="s">
        <v>66</v>
      </c>
      <c r="D540" s="107">
        <v>1277</v>
      </c>
      <c r="E540" s="232">
        <f t="shared" si="33"/>
        <v>7.6779999999999999</v>
      </c>
      <c r="F540" s="107">
        <v>27</v>
      </c>
      <c r="G540" s="146">
        <v>414.61</v>
      </c>
      <c r="H540" s="209">
        <f t="shared" si="34"/>
        <v>97.81</v>
      </c>
      <c r="I540" s="109">
        <f t="shared" si="35"/>
        <v>512.42000000000007</v>
      </c>
      <c r="K540" s="247"/>
      <c r="M540" s="208"/>
    </row>
    <row r="541" spans="1:13" ht="25.5">
      <c r="A541" s="107">
        <f t="shared" si="36"/>
        <v>535</v>
      </c>
      <c r="B541" s="127" t="s">
        <v>109</v>
      </c>
      <c r="C541" s="131" t="s">
        <v>66</v>
      </c>
      <c r="D541" s="107">
        <v>1377</v>
      </c>
      <c r="E541" s="232">
        <f t="shared" si="33"/>
        <v>8.2789999999999999</v>
      </c>
      <c r="F541" s="107">
        <v>190.5</v>
      </c>
      <c r="G541" s="146">
        <v>3154.3</v>
      </c>
      <c r="H541" s="209">
        <f t="shared" si="34"/>
        <v>744.1</v>
      </c>
      <c r="I541" s="109">
        <f t="shared" si="35"/>
        <v>3898.4</v>
      </c>
      <c r="K541" s="247"/>
      <c r="M541" s="208"/>
    </row>
    <row r="542" spans="1:13" ht="16.5" customHeight="1">
      <c r="A542" s="107">
        <f t="shared" si="36"/>
        <v>536</v>
      </c>
      <c r="B542" s="127" t="s">
        <v>83</v>
      </c>
      <c r="C542" s="131" t="s">
        <v>32</v>
      </c>
      <c r="D542" s="107">
        <v>1223</v>
      </c>
      <c r="E542" s="232">
        <f t="shared" si="33"/>
        <v>7.3529999999999998</v>
      </c>
      <c r="F542" s="107">
        <v>123.5</v>
      </c>
      <c r="G542" s="146">
        <v>1816.19</v>
      </c>
      <c r="H542" s="209">
        <f t="shared" si="34"/>
        <v>428.44</v>
      </c>
      <c r="I542" s="109">
        <f t="shared" si="35"/>
        <v>2244.63</v>
      </c>
      <c r="K542" s="247"/>
      <c r="M542" s="208"/>
    </row>
    <row r="543" spans="1:13" ht="17.25" customHeight="1">
      <c r="A543" s="107">
        <f t="shared" si="36"/>
        <v>537</v>
      </c>
      <c r="B543" s="127" t="s">
        <v>83</v>
      </c>
      <c r="C543" s="131" t="s">
        <v>32</v>
      </c>
      <c r="D543" s="107">
        <v>1243</v>
      </c>
      <c r="E543" s="232">
        <f t="shared" si="33"/>
        <v>7.4729999999999999</v>
      </c>
      <c r="F543" s="107">
        <v>121</v>
      </c>
      <c r="G543" s="146">
        <v>1808.47</v>
      </c>
      <c r="H543" s="209">
        <f t="shared" si="34"/>
        <v>426.62</v>
      </c>
      <c r="I543" s="109">
        <f t="shared" si="35"/>
        <v>2235.09</v>
      </c>
      <c r="K543" s="247"/>
      <c r="M543" s="208"/>
    </row>
    <row r="544" spans="1:13" ht="25.5">
      <c r="A544" s="107">
        <f t="shared" si="36"/>
        <v>538</v>
      </c>
      <c r="B544" s="127" t="s">
        <v>88</v>
      </c>
      <c r="C544" s="131" t="s">
        <v>66</v>
      </c>
      <c r="D544" s="107">
        <v>1277</v>
      </c>
      <c r="E544" s="232">
        <f t="shared" si="33"/>
        <v>7.6779999999999999</v>
      </c>
      <c r="F544" s="107">
        <v>189.5</v>
      </c>
      <c r="G544" s="146">
        <v>2909.96</v>
      </c>
      <c r="H544" s="209">
        <f t="shared" si="34"/>
        <v>686.46</v>
      </c>
      <c r="I544" s="109">
        <f t="shared" si="35"/>
        <v>3596.42</v>
      </c>
      <c r="K544" s="247"/>
      <c r="M544" s="208"/>
    </row>
    <row r="545" spans="1:13" ht="25.5">
      <c r="A545" s="107">
        <f t="shared" si="36"/>
        <v>539</v>
      </c>
      <c r="B545" s="127" t="s">
        <v>86</v>
      </c>
      <c r="C545" s="131" t="s">
        <v>66</v>
      </c>
      <c r="D545" s="107">
        <v>1277</v>
      </c>
      <c r="E545" s="232">
        <f t="shared" si="33"/>
        <v>7.6779999999999999</v>
      </c>
      <c r="F545" s="107">
        <v>120</v>
      </c>
      <c r="G545" s="146">
        <v>1842.72</v>
      </c>
      <c r="H545" s="209">
        <f t="shared" si="34"/>
        <v>434.7</v>
      </c>
      <c r="I545" s="109">
        <f t="shared" si="35"/>
        <v>2277.42</v>
      </c>
      <c r="K545" s="247"/>
      <c r="M545" s="208"/>
    </row>
    <row r="546" spans="1:13" ht="17.25" customHeight="1">
      <c r="A546" s="107">
        <f t="shared" si="36"/>
        <v>540</v>
      </c>
      <c r="B546" s="127" t="s">
        <v>89</v>
      </c>
      <c r="C546" s="131" t="s">
        <v>32</v>
      </c>
      <c r="D546" s="107">
        <v>1223</v>
      </c>
      <c r="E546" s="232">
        <f t="shared" si="33"/>
        <v>7.3529999999999998</v>
      </c>
      <c r="F546" s="107">
        <v>280.5</v>
      </c>
      <c r="G546" s="146">
        <v>4125.03</v>
      </c>
      <c r="H546" s="209">
        <f t="shared" si="34"/>
        <v>973.09</v>
      </c>
      <c r="I546" s="109">
        <f t="shared" si="35"/>
        <v>5098.12</v>
      </c>
      <c r="K546" s="247"/>
      <c r="M546" s="208"/>
    </row>
    <row r="547" spans="1:13" ht="25.5">
      <c r="A547" s="107">
        <f t="shared" si="36"/>
        <v>541</v>
      </c>
      <c r="B547" s="127" t="s">
        <v>87</v>
      </c>
      <c r="C547" s="131" t="s">
        <v>66</v>
      </c>
      <c r="D547" s="107">
        <v>1377</v>
      </c>
      <c r="E547" s="232">
        <f t="shared" si="33"/>
        <v>8.2789999999999999</v>
      </c>
      <c r="F547" s="107">
        <v>18.5</v>
      </c>
      <c r="G547" s="146">
        <v>306.32</v>
      </c>
      <c r="H547" s="209">
        <f t="shared" si="34"/>
        <v>72.260000000000005</v>
      </c>
      <c r="I547" s="109">
        <f t="shared" si="35"/>
        <v>378.58</v>
      </c>
      <c r="K547" s="247"/>
      <c r="M547" s="208"/>
    </row>
    <row r="548" spans="1:13" ht="25.5">
      <c r="A548" s="107">
        <f t="shared" si="36"/>
        <v>542</v>
      </c>
      <c r="B548" s="127" t="s">
        <v>145</v>
      </c>
      <c r="C548" s="131" t="s">
        <v>32</v>
      </c>
      <c r="D548" s="107">
        <v>1165</v>
      </c>
      <c r="E548" s="232">
        <f t="shared" si="33"/>
        <v>7.0039999999999996</v>
      </c>
      <c r="F548" s="107">
        <v>120</v>
      </c>
      <c r="G548" s="146">
        <v>1680.96</v>
      </c>
      <c r="H548" s="209">
        <f t="shared" si="34"/>
        <v>396.54</v>
      </c>
      <c r="I548" s="109">
        <f t="shared" si="35"/>
        <v>2077.5</v>
      </c>
      <c r="K548" s="247"/>
      <c r="M548" s="208"/>
    </row>
    <row r="549" spans="1:13" ht="25.5">
      <c r="A549" s="107">
        <f t="shared" si="36"/>
        <v>543</v>
      </c>
      <c r="B549" s="127" t="s">
        <v>112</v>
      </c>
      <c r="C549" s="131" t="s">
        <v>66</v>
      </c>
      <c r="D549" s="107">
        <v>1277</v>
      </c>
      <c r="E549" s="232">
        <f t="shared" si="33"/>
        <v>7.6779999999999999</v>
      </c>
      <c r="F549" s="107">
        <v>125</v>
      </c>
      <c r="G549" s="146">
        <v>1919.5</v>
      </c>
      <c r="H549" s="209">
        <f t="shared" si="34"/>
        <v>452.81</v>
      </c>
      <c r="I549" s="109">
        <f t="shared" si="35"/>
        <v>2372.31</v>
      </c>
      <c r="K549" s="247"/>
      <c r="M549" s="208"/>
    </row>
    <row r="550" spans="1:13" ht="25.5">
      <c r="A550" s="107">
        <f t="shared" si="36"/>
        <v>544</v>
      </c>
      <c r="B550" s="127" t="s">
        <v>113</v>
      </c>
      <c r="C550" s="131" t="s">
        <v>32</v>
      </c>
      <c r="D550" s="107">
        <v>1185</v>
      </c>
      <c r="E550" s="232">
        <f t="shared" si="33"/>
        <v>7.1239999999999997</v>
      </c>
      <c r="F550" s="107">
        <v>261</v>
      </c>
      <c r="G550" s="146">
        <v>3718.73</v>
      </c>
      <c r="H550" s="209">
        <f t="shared" si="34"/>
        <v>877.25</v>
      </c>
      <c r="I550" s="109">
        <f t="shared" si="35"/>
        <v>4595.9799999999996</v>
      </c>
      <c r="K550" s="247"/>
      <c r="M550" s="208"/>
    </row>
    <row r="551" spans="1:13" ht="25.5">
      <c r="A551" s="107">
        <f t="shared" si="36"/>
        <v>545</v>
      </c>
      <c r="B551" s="127" t="s">
        <v>117</v>
      </c>
      <c r="C551" s="131" t="s">
        <v>66</v>
      </c>
      <c r="D551" s="107">
        <v>1277</v>
      </c>
      <c r="E551" s="232">
        <f t="shared" si="33"/>
        <v>7.6779999999999999</v>
      </c>
      <c r="F551" s="107">
        <v>117.5</v>
      </c>
      <c r="G551" s="146">
        <v>1804.33</v>
      </c>
      <c r="H551" s="209">
        <f t="shared" si="34"/>
        <v>425.64</v>
      </c>
      <c r="I551" s="109">
        <f t="shared" si="35"/>
        <v>2229.9699999999998</v>
      </c>
      <c r="K551" s="247"/>
      <c r="M551" s="208"/>
    </row>
    <row r="552" spans="1:13" ht="25.5">
      <c r="A552" s="107">
        <f t="shared" si="36"/>
        <v>546</v>
      </c>
      <c r="B552" s="127" t="s">
        <v>80</v>
      </c>
      <c r="C552" s="131" t="s">
        <v>66</v>
      </c>
      <c r="D552" s="107">
        <v>1277</v>
      </c>
      <c r="E552" s="232">
        <f t="shared" si="33"/>
        <v>7.6779999999999999</v>
      </c>
      <c r="F552" s="107">
        <v>114</v>
      </c>
      <c r="G552" s="146">
        <v>1750.58</v>
      </c>
      <c r="H552" s="209">
        <f t="shared" si="34"/>
        <v>412.96</v>
      </c>
      <c r="I552" s="109">
        <f t="shared" si="35"/>
        <v>2163.54</v>
      </c>
      <c r="K552" s="247"/>
      <c r="M552" s="208"/>
    </row>
    <row r="553" spans="1:13" ht="25.5">
      <c r="A553" s="107">
        <f t="shared" si="36"/>
        <v>547</v>
      </c>
      <c r="B553" s="127" t="s">
        <v>181</v>
      </c>
      <c r="C553" s="131" t="s">
        <v>32</v>
      </c>
      <c r="D553" s="107">
        <v>1185</v>
      </c>
      <c r="E553" s="232">
        <f t="shared" si="33"/>
        <v>7.1239999999999997</v>
      </c>
      <c r="F553" s="107">
        <v>97</v>
      </c>
      <c r="G553" s="146">
        <v>1382.06</v>
      </c>
      <c r="H553" s="209">
        <f t="shared" si="34"/>
        <v>326.02999999999997</v>
      </c>
      <c r="I553" s="109">
        <f t="shared" si="35"/>
        <v>1708.09</v>
      </c>
      <c r="K553" s="247"/>
      <c r="M553" s="208"/>
    </row>
    <row r="554" spans="1:13" ht="25.5">
      <c r="A554" s="107">
        <f t="shared" si="36"/>
        <v>548</v>
      </c>
      <c r="B554" s="127" t="s">
        <v>99</v>
      </c>
      <c r="C554" s="131" t="s">
        <v>66</v>
      </c>
      <c r="D554" s="107">
        <v>1277</v>
      </c>
      <c r="E554" s="232">
        <f t="shared" si="33"/>
        <v>7.6779999999999999</v>
      </c>
      <c r="F554" s="107">
        <v>167.5</v>
      </c>
      <c r="G554" s="146">
        <v>2572.13</v>
      </c>
      <c r="H554" s="209">
        <f t="shared" si="34"/>
        <v>606.77</v>
      </c>
      <c r="I554" s="109">
        <f t="shared" si="35"/>
        <v>3178.9</v>
      </c>
      <c r="K554" s="247"/>
      <c r="M554" s="208"/>
    </row>
    <row r="555" spans="1:13" ht="25.5">
      <c r="A555" s="107">
        <f t="shared" si="36"/>
        <v>549</v>
      </c>
      <c r="B555" s="127" t="s">
        <v>67</v>
      </c>
      <c r="C555" s="131" t="s">
        <v>66</v>
      </c>
      <c r="D555" s="107">
        <v>1297</v>
      </c>
      <c r="E555" s="232">
        <f t="shared" si="33"/>
        <v>7.798</v>
      </c>
      <c r="F555" s="107">
        <v>150</v>
      </c>
      <c r="G555" s="146">
        <v>2339.4</v>
      </c>
      <c r="H555" s="209">
        <f t="shared" si="34"/>
        <v>551.86</v>
      </c>
      <c r="I555" s="109">
        <f t="shared" si="35"/>
        <v>2891.26</v>
      </c>
      <c r="K555" s="247"/>
      <c r="M555" s="208"/>
    </row>
    <row r="556" spans="1:13" ht="25.5">
      <c r="A556" s="107">
        <f t="shared" si="36"/>
        <v>550</v>
      </c>
      <c r="B556" s="127" t="s">
        <v>100</v>
      </c>
      <c r="C556" s="131" t="s">
        <v>66</v>
      </c>
      <c r="D556" s="107">
        <v>1322</v>
      </c>
      <c r="E556" s="232">
        <f t="shared" si="33"/>
        <v>7.9480000000000004</v>
      </c>
      <c r="F556" s="107">
        <v>69</v>
      </c>
      <c r="G556" s="146">
        <v>1096.82</v>
      </c>
      <c r="H556" s="209">
        <f t="shared" si="34"/>
        <v>258.74</v>
      </c>
      <c r="I556" s="109">
        <f t="shared" si="35"/>
        <v>1355.56</v>
      </c>
      <c r="K556" s="247"/>
      <c r="M556" s="208"/>
    </row>
    <row r="557" spans="1:13">
      <c r="A557" s="107">
        <f t="shared" si="36"/>
        <v>551</v>
      </c>
      <c r="B557" s="127" t="s">
        <v>89</v>
      </c>
      <c r="C557" s="131" t="s">
        <v>32</v>
      </c>
      <c r="D557" s="107">
        <v>1243</v>
      </c>
      <c r="E557" s="232">
        <f t="shared" si="33"/>
        <v>7.4729999999999999</v>
      </c>
      <c r="F557" s="107">
        <v>129</v>
      </c>
      <c r="G557" s="146">
        <v>1928.03</v>
      </c>
      <c r="H557" s="209">
        <f t="shared" si="34"/>
        <v>454.82</v>
      </c>
      <c r="I557" s="109">
        <f t="shared" si="35"/>
        <v>2382.85</v>
      </c>
      <c r="K557" s="247"/>
      <c r="M557" s="208"/>
    </row>
    <row r="558" spans="1:13" ht="25.5">
      <c r="A558" s="107">
        <f t="shared" si="36"/>
        <v>552</v>
      </c>
      <c r="B558" s="127" t="s">
        <v>72</v>
      </c>
      <c r="C558" s="131" t="s">
        <v>66</v>
      </c>
      <c r="D558" s="107">
        <v>1277</v>
      </c>
      <c r="E558" s="232">
        <f t="shared" si="33"/>
        <v>7.6779999999999999</v>
      </c>
      <c r="F558" s="107">
        <v>23</v>
      </c>
      <c r="G558" s="146">
        <v>353.19</v>
      </c>
      <c r="H558" s="209">
        <f t="shared" si="34"/>
        <v>83.32</v>
      </c>
      <c r="I558" s="109">
        <f t="shared" si="35"/>
        <v>436.51</v>
      </c>
      <c r="K558" s="247"/>
      <c r="M558" s="208"/>
    </row>
    <row r="559" spans="1:13" ht="25.5">
      <c r="A559" s="107">
        <f t="shared" si="36"/>
        <v>553</v>
      </c>
      <c r="B559" s="127" t="s">
        <v>101</v>
      </c>
      <c r="C559" s="131" t="s">
        <v>66</v>
      </c>
      <c r="D559" s="107">
        <v>1377</v>
      </c>
      <c r="E559" s="232">
        <f t="shared" si="33"/>
        <v>8.2789999999999999</v>
      </c>
      <c r="F559" s="107">
        <v>145.5</v>
      </c>
      <c r="G559" s="146">
        <v>2409.19</v>
      </c>
      <c r="H559" s="209">
        <f t="shared" si="34"/>
        <v>568.33000000000004</v>
      </c>
      <c r="I559" s="109">
        <f t="shared" si="35"/>
        <v>2977.52</v>
      </c>
      <c r="K559" s="247"/>
      <c r="M559" s="208"/>
    </row>
    <row r="560" spans="1:13" ht="25.5">
      <c r="A560" s="107">
        <f t="shared" si="36"/>
        <v>554</v>
      </c>
      <c r="B560" s="127" t="s">
        <v>100</v>
      </c>
      <c r="C560" s="131" t="s">
        <v>66</v>
      </c>
      <c r="D560" s="107">
        <v>1277</v>
      </c>
      <c r="E560" s="232">
        <f t="shared" si="33"/>
        <v>7.6779999999999999</v>
      </c>
      <c r="F560" s="107">
        <v>46</v>
      </c>
      <c r="G560" s="146">
        <v>706.38</v>
      </c>
      <c r="H560" s="209">
        <f t="shared" si="34"/>
        <v>166.64</v>
      </c>
      <c r="I560" s="109">
        <f t="shared" si="35"/>
        <v>873.02</v>
      </c>
      <c r="K560" s="247"/>
      <c r="M560" s="208"/>
    </row>
    <row r="561" spans="1:13">
      <c r="A561" s="107">
        <f t="shared" si="36"/>
        <v>555</v>
      </c>
      <c r="B561" s="127" t="s">
        <v>89</v>
      </c>
      <c r="C561" s="131" t="s">
        <v>32</v>
      </c>
      <c r="D561" s="107">
        <v>1243</v>
      </c>
      <c r="E561" s="232">
        <f t="shared" si="33"/>
        <v>7.4729999999999999</v>
      </c>
      <c r="F561" s="107">
        <v>280.5</v>
      </c>
      <c r="G561" s="146">
        <v>4192.3500000000004</v>
      </c>
      <c r="H561" s="209">
        <f t="shared" si="34"/>
        <v>988.98</v>
      </c>
      <c r="I561" s="109">
        <f t="shared" si="35"/>
        <v>5181.33</v>
      </c>
      <c r="K561" s="247"/>
      <c r="M561" s="208"/>
    </row>
    <row r="562" spans="1:13" ht="25.5">
      <c r="A562" s="107">
        <f t="shared" si="36"/>
        <v>556</v>
      </c>
      <c r="B562" s="127" t="s">
        <v>100</v>
      </c>
      <c r="C562" s="131" t="s">
        <v>32</v>
      </c>
      <c r="D562" s="107">
        <v>1080</v>
      </c>
      <c r="E562" s="232">
        <f t="shared" si="33"/>
        <v>6.4930000000000003</v>
      </c>
      <c r="F562" s="107">
        <v>46</v>
      </c>
      <c r="G562" s="146">
        <v>597.36</v>
      </c>
      <c r="H562" s="209">
        <f t="shared" si="34"/>
        <v>140.91999999999999</v>
      </c>
      <c r="I562" s="109">
        <f t="shared" si="35"/>
        <v>738.28</v>
      </c>
      <c r="K562" s="247"/>
      <c r="M562" s="208"/>
    </row>
    <row r="563" spans="1:13" ht="25.5">
      <c r="A563" s="107">
        <f t="shared" si="36"/>
        <v>557</v>
      </c>
      <c r="B563" s="127" t="s">
        <v>94</v>
      </c>
      <c r="C563" s="131" t="s">
        <v>66</v>
      </c>
      <c r="D563" s="107">
        <v>1377</v>
      </c>
      <c r="E563" s="232">
        <f t="shared" si="33"/>
        <v>8.2789999999999999</v>
      </c>
      <c r="F563" s="107">
        <v>31</v>
      </c>
      <c r="G563" s="146">
        <v>513.29999999999995</v>
      </c>
      <c r="H563" s="209">
        <f t="shared" si="34"/>
        <v>121.09</v>
      </c>
      <c r="I563" s="109">
        <f t="shared" si="35"/>
        <v>634.39</v>
      </c>
      <c r="K563" s="247"/>
      <c r="M563" s="208"/>
    </row>
    <row r="564" spans="1:13" ht="25.5">
      <c r="A564" s="107">
        <f t="shared" si="36"/>
        <v>558</v>
      </c>
      <c r="B564" s="127" t="s">
        <v>84</v>
      </c>
      <c r="C564" s="131" t="s">
        <v>66</v>
      </c>
      <c r="D564" s="107">
        <v>1257</v>
      </c>
      <c r="E564" s="232">
        <f t="shared" si="33"/>
        <v>7.5570000000000004</v>
      </c>
      <c r="F564" s="107">
        <v>91</v>
      </c>
      <c r="G564" s="146">
        <v>1375.37</v>
      </c>
      <c r="H564" s="209">
        <f t="shared" si="34"/>
        <v>324.45</v>
      </c>
      <c r="I564" s="109">
        <f t="shared" si="35"/>
        <v>1699.82</v>
      </c>
      <c r="K564" s="247"/>
      <c r="M564" s="208"/>
    </row>
    <row r="565" spans="1:13" ht="25.5">
      <c r="A565" s="107">
        <f t="shared" si="36"/>
        <v>559</v>
      </c>
      <c r="B565" s="127" t="s">
        <v>96</v>
      </c>
      <c r="C565" s="131" t="s">
        <v>66</v>
      </c>
      <c r="D565" s="107">
        <v>1257</v>
      </c>
      <c r="E565" s="232">
        <f t="shared" si="33"/>
        <v>7.5570000000000004</v>
      </c>
      <c r="F565" s="107">
        <v>30</v>
      </c>
      <c r="G565" s="146">
        <v>453.42</v>
      </c>
      <c r="H565" s="209">
        <f t="shared" si="34"/>
        <v>106.96</v>
      </c>
      <c r="I565" s="109">
        <f t="shared" si="35"/>
        <v>560.38</v>
      </c>
      <c r="K565" s="247"/>
      <c r="M565" s="208"/>
    </row>
    <row r="566" spans="1:13" ht="25.5">
      <c r="A566" s="107">
        <f t="shared" si="36"/>
        <v>560</v>
      </c>
      <c r="B566" s="127" t="s">
        <v>107</v>
      </c>
      <c r="C566" s="131" t="s">
        <v>32</v>
      </c>
      <c r="D566" s="107">
        <v>1060</v>
      </c>
      <c r="E566" s="232">
        <f t="shared" si="33"/>
        <v>6.3730000000000002</v>
      </c>
      <c r="F566" s="107">
        <v>185.5</v>
      </c>
      <c r="G566" s="146">
        <v>2364.38</v>
      </c>
      <c r="H566" s="209">
        <f t="shared" si="34"/>
        <v>557.76</v>
      </c>
      <c r="I566" s="109">
        <f t="shared" si="35"/>
        <v>2922.1400000000003</v>
      </c>
      <c r="K566" s="247"/>
      <c r="M566" s="208"/>
    </row>
    <row r="567" spans="1:13" ht="25.5">
      <c r="A567" s="107">
        <f t="shared" si="36"/>
        <v>561</v>
      </c>
      <c r="B567" s="127" t="s">
        <v>80</v>
      </c>
      <c r="C567" s="131" t="s">
        <v>66</v>
      </c>
      <c r="D567" s="107">
        <v>1257</v>
      </c>
      <c r="E567" s="232">
        <f t="shared" si="33"/>
        <v>7.5570000000000004</v>
      </c>
      <c r="F567" s="107">
        <v>163</v>
      </c>
      <c r="G567" s="146">
        <v>2463.58</v>
      </c>
      <c r="H567" s="209">
        <f t="shared" si="34"/>
        <v>581.16</v>
      </c>
      <c r="I567" s="109">
        <f t="shared" si="35"/>
        <v>3044.74</v>
      </c>
      <c r="K567" s="247"/>
      <c r="M567" s="208"/>
    </row>
    <row r="568" spans="1:13" ht="25.5">
      <c r="A568" s="107">
        <f t="shared" si="36"/>
        <v>562</v>
      </c>
      <c r="B568" s="127" t="s">
        <v>91</v>
      </c>
      <c r="C568" s="131" t="s">
        <v>32</v>
      </c>
      <c r="D568" s="107">
        <v>1043</v>
      </c>
      <c r="E568" s="232">
        <f t="shared" si="33"/>
        <v>6.2709999999999999</v>
      </c>
      <c r="F568" s="107">
        <v>100</v>
      </c>
      <c r="G568" s="146">
        <v>1254.2</v>
      </c>
      <c r="H568" s="209">
        <f t="shared" si="34"/>
        <v>295.87</v>
      </c>
      <c r="I568" s="109">
        <f t="shared" si="35"/>
        <v>1550.0700000000002</v>
      </c>
      <c r="K568" s="247"/>
      <c r="M568" s="208"/>
    </row>
    <row r="569" spans="1:13" ht="25.5">
      <c r="A569" s="107">
        <f t="shared" si="36"/>
        <v>563</v>
      </c>
      <c r="B569" s="127" t="s">
        <v>80</v>
      </c>
      <c r="C569" s="131" t="s">
        <v>66</v>
      </c>
      <c r="D569" s="107">
        <v>1257</v>
      </c>
      <c r="E569" s="232">
        <f t="shared" si="33"/>
        <v>7.5570000000000004</v>
      </c>
      <c r="F569" s="107">
        <v>147.5</v>
      </c>
      <c r="G569" s="146">
        <v>2229.3200000000002</v>
      </c>
      <c r="H569" s="209">
        <f t="shared" si="34"/>
        <v>525.9</v>
      </c>
      <c r="I569" s="109">
        <f t="shared" si="35"/>
        <v>2755.2200000000003</v>
      </c>
      <c r="K569" s="247"/>
      <c r="M569" s="208"/>
    </row>
    <row r="570" spans="1:13" ht="25.5">
      <c r="A570" s="107">
        <f t="shared" si="36"/>
        <v>564</v>
      </c>
      <c r="B570" s="127" t="s">
        <v>119</v>
      </c>
      <c r="C570" s="131" t="s">
        <v>66</v>
      </c>
      <c r="D570" s="107">
        <v>1357</v>
      </c>
      <c r="E570" s="232">
        <f t="shared" si="33"/>
        <v>8.1579999999999995</v>
      </c>
      <c r="F570" s="107">
        <v>48.75</v>
      </c>
      <c r="G570" s="146">
        <v>795.41</v>
      </c>
      <c r="H570" s="209">
        <f t="shared" si="34"/>
        <v>187.64</v>
      </c>
      <c r="I570" s="109">
        <f t="shared" si="35"/>
        <v>983.05</v>
      </c>
      <c r="K570" s="247"/>
      <c r="M570" s="208"/>
    </row>
    <row r="571" spans="1:13" ht="25.5">
      <c r="A571" s="107">
        <f t="shared" si="36"/>
        <v>565</v>
      </c>
      <c r="B571" s="127" t="s">
        <v>105</v>
      </c>
      <c r="C571" s="131" t="s">
        <v>66</v>
      </c>
      <c r="D571" s="107">
        <v>1257</v>
      </c>
      <c r="E571" s="232">
        <f t="shared" si="33"/>
        <v>7.5570000000000004</v>
      </c>
      <c r="F571" s="107">
        <v>56</v>
      </c>
      <c r="G571" s="146">
        <v>846.38</v>
      </c>
      <c r="H571" s="209">
        <f t="shared" si="34"/>
        <v>199.66</v>
      </c>
      <c r="I571" s="109">
        <f t="shared" si="35"/>
        <v>1046.04</v>
      </c>
      <c r="K571" s="247"/>
      <c r="M571" s="208"/>
    </row>
    <row r="572" spans="1:13" ht="25.5">
      <c r="A572" s="107">
        <f t="shared" si="36"/>
        <v>566</v>
      </c>
      <c r="B572" s="127" t="s">
        <v>75</v>
      </c>
      <c r="C572" s="131" t="s">
        <v>66</v>
      </c>
      <c r="D572" s="107">
        <v>1257</v>
      </c>
      <c r="E572" s="232">
        <f t="shared" si="33"/>
        <v>7.5570000000000004</v>
      </c>
      <c r="F572" s="107">
        <v>73.5</v>
      </c>
      <c r="G572" s="146">
        <v>1110.8800000000001</v>
      </c>
      <c r="H572" s="209">
        <f t="shared" si="34"/>
        <v>262.06</v>
      </c>
      <c r="I572" s="109">
        <f t="shared" si="35"/>
        <v>1372.94</v>
      </c>
      <c r="K572" s="247"/>
      <c r="M572" s="208"/>
    </row>
    <row r="573" spans="1:13" ht="25.5">
      <c r="A573" s="107">
        <f t="shared" si="36"/>
        <v>567</v>
      </c>
      <c r="B573" s="127" t="s">
        <v>88</v>
      </c>
      <c r="C573" s="131" t="s">
        <v>66</v>
      </c>
      <c r="D573" s="107">
        <v>1257</v>
      </c>
      <c r="E573" s="232">
        <f t="shared" si="33"/>
        <v>7.5570000000000004</v>
      </c>
      <c r="F573" s="107">
        <v>162.5</v>
      </c>
      <c r="G573" s="146">
        <v>2456.0300000000002</v>
      </c>
      <c r="H573" s="209">
        <f t="shared" si="34"/>
        <v>579.38</v>
      </c>
      <c r="I573" s="109">
        <f t="shared" si="35"/>
        <v>3035.4100000000003</v>
      </c>
      <c r="K573" s="247"/>
      <c r="M573" s="208"/>
    </row>
    <row r="574" spans="1:13" ht="25.5">
      <c r="A574" s="107">
        <f t="shared" si="36"/>
        <v>568</v>
      </c>
      <c r="B574" s="127" t="s">
        <v>98</v>
      </c>
      <c r="C574" s="131" t="s">
        <v>66</v>
      </c>
      <c r="D574" s="107">
        <v>1257</v>
      </c>
      <c r="E574" s="232">
        <f t="shared" si="33"/>
        <v>7.5570000000000004</v>
      </c>
      <c r="F574" s="107">
        <v>58</v>
      </c>
      <c r="G574" s="146">
        <v>876.61</v>
      </c>
      <c r="H574" s="209">
        <f t="shared" si="34"/>
        <v>206.79</v>
      </c>
      <c r="I574" s="109">
        <f t="shared" si="35"/>
        <v>1083.4000000000001</v>
      </c>
      <c r="K574" s="247"/>
      <c r="M574" s="208"/>
    </row>
    <row r="575" spans="1:13" ht="25.5">
      <c r="A575" s="107">
        <f t="shared" si="36"/>
        <v>569</v>
      </c>
      <c r="B575" s="127" t="s">
        <v>93</v>
      </c>
      <c r="C575" s="131" t="s">
        <v>66</v>
      </c>
      <c r="D575" s="107">
        <v>1257</v>
      </c>
      <c r="E575" s="232">
        <f t="shared" si="33"/>
        <v>7.5570000000000004</v>
      </c>
      <c r="F575" s="107">
        <v>117</v>
      </c>
      <c r="G575" s="146">
        <v>1768.34</v>
      </c>
      <c r="H575" s="209">
        <f t="shared" si="34"/>
        <v>417.15</v>
      </c>
      <c r="I575" s="109">
        <f t="shared" si="35"/>
        <v>2185.4899999999998</v>
      </c>
      <c r="K575" s="247"/>
      <c r="M575" s="208"/>
    </row>
    <row r="576" spans="1:13" ht="25.5">
      <c r="A576" s="107">
        <f t="shared" si="36"/>
        <v>570</v>
      </c>
      <c r="B576" s="127" t="s">
        <v>124</v>
      </c>
      <c r="C576" s="131" t="s">
        <v>66</v>
      </c>
      <c r="D576" s="107">
        <v>1383</v>
      </c>
      <c r="E576" s="232">
        <f t="shared" si="33"/>
        <v>8.3149999999999995</v>
      </c>
      <c r="F576" s="107">
        <v>170.5</v>
      </c>
      <c r="G576" s="146">
        <v>2835.42</v>
      </c>
      <c r="H576" s="209">
        <f t="shared" si="34"/>
        <v>668.88</v>
      </c>
      <c r="I576" s="109">
        <f t="shared" si="35"/>
        <v>3504.3</v>
      </c>
      <c r="K576" s="247"/>
      <c r="M576" s="208"/>
    </row>
    <row r="577" spans="1:13" ht="25.5">
      <c r="A577" s="107">
        <f t="shared" si="36"/>
        <v>571</v>
      </c>
      <c r="B577" s="127" t="s">
        <v>131</v>
      </c>
      <c r="C577" s="131" t="s">
        <v>66</v>
      </c>
      <c r="D577" s="107">
        <v>1383</v>
      </c>
      <c r="E577" s="232">
        <f t="shared" si="33"/>
        <v>8.3149999999999995</v>
      </c>
      <c r="F577" s="107">
        <v>99</v>
      </c>
      <c r="G577" s="146">
        <v>1646.37</v>
      </c>
      <c r="H577" s="209">
        <f t="shared" si="34"/>
        <v>388.38</v>
      </c>
      <c r="I577" s="109">
        <f t="shared" si="35"/>
        <v>2034.75</v>
      </c>
      <c r="K577" s="247"/>
      <c r="M577" s="208"/>
    </row>
    <row r="578" spans="1:13" ht="25.5">
      <c r="A578" s="107">
        <f t="shared" si="36"/>
        <v>572</v>
      </c>
      <c r="B578" s="127" t="s">
        <v>96</v>
      </c>
      <c r="C578" s="131" t="s">
        <v>32</v>
      </c>
      <c r="D578" s="107">
        <v>1060</v>
      </c>
      <c r="E578" s="232">
        <f t="shared" si="33"/>
        <v>6.3730000000000002</v>
      </c>
      <c r="F578" s="107">
        <v>144.5</v>
      </c>
      <c r="G578" s="146">
        <v>1841.8</v>
      </c>
      <c r="H578" s="209">
        <f t="shared" si="34"/>
        <v>434.48</v>
      </c>
      <c r="I578" s="109">
        <f t="shared" si="35"/>
        <v>2276.2799999999997</v>
      </c>
      <c r="K578" s="247"/>
      <c r="M578" s="208"/>
    </row>
    <row r="579" spans="1:13" ht="25.5">
      <c r="A579" s="107">
        <f t="shared" si="36"/>
        <v>573</v>
      </c>
      <c r="B579" s="127" t="s">
        <v>71</v>
      </c>
      <c r="C579" s="131" t="s">
        <v>32</v>
      </c>
      <c r="D579" s="107">
        <v>1060</v>
      </c>
      <c r="E579" s="232">
        <f t="shared" si="33"/>
        <v>6.3730000000000002</v>
      </c>
      <c r="F579" s="107">
        <v>188</v>
      </c>
      <c r="G579" s="146">
        <v>2396.25</v>
      </c>
      <c r="H579" s="209">
        <f t="shared" si="34"/>
        <v>565.28</v>
      </c>
      <c r="I579" s="109">
        <f t="shared" si="35"/>
        <v>2961.5299999999997</v>
      </c>
      <c r="K579" s="247"/>
      <c r="M579" s="208"/>
    </row>
    <row r="580" spans="1:13" ht="25.5">
      <c r="A580" s="107">
        <f t="shared" si="36"/>
        <v>574</v>
      </c>
      <c r="B580" s="127" t="s">
        <v>124</v>
      </c>
      <c r="C580" s="131" t="s">
        <v>66</v>
      </c>
      <c r="D580" s="107">
        <v>1383</v>
      </c>
      <c r="E580" s="232">
        <f t="shared" si="33"/>
        <v>8.3149999999999995</v>
      </c>
      <c r="F580" s="107">
        <v>207.5</v>
      </c>
      <c r="G580" s="146">
        <v>3450.73</v>
      </c>
      <c r="H580" s="209">
        <f t="shared" si="34"/>
        <v>814.03</v>
      </c>
      <c r="I580" s="109">
        <f t="shared" si="35"/>
        <v>4264.76</v>
      </c>
      <c r="K580" s="247"/>
      <c r="M580" s="208"/>
    </row>
    <row r="581" spans="1:13" ht="25.5">
      <c r="A581" s="107">
        <f t="shared" si="36"/>
        <v>575</v>
      </c>
      <c r="B581" s="127" t="s">
        <v>145</v>
      </c>
      <c r="C581" s="131" t="s">
        <v>32</v>
      </c>
      <c r="D581" s="107">
        <v>1165</v>
      </c>
      <c r="E581" s="232">
        <f t="shared" si="33"/>
        <v>7.0039999999999996</v>
      </c>
      <c r="F581" s="107">
        <v>118</v>
      </c>
      <c r="G581" s="146">
        <v>1652.94</v>
      </c>
      <c r="H581" s="209">
        <f t="shared" si="34"/>
        <v>389.93</v>
      </c>
      <c r="I581" s="109">
        <f t="shared" si="35"/>
        <v>2042.8700000000001</v>
      </c>
      <c r="K581" s="247"/>
      <c r="M581" s="208"/>
    </row>
    <row r="582" spans="1:13" ht="25.5">
      <c r="A582" s="107">
        <f t="shared" si="36"/>
        <v>576</v>
      </c>
      <c r="B582" s="127" t="s">
        <v>111</v>
      </c>
      <c r="C582" s="131" t="s">
        <v>68</v>
      </c>
      <c r="D582" s="107">
        <v>1383</v>
      </c>
      <c r="E582" s="232">
        <f t="shared" si="33"/>
        <v>8.3149999999999995</v>
      </c>
      <c r="F582" s="107">
        <v>66</v>
      </c>
      <c r="G582" s="146">
        <v>1097.58</v>
      </c>
      <c r="H582" s="209">
        <f t="shared" si="34"/>
        <v>258.92</v>
      </c>
      <c r="I582" s="109">
        <f t="shared" si="35"/>
        <v>1356.5</v>
      </c>
      <c r="K582" s="247"/>
      <c r="M582" s="208"/>
    </row>
    <row r="583" spans="1:13" ht="25.5">
      <c r="A583" s="107">
        <f t="shared" si="36"/>
        <v>577</v>
      </c>
      <c r="B583" s="127" t="s">
        <v>94</v>
      </c>
      <c r="C583" s="131" t="s">
        <v>68</v>
      </c>
      <c r="D583" s="107">
        <v>1301</v>
      </c>
      <c r="E583" s="232">
        <f t="shared" si="33"/>
        <v>7.8220000000000001</v>
      </c>
      <c r="F583" s="107">
        <v>266.5</v>
      </c>
      <c r="G583" s="146">
        <v>4169.13</v>
      </c>
      <c r="H583" s="209">
        <f t="shared" si="34"/>
        <v>983.5</v>
      </c>
      <c r="I583" s="109">
        <f t="shared" si="35"/>
        <v>5152.63</v>
      </c>
      <c r="K583" s="247"/>
      <c r="M583" s="208"/>
    </row>
    <row r="584" spans="1:13" ht="25.5">
      <c r="A584" s="107">
        <f t="shared" si="36"/>
        <v>578</v>
      </c>
      <c r="B584" s="127" t="s">
        <v>86</v>
      </c>
      <c r="C584" s="131" t="s">
        <v>66</v>
      </c>
      <c r="D584" s="107">
        <v>1237</v>
      </c>
      <c r="E584" s="232">
        <f t="shared" ref="E584:E608" si="37">ROUND(D584/$E$4,3)</f>
        <v>7.4370000000000003</v>
      </c>
      <c r="F584" s="107">
        <v>80.5</v>
      </c>
      <c r="G584" s="146">
        <v>1197.3599999999999</v>
      </c>
      <c r="H584" s="209">
        <f t="shared" ref="H584:H608" si="38">ROUND(G584*0.2359,2)</f>
        <v>282.45999999999998</v>
      </c>
      <c r="I584" s="109">
        <f t="shared" ref="I584:I608" si="39">G584+H584</f>
        <v>1479.82</v>
      </c>
      <c r="K584" s="247"/>
      <c r="M584" s="208"/>
    </row>
    <row r="585" spans="1:13" ht="25.5">
      <c r="A585" s="107">
        <f t="shared" ref="A585:A608" si="40">A584+1</f>
        <v>579</v>
      </c>
      <c r="B585" s="127" t="s">
        <v>74</v>
      </c>
      <c r="C585" s="131" t="s">
        <v>32</v>
      </c>
      <c r="D585" s="107">
        <v>1060</v>
      </c>
      <c r="E585" s="232">
        <f t="shared" si="37"/>
        <v>6.3730000000000002</v>
      </c>
      <c r="F585" s="107">
        <v>143</v>
      </c>
      <c r="G585" s="146">
        <v>1822.68</v>
      </c>
      <c r="H585" s="209">
        <f t="shared" si="38"/>
        <v>429.97</v>
      </c>
      <c r="I585" s="109">
        <f t="shared" si="39"/>
        <v>2252.65</v>
      </c>
      <c r="K585" s="247"/>
      <c r="M585" s="208"/>
    </row>
    <row r="586" spans="1:13" ht="25.5">
      <c r="A586" s="107">
        <f t="shared" si="40"/>
        <v>580</v>
      </c>
      <c r="B586" s="127" t="s">
        <v>118</v>
      </c>
      <c r="C586" s="131" t="s">
        <v>32</v>
      </c>
      <c r="D586" s="107">
        <v>1060</v>
      </c>
      <c r="E586" s="232">
        <f t="shared" si="37"/>
        <v>6.3730000000000002</v>
      </c>
      <c r="F586" s="107">
        <v>113</v>
      </c>
      <c r="G586" s="146">
        <v>1440.3</v>
      </c>
      <c r="H586" s="209">
        <f t="shared" si="38"/>
        <v>339.77</v>
      </c>
      <c r="I586" s="109">
        <f t="shared" si="39"/>
        <v>1780.07</v>
      </c>
      <c r="K586" s="247"/>
      <c r="M586" s="208"/>
    </row>
    <row r="587" spans="1:13" ht="25.5">
      <c r="A587" s="107">
        <f t="shared" si="40"/>
        <v>581</v>
      </c>
      <c r="B587" s="127" t="s">
        <v>81</v>
      </c>
      <c r="C587" s="131" t="s">
        <v>66</v>
      </c>
      <c r="D587" s="107">
        <v>1257</v>
      </c>
      <c r="E587" s="232">
        <f t="shared" si="37"/>
        <v>7.5570000000000004</v>
      </c>
      <c r="F587" s="107">
        <v>119</v>
      </c>
      <c r="G587" s="146">
        <v>1798.57</v>
      </c>
      <c r="H587" s="209">
        <f t="shared" si="38"/>
        <v>424.28</v>
      </c>
      <c r="I587" s="109">
        <f t="shared" si="39"/>
        <v>2222.85</v>
      </c>
      <c r="K587" s="247"/>
      <c r="M587" s="208"/>
    </row>
    <row r="588" spans="1:13" ht="25.5">
      <c r="A588" s="107">
        <f t="shared" si="40"/>
        <v>582</v>
      </c>
      <c r="B588" s="127" t="s">
        <v>100</v>
      </c>
      <c r="C588" s="131" t="s">
        <v>32</v>
      </c>
      <c r="D588" s="107">
        <v>1060</v>
      </c>
      <c r="E588" s="232">
        <f t="shared" si="37"/>
        <v>6.3730000000000002</v>
      </c>
      <c r="F588" s="107">
        <v>77</v>
      </c>
      <c r="G588" s="146">
        <v>981.44</v>
      </c>
      <c r="H588" s="209">
        <f t="shared" si="38"/>
        <v>231.52</v>
      </c>
      <c r="I588" s="109">
        <f t="shared" si="39"/>
        <v>1212.96</v>
      </c>
      <c r="K588" s="247"/>
      <c r="M588" s="208"/>
    </row>
    <row r="589" spans="1:13" ht="25.5">
      <c r="A589" s="107">
        <f t="shared" si="40"/>
        <v>583</v>
      </c>
      <c r="B589" s="127" t="s">
        <v>125</v>
      </c>
      <c r="C589" s="131" t="s">
        <v>32</v>
      </c>
      <c r="D589" s="107">
        <v>1060</v>
      </c>
      <c r="E589" s="232">
        <f t="shared" si="37"/>
        <v>6.3730000000000002</v>
      </c>
      <c r="F589" s="107">
        <v>20</v>
      </c>
      <c r="G589" s="146">
        <v>254.92</v>
      </c>
      <c r="H589" s="209">
        <f t="shared" si="38"/>
        <v>60.14</v>
      </c>
      <c r="I589" s="109">
        <f t="shared" si="39"/>
        <v>315.06</v>
      </c>
      <c r="K589" s="247"/>
      <c r="M589" s="208"/>
    </row>
    <row r="590" spans="1:13" ht="25.5">
      <c r="A590" s="107">
        <f t="shared" si="40"/>
        <v>584</v>
      </c>
      <c r="B590" s="127" t="s">
        <v>74</v>
      </c>
      <c r="C590" s="131" t="s">
        <v>66</v>
      </c>
      <c r="D590" s="107">
        <v>1257</v>
      </c>
      <c r="E590" s="232">
        <f t="shared" si="37"/>
        <v>7.5570000000000004</v>
      </c>
      <c r="F590" s="107">
        <v>13</v>
      </c>
      <c r="G590" s="146">
        <v>196.48</v>
      </c>
      <c r="H590" s="209">
        <f t="shared" si="38"/>
        <v>46.35</v>
      </c>
      <c r="I590" s="109">
        <f t="shared" si="39"/>
        <v>242.82999999999998</v>
      </c>
      <c r="K590" s="247"/>
      <c r="M590" s="208"/>
    </row>
    <row r="591" spans="1:13" ht="25.5">
      <c r="A591" s="107">
        <f t="shared" si="40"/>
        <v>585</v>
      </c>
      <c r="B591" s="127" t="s">
        <v>118</v>
      </c>
      <c r="C591" s="131" t="s">
        <v>68</v>
      </c>
      <c r="D591" s="107">
        <v>1301</v>
      </c>
      <c r="E591" s="232">
        <f t="shared" si="37"/>
        <v>7.8220000000000001</v>
      </c>
      <c r="F591" s="107">
        <v>159</v>
      </c>
      <c r="G591" s="146">
        <v>2487.4</v>
      </c>
      <c r="H591" s="209">
        <f t="shared" si="38"/>
        <v>586.78</v>
      </c>
      <c r="I591" s="109">
        <f t="shared" si="39"/>
        <v>3074.1800000000003</v>
      </c>
      <c r="K591" s="247"/>
      <c r="M591" s="208"/>
    </row>
    <row r="592" spans="1:13" ht="25.5">
      <c r="A592" s="107">
        <f t="shared" si="40"/>
        <v>586</v>
      </c>
      <c r="B592" s="127" t="s">
        <v>124</v>
      </c>
      <c r="C592" s="131" t="s">
        <v>66</v>
      </c>
      <c r="D592" s="107">
        <v>1383</v>
      </c>
      <c r="E592" s="232">
        <f t="shared" si="37"/>
        <v>8.3149999999999995</v>
      </c>
      <c r="F592" s="107">
        <v>133.5</v>
      </c>
      <c r="G592" s="146">
        <v>2220.11</v>
      </c>
      <c r="H592" s="209">
        <f t="shared" si="38"/>
        <v>523.72</v>
      </c>
      <c r="I592" s="109">
        <f t="shared" si="39"/>
        <v>2743.83</v>
      </c>
      <c r="K592" s="247"/>
      <c r="M592" s="208"/>
    </row>
    <row r="593" spans="1:13" ht="25.5">
      <c r="A593" s="107">
        <f t="shared" si="40"/>
        <v>587</v>
      </c>
      <c r="B593" s="127" t="s">
        <v>113</v>
      </c>
      <c r="C593" s="131" t="s">
        <v>32</v>
      </c>
      <c r="D593" s="107">
        <v>1165</v>
      </c>
      <c r="E593" s="232">
        <f t="shared" si="37"/>
        <v>7.0039999999999996</v>
      </c>
      <c r="F593" s="107">
        <v>101</v>
      </c>
      <c r="G593" s="146">
        <v>1414.81</v>
      </c>
      <c r="H593" s="209">
        <f t="shared" si="38"/>
        <v>333.75</v>
      </c>
      <c r="I593" s="109">
        <f t="shared" si="39"/>
        <v>1748.56</v>
      </c>
      <c r="K593" s="247"/>
      <c r="M593" s="208"/>
    </row>
    <row r="594" spans="1:13" ht="25.5">
      <c r="A594" s="107">
        <f t="shared" si="40"/>
        <v>588</v>
      </c>
      <c r="B594" s="127" t="s">
        <v>75</v>
      </c>
      <c r="C594" s="131" t="s">
        <v>32</v>
      </c>
      <c r="D594" s="107">
        <v>1060</v>
      </c>
      <c r="E594" s="232">
        <f t="shared" si="37"/>
        <v>6.3730000000000002</v>
      </c>
      <c r="F594" s="107">
        <v>196.5</v>
      </c>
      <c r="G594" s="146">
        <v>2504.59</v>
      </c>
      <c r="H594" s="209">
        <f t="shared" si="38"/>
        <v>590.83000000000004</v>
      </c>
      <c r="I594" s="109">
        <f t="shared" si="39"/>
        <v>3095.42</v>
      </c>
      <c r="K594" s="247"/>
      <c r="M594" s="208"/>
    </row>
    <row r="595" spans="1:13" ht="25.5">
      <c r="A595" s="107">
        <f t="shared" si="40"/>
        <v>589</v>
      </c>
      <c r="B595" s="127" t="s">
        <v>141</v>
      </c>
      <c r="C595" s="131" t="s">
        <v>32</v>
      </c>
      <c r="D595" s="107">
        <v>1060</v>
      </c>
      <c r="E595" s="232">
        <f t="shared" si="37"/>
        <v>6.3730000000000002</v>
      </c>
      <c r="F595" s="107">
        <v>146</v>
      </c>
      <c r="G595" s="146">
        <v>1860.92</v>
      </c>
      <c r="H595" s="209">
        <f t="shared" si="38"/>
        <v>438.99</v>
      </c>
      <c r="I595" s="109">
        <f t="shared" si="39"/>
        <v>2299.91</v>
      </c>
      <c r="K595" s="247"/>
      <c r="M595" s="208"/>
    </row>
    <row r="596" spans="1:13" ht="25.5">
      <c r="A596" s="107">
        <f t="shared" si="40"/>
        <v>590</v>
      </c>
      <c r="B596" s="127" t="s">
        <v>117</v>
      </c>
      <c r="C596" s="131" t="s">
        <v>66</v>
      </c>
      <c r="D596" s="107">
        <v>1257</v>
      </c>
      <c r="E596" s="232">
        <f t="shared" si="37"/>
        <v>7.5570000000000004</v>
      </c>
      <c r="F596" s="107">
        <v>25.5</v>
      </c>
      <c r="G596" s="146">
        <v>385.41</v>
      </c>
      <c r="H596" s="209">
        <f t="shared" si="38"/>
        <v>90.92</v>
      </c>
      <c r="I596" s="109">
        <f t="shared" si="39"/>
        <v>476.33000000000004</v>
      </c>
      <c r="K596" s="247"/>
      <c r="M596" s="208"/>
    </row>
    <row r="597" spans="1:13" ht="25.5">
      <c r="A597" s="107">
        <f t="shared" si="40"/>
        <v>591</v>
      </c>
      <c r="B597" s="127" t="s">
        <v>141</v>
      </c>
      <c r="C597" s="131" t="s">
        <v>66</v>
      </c>
      <c r="D597" s="107">
        <v>1257</v>
      </c>
      <c r="E597" s="232">
        <f t="shared" si="37"/>
        <v>7.5570000000000004</v>
      </c>
      <c r="F597" s="107">
        <v>173</v>
      </c>
      <c r="G597" s="146">
        <v>2614.7199999999998</v>
      </c>
      <c r="H597" s="209">
        <f t="shared" si="38"/>
        <v>616.80999999999995</v>
      </c>
      <c r="I597" s="109">
        <f t="shared" si="39"/>
        <v>3231.5299999999997</v>
      </c>
      <c r="K597" s="247"/>
      <c r="M597" s="208"/>
    </row>
    <row r="598" spans="1:13" ht="25.5">
      <c r="A598" s="107">
        <f t="shared" si="40"/>
        <v>592</v>
      </c>
      <c r="B598" s="127" t="s">
        <v>76</v>
      </c>
      <c r="C598" s="131" t="s">
        <v>66</v>
      </c>
      <c r="D598" s="107">
        <v>1282</v>
      </c>
      <c r="E598" s="232">
        <f t="shared" si="37"/>
        <v>7.7080000000000002</v>
      </c>
      <c r="F598" s="107">
        <v>195.5</v>
      </c>
      <c r="G598" s="146">
        <v>3013.83</v>
      </c>
      <c r="H598" s="209">
        <f t="shared" si="38"/>
        <v>710.96</v>
      </c>
      <c r="I598" s="109">
        <f t="shared" si="39"/>
        <v>3724.79</v>
      </c>
      <c r="K598" s="247"/>
      <c r="M598" s="208"/>
    </row>
    <row r="599" spans="1:13" ht="25.5">
      <c r="A599" s="107">
        <f t="shared" si="40"/>
        <v>593</v>
      </c>
      <c r="B599" s="127" t="s">
        <v>113</v>
      </c>
      <c r="C599" s="131" t="s">
        <v>32</v>
      </c>
      <c r="D599" s="107">
        <v>1165</v>
      </c>
      <c r="E599" s="232">
        <f t="shared" si="37"/>
        <v>7.0039999999999996</v>
      </c>
      <c r="F599" s="107">
        <v>147</v>
      </c>
      <c r="G599" s="146">
        <v>2059.1799999999998</v>
      </c>
      <c r="H599" s="209">
        <f t="shared" si="38"/>
        <v>485.76</v>
      </c>
      <c r="I599" s="109">
        <f t="shared" si="39"/>
        <v>2544.9399999999996</v>
      </c>
      <c r="K599" s="247"/>
      <c r="M599" s="208"/>
    </row>
    <row r="600" spans="1:13" ht="25.5">
      <c r="A600" s="107">
        <f t="shared" si="40"/>
        <v>594</v>
      </c>
      <c r="B600" s="127" t="s">
        <v>99</v>
      </c>
      <c r="C600" s="131" t="s">
        <v>66</v>
      </c>
      <c r="D600" s="107">
        <v>1257</v>
      </c>
      <c r="E600" s="232">
        <f t="shared" si="37"/>
        <v>7.5570000000000004</v>
      </c>
      <c r="F600" s="107">
        <v>225</v>
      </c>
      <c r="G600" s="146">
        <v>3400.65</v>
      </c>
      <c r="H600" s="209">
        <f t="shared" si="38"/>
        <v>802.21</v>
      </c>
      <c r="I600" s="109">
        <f t="shared" si="39"/>
        <v>4202.8600000000006</v>
      </c>
      <c r="K600" s="247"/>
      <c r="M600" s="208"/>
    </row>
    <row r="601" spans="1:13" ht="25.5">
      <c r="A601" s="107">
        <f t="shared" si="40"/>
        <v>595</v>
      </c>
      <c r="B601" s="127" t="s">
        <v>102</v>
      </c>
      <c r="C601" s="131" t="s">
        <v>66</v>
      </c>
      <c r="D601" s="107">
        <v>1282</v>
      </c>
      <c r="E601" s="232">
        <f t="shared" si="37"/>
        <v>7.7080000000000002</v>
      </c>
      <c r="F601" s="107">
        <v>72</v>
      </c>
      <c r="G601" s="146">
        <v>1109.95</v>
      </c>
      <c r="H601" s="209">
        <f t="shared" si="38"/>
        <v>261.83999999999997</v>
      </c>
      <c r="I601" s="109">
        <f t="shared" si="39"/>
        <v>1371.79</v>
      </c>
      <c r="K601" s="247"/>
      <c r="M601" s="208"/>
    </row>
    <row r="602" spans="1:13" ht="25.5">
      <c r="A602" s="107">
        <f t="shared" si="40"/>
        <v>596</v>
      </c>
      <c r="B602" s="127" t="s">
        <v>132</v>
      </c>
      <c r="C602" s="131" t="s">
        <v>66</v>
      </c>
      <c r="D602" s="107">
        <v>1282</v>
      </c>
      <c r="E602" s="232">
        <f t="shared" si="37"/>
        <v>7.7080000000000002</v>
      </c>
      <c r="F602" s="107">
        <v>171.5</v>
      </c>
      <c r="G602" s="146">
        <v>2643.84</v>
      </c>
      <c r="H602" s="209">
        <f t="shared" si="38"/>
        <v>623.67999999999995</v>
      </c>
      <c r="I602" s="109">
        <f t="shared" si="39"/>
        <v>3267.52</v>
      </c>
      <c r="K602" s="247"/>
      <c r="M602" s="208"/>
    </row>
    <row r="603" spans="1:13" ht="25.5">
      <c r="A603" s="107">
        <f t="shared" si="40"/>
        <v>597</v>
      </c>
      <c r="B603" s="127" t="s">
        <v>131</v>
      </c>
      <c r="C603" s="131" t="s">
        <v>66</v>
      </c>
      <c r="D603" s="107">
        <v>1383</v>
      </c>
      <c r="E603" s="232">
        <f t="shared" si="37"/>
        <v>8.3149999999999995</v>
      </c>
      <c r="F603" s="107">
        <v>158</v>
      </c>
      <c r="G603" s="146">
        <v>2627.54</v>
      </c>
      <c r="H603" s="209">
        <f t="shared" si="38"/>
        <v>619.84</v>
      </c>
      <c r="I603" s="109">
        <f t="shared" si="39"/>
        <v>3247.38</v>
      </c>
      <c r="K603" s="247"/>
      <c r="M603" s="208"/>
    </row>
    <row r="604" spans="1:13" ht="15.75" customHeight="1">
      <c r="A604" s="107">
        <f t="shared" si="40"/>
        <v>598</v>
      </c>
      <c r="B604" s="127" t="s">
        <v>60</v>
      </c>
      <c r="C604" s="131" t="s">
        <v>32</v>
      </c>
      <c r="D604" s="107">
        <v>1223</v>
      </c>
      <c r="E604" s="232">
        <f t="shared" si="37"/>
        <v>7.3529999999999998</v>
      </c>
      <c r="F604" s="107">
        <v>118</v>
      </c>
      <c r="G604" s="146">
        <v>1735.31</v>
      </c>
      <c r="H604" s="209">
        <f t="shared" si="38"/>
        <v>409.36</v>
      </c>
      <c r="I604" s="109">
        <f t="shared" si="39"/>
        <v>2144.67</v>
      </c>
      <c r="K604" s="247"/>
      <c r="M604" s="208"/>
    </row>
    <row r="605" spans="1:13" ht="25.5">
      <c r="A605" s="107">
        <f t="shared" si="40"/>
        <v>599</v>
      </c>
      <c r="B605" s="127" t="s">
        <v>86</v>
      </c>
      <c r="C605" s="131" t="s">
        <v>66</v>
      </c>
      <c r="D605" s="107">
        <v>1257</v>
      </c>
      <c r="E605" s="232">
        <f t="shared" si="37"/>
        <v>7.5570000000000004</v>
      </c>
      <c r="F605" s="107">
        <v>63.5</v>
      </c>
      <c r="G605" s="146">
        <v>959.74</v>
      </c>
      <c r="H605" s="209">
        <f t="shared" si="38"/>
        <v>226.4</v>
      </c>
      <c r="I605" s="109">
        <f t="shared" si="39"/>
        <v>1186.1400000000001</v>
      </c>
      <c r="K605" s="247"/>
      <c r="M605" s="208"/>
    </row>
    <row r="606" spans="1:13" ht="25.5">
      <c r="A606" s="107">
        <f t="shared" si="40"/>
        <v>600</v>
      </c>
      <c r="B606" s="127" t="s">
        <v>73</v>
      </c>
      <c r="C606" s="131" t="s">
        <v>66</v>
      </c>
      <c r="D606" s="107">
        <v>1383</v>
      </c>
      <c r="E606" s="232">
        <f t="shared" si="37"/>
        <v>8.3149999999999995</v>
      </c>
      <c r="F606" s="107">
        <v>259</v>
      </c>
      <c r="G606" s="146">
        <v>4307.17</v>
      </c>
      <c r="H606" s="209">
        <f t="shared" si="38"/>
        <v>1016.06</v>
      </c>
      <c r="I606" s="109">
        <f t="shared" si="39"/>
        <v>5323.23</v>
      </c>
      <c r="K606" s="247"/>
      <c r="M606" s="208"/>
    </row>
    <row r="607" spans="1:13" ht="25.5">
      <c r="A607" s="107">
        <f t="shared" si="40"/>
        <v>601</v>
      </c>
      <c r="B607" s="127" t="s">
        <v>76</v>
      </c>
      <c r="C607" s="131" t="s">
        <v>66</v>
      </c>
      <c r="D607" s="107">
        <v>1282</v>
      </c>
      <c r="E607" s="232">
        <f t="shared" si="37"/>
        <v>7.7080000000000002</v>
      </c>
      <c r="F607" s="107">
        <v>125.5</v>
      </c>
      <c r="G607" s="146">
        <v>1934.71</v>
      </c>
      <c r="H607" s="209">
        <f t="shared" si="38"/>
        <v>456.4</v>
      </c>
      <c r="I607" s="109">
        <f t="shared" si="39"/>
        <v>2391.11</v>
      </c>
      <c r="K607" s="247"/>
      <c r="M607" s="208"/>
    </row>
    <row r="608" spans="1:13" ht="25.5">
      <c r="A608" s="107">
        <f t="shared" si="40"/>
        <v>602</v>
      </c>
      <c r="B608" s="127" t="s">
        <v>141</v>
      </c>
      <c r="C608" s="131" t="s">
        <v>66</v>
      </c>
      <c r="D608" s="107">
        <v>1257</v>
      </c>
      <c r="E608" s="232">
        <f t="shared" si="37"/>
        <v>7.5570000000000004</v>
      </c>
      <c r="F608" s="107">
        <v>121</v>
      </c>
      <c r="G608" s="146">
        <v>1828.79</v>
      </c>
      <c r="H608" s="209">
        <f t="shared" si="38"/>
        <v>431.41</v>
      </c>
      <c r="I608" s="109">
        <f t="shared" si="39"/>
        <v>2260.1999999999998</v>
      </c>
      <c r="K608" s="247"/>
      <c r="M608" s="208"/>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26AC7-8C13-46A6-B646-BC928108D6A4}">
  <sheetPr>
    <pageSetUpPr fitToPage="1"/>
  </sheetPr>
  <dimension ref="A1:K74"/>
  <sheetViews>
    <sheetView zoomScaleNormal="100" zoomScaleSheetLayoutView="90" workbookViewId="0">
      <pane ySplit="6" topLeftCell="A36" activePane="bottomLeft" state="frozen"/>
      <selection pane="bottomLeft" activeCell="G6" sqref="G6:I6"/>
    </sheetView>
  </sheetViews>
  <sheetFormatPr defaultColWidth="9.140625" defaultRowHeight="12.75"/>
  <cols>
    <col min="1" max="1" width="5.7109375" style="20" customWidth="1"/>
    <col min="2" max="2" width="70.42578125" style="21" customWidth="1"/>
    <col min="3" max="3" width="27.28515625" style="22" customWidth="1"/>
    <col min="4" max="4" width="12.7109375" style="20" customWidth="1"/>
    <col min="5" max="5" width="11" style="20" customWidth="1"/>
    <col min="6" max="6" width="10.42578125" style="20" customWidth="1"/>
    <col min="7" max="7" width="11" style="23" customWidth="1"/>
    <col min="8" max="8" width="10.42578125" style="20" customWidth="1"/>
    <col min="9" max="9" width="11.5703125" style="20" customWidth="1"/>
    <col min="10" max="10" width="8.140625" style="210" customWidth="1"/>
    <col min="11" max="16384" width="9.140625" style="210"/>
  </cols>
  <sheetData>
    <row r="1" spans="1:11" ht="15">
      <c r="I1" s="135" t="s">
        <v>56</v>
      </c>
    </row>
    <row r="2" spans="1:11" ht="18.75">
      <c r="A2" s="137" t="s">
        <v>46</v>
      </c>
      <c r="F2" s="211"/>
      <c r="G2" s="211"/>
      <c r="H2" s="211"/>
      <c r="I2" s="211"/>
    </row>
    <row r="3" spans="1:11" ht="48" customHeight="1">
      <c r="A3" s="266" t="s">
        <v>188</v>
      </c>
      <c r="B3" s="266"/>
      <c r="C3" s="266"/>
      <c r="D3" s="266"/>
      <c r="E3" s="266"/>
      <c r="F3" s="266"/>
      <c r="G3" s="266"/>
      <c r="H3" s="266"/>
      <c r="I3" s="266"/>
    </row>
    <row r="4" spans="1:11" ht="14.25" customHeight="1">
      <c r="A4" s="212"/>
      <c r="B4" s="212"/>
      <c r="C4" s="212"/>
      <c r="D4" s="212"/>
      <c r="E4" s="213">
        <v>166.33</v>
      </c>
      <c r="F4" s="214"/>
      <c r="G4" s="214"/>
      <c r="H4" s="214"/>
      <c r="I4" s="214"/>
    </row>
    <row r="5" spans="1:11" s="217" customFormat="1" ht="55.5" customHeight="1">
      <c r="A5" s="33" t="s">
        <v>23</v>
      </c>
      <c r="B5" s="215" t="s">
        <v>24</v>
      </c>
      <c r="C5" s="215" t="s">
        <v>25</v>
      </c>
      <c r="D5" s="206" t="s">
        <v>26</v>
      </c>
      <c r="E5" s="206" t="s">
        <v>27</v>
      </c>
      <c r="F5" s="215" t="s">
        <v>28</v>
      </c>
      <c r="G5" s="36" t="s">
        <v>178</v>
      </c>
      <c r="H5" s="37" t="s">
        <v>30</v>
      </c>
      <c r="I5" s="216" t="s">
        <v>3</v>
      </c>
    </row>
    <row r="6" spans="1:11" s="219" customFormat="1" ht="18.75" customHeight="1">
      <c r="A6" s="267" t="s">
        <v>31</v>
      </c>
      <c r="B6" s="267"/>
      <c r="C6" s="267"/>
      <c r="D6" s="267"/>
      <c r="E6" s="267"/>
      <c r="F6" s="218">
        <f>SUM(F7:F74)</f>
        <v>855.5</v>
      </c>
      <c r="G6" s="218">
        <f t="shared" ref="G6:I6" si="0">SUM(G7:G74)</f>
        <v>7561.9000000000015</v>
      </c>
      <c r="H6" s="218">
        <f t="shared" si="0"/>
        <v>1783.8399999999995</v>
      </c>
      <c r="I6" s="218">
        <f t="shared" si="0"/>
        <v>9345.739999999998</v>
      </c>
    </row>
    <row r="7" spans="1:11" s="24" customFormat="1" ht="25.5">
      <c r="A7" s="220">
        <v>1</v>
      </c>
      <c r="B7" s="221" t="s">
        <v>63</v>
      </c>
      <c r="C7" s="221" t="s">
        <v>64</v>
      </c>
      <c r="D7" s="222">
        <v>2040</v>
      </c>
      <c r="E7" s="223">
        <f>ROUND(D7/$E$4,3)</f>
        <v>12.265000000000001</v>
      </c>
      <c r="F7" s="224">
        <v>14</v>
      </c>
      <c r="G7" s="224">
        <v>171.71</v>
      </c>
      <c r="H7" s="225">
        <f>ROUND(G7*0.2359,2)</f>
        <v>40.51</v>
      </c>
      <c r="I7" s="226">
        <f t="shared" ref="I7:I70" si="1">G7+H7</f>
        <v>212.22</v>
      </c>
      <c r="K7" s="248"/>
    </row>
    <row r="8" spans="1:11" s="24" customFormat="1" ht="17.25" customHeight="1">
      <c r="A8" s="42">
        <f>A7+1</f>
        <v>2</v>
      </c>
      <c r="B8" s="91" t="s">
        <v>78</v>
      </c>
      <c r="C8" s="91" t="s">
        <v>66</v>
      </c>
      <c r="D8" s="43">
        <v>1196</v>
      </c>
      <c r="E8" s="223">
        <f t="shared" ref="E8:E71" si="2">ROUND(D8/$E$4,3)</f>
        <v>7.1909999999999998</v>
      </c>
      <c r="F8" s="227">
        <v>5.5</v>
      </c>
      <c r="G8" s="227">
        <v>39.549999999999997</v>
      </c>
      <c r="H8" s="225">
        <f t="shared" ref="H8:H71" si="3">ROUND(G8*0.2359,2)</f>
        <v>9.33</v>
      </c>
      <c r="I8" s="148">
        <f t="shared" si="1"/>
        <v>48.879999999999995</v>
      </c>
      <c r="K8" s="248"/>
    </row>
    <row r="9" spans="1:11" s="24" customFormat="1" ht="25.5">
      <c r="A9" s="42">
        <f t="shared" ref="A9:A72" si="4">A8+1</f>
        <v>3</v>
      </c>
      <c r="B9" s="91" t="s">
        <v>119</v>
      </c>
      <c r="C9" s="91" t="s">
        <v>66</v>
      </c>
      <c r="D9" s="43">
        <v>1443</v>
      </c>
      <c r="E9" s="223">
        <f t="shared" si="2"/>
        <v>8.6760000000000002</v>
      </c>
      <c r="F9" s="227">
        <v>4</v>
      </c>
      <c r="G9" s="227">
        <v>34.700000000000003</v>
      </c>
      <c r="H9" s="225">
        <f t="shared" si="3"/>
        <v>8.19</v>
      </c>
      <c r="I9" s="148">
        <f t="shared" si="1"/>
        <v>42.89</v>
      </c>
      <c r="K9" s="248"/>
    </row>
    <row r="10" spans="1:11" s="24" customFormat="1" ht="15" customHeight="1">
      <c r="A10" s="42">
        <f t="shared" si="4"/>
        <v>4</v>
      </c>
      <c r="B10" s="91" t="s">
        <v>78</v>
      </c>
      <c r="C10" s="91" t="s">
        <v>66</v>
      </c>
      <c r="D10" s="43">
        <v>1176</v>
      </c>
      <c r="E10" s="223">
        <f t="shared" si="2"/>
        <v>7.07</v>
      </c>
      <c r="F10" s="227">
        <v>5.5</v>
      </c>
      <c r="G10" s="227">
        <v>38.89</v>
      </c>
      <c r="H10" s="225">
        <f t="shared" si="3"/>
        <v>9.17</v>
      </c>
      <c r="I10" s="148">
        <f t="shared" si="1"/>
        <v>48.06</v>
      </c>
      <c r="K10" s="248"/>
    </row>
    <row r="11" spans="1:11" s="24" customFormat="1" ht="30.75" customHeight="1">
      <c r="A11" s="42">
        <f t="shared" si="4"/>
        <v>5</v>
      </c>
      <c r="B11" s="91" t="s">
        <v>95</v>
      </c>
      <c r="C11" s="91" t="s">
        <v>68</v>
      </c>
      <c r="D11" s="43">
        <v>1545</v>
      </c>
      <c r="E11" s="223">
        <f t="shared" si="2"/>
        <v>9.2889999999999997</v>
      </c>
      <c r="F11" s="227">
        <v>9</v>
      </c>
      <c r="G11" s="227">
        <v>83.6</v>
      </c>
      <c r="H11" s="225">
        <f t="shared" si="3"/>
        <v>19.72</v>
      </c>
      <c r="I11" s="148">
        <f t="shared" si="1"/>
        <v>103.32</v>
      </c>
      <c r="K11" s="248"/>
    </row>
    <row r="12" spans="1:11" s="24" customFormat="1" ht="25.5">
      <c r="A12" s="42">
        <f t="shared" si="4"/>
        <v>6</v>
      </c>
      <c r="B12" s="91" t="s">
        <v>98</v>
      </c>
      <c r="C12" s="91" t="s">
        <v>66</v>
      </c>
      <c r="D12" s="43">
        <v>1337</v>
      </c>
      <c r="E12" s="223">
        <f t="shared" si="2"/>
        <v>8.0380000000000003</v>
      </c>
      <c r="F12" s="227">
        <v>14.5</v>
      </c>
      <c r="G12" s="227">
        <v>116.55</v>
      </c>
      <c r="H12" s="225">
        <f t="shared" si="3"/>
        <v>27.49</v>
      </c>
      <c r="I12" s="148">
        <f t="shared" si="1"/>
        <v>144.04</v>
      </c>
      <c r="K12" s="248"/>
    </row>
    <row r="13" spans="1:11" s="24" customFormat="1" ht="25.5">
      <c r="A13" s="42">
        <f t="shared" si="4"/>
        <v>7</v>
      </c>
      <c r="B13" s="91" t="s">
        <v>96</v>
      </c>
      <c r="C13" s="91" t="s">
        <v>70</v>
      </c>
      <c r="D13" s="43">
        <v>1474</v>
      </c>
      <c r="E13" s="223">
        <f t="shared" si="2"/>
        <v>8.8620000000000001</v>
      </c>
      <c r="F13" s="227">
        <v>14</v>
      </c>
      <c r="G13" s="227">
        <v>124.07</v>
      </c>
      <c r="H13" s="225">
        <f t="shared" si="3"/>
        <v>29.27</v>
      </c>
      <c r="I13" s="148">
        <f t="shared" si="1"/>
        <v>153.34</v>
      </c>
      <c r="K13" s="248"/>
    </row>
    <row r="14" spans="1:11" s="24" customFormat="1" ht="18.75" customHeight="1">
      <c r="A14" s="42">
        <f t="shared" si="4"/>
        <v>8</v>
      </c>
      <c r="B14" s="91" t="s">
        <v>91</v>
      </c>
      <c r="C14" s="91" t="s">
        <v>103</v>
      </c>
      <c r="D14" s="43">
        <v>1386</v>
      </c>
      <c r="E14" s="223">
        <f t="shared" si="2"/>
        <v>8.3330000000000002</v>
      </c>
      <c r="F14" s="227">
        <v>12</v>
      </c>
      <c r="G14" s="227">
        <v>100</v>
      </c>
      <c r="H14" s="225">
        <f t="shared" si="3"/>
        <v>23.59</v>
      </c>
      <c r="I14" s="148">
        <f t="shared" si="1"/>
        <v>123.59</v>
      </c>
      <c r="K14" s="248"/>
    </row>
    <row r="15" spans="1:11" s="24" customFormat="1" ht="25.5">
      <c r="A15" s="42">
        <f t="shared" si="4"/>
        <v>9</v>
      </c>
      <c r="B15" s="91" t="s">
        <v>94</v>
      </c>
      <c r="C15" s="91" t="s">
        <v>68</v>
      </c>
      <c r="D15" s="43">
        <v>1335</v>
      </c>
      <c r="E15" s="223">
        <f t="shared" si="2"/>
        <v>8.0259999999999998</v>
      </c>
      <c r="F15" s="227">
        <v>4.5</v>
      </c>
      <c r="G15" s="227">
        <v>36.119999999999997</v>
      </c>
      <c r="H15" s="225">
        <f t="shared" si="3"/>
        <v>8.52</v>
      </c>
      <c r="I15" s="148">
        <f t="shared" si="1"/>
        <v>44.64</v>
      </c>
      <c r="K15" s="248"/>
    </row>
    <row r="16" spans="1:11" s="24" customFormat="1" ht="30" customHeight="1">
      <c r="A16" s="42">
        <f t="shared" si="4"/>
        <v>10</v>
      </c>
      <c r="B16" s="91" t="s">
        <v>95</v>
      </c>
      <c r="C16" s="91" t="s">
        <v>68</v>
      </c>
      <c r="D16" s="43">
        <v>1565</v>
      </c>
      <c r="E16" s="223">
        <f t="shared" si="2"/>
        <v>9.4090000000000007</v>
      </c>
      <c r="F16" s="227">
        <v>9</v>
      </c>
      <c r="G16" s="227">
        <v>84.68</v>
      </c>
      <c r="H16" s="225">
        <f t="shared" si="3"/>
        <v>19.98</v>
      </c>
      <c r="I16" s="148">
        <f t="shared" si="1"/>
        <v>104.66000000000001</v>
      </c>
      <c r="K16" s="248"/>
    </row>
    <row r="17" spans="1:11" s="24" customFormat="1" ht="25.5">
      <c r="A17" s="42">
        <f t="shared" si="4"/>
        <v>11</v>
      </c>
      <c r="B17" s="91" t="s">
        <v>140</v>
      </c>
      <c r="C17" s="91" t="s">
        <v>70</v>
      </c>
      <c r="D17" s="43">
        <v>1463</v>
      </c>
      <c r="E17" s="223">
        <f t="shared" si="2"/>
        <v>8.7959999999999994</v>
      </c>
      <c r="F17" s="227">
        <v>26.25</v>
      </c>
      <c r="G17" s="227">
        <v>230.9</v>
      </c>
      <c r="H17" s="225">
        <f t="shared" si="3"/>
        <v>54.47</v>
      </c>
      <c r="I17" s="148">
        <f t="shared" si="1"/>
        <v>285.37</v>
      </c>
      <c r="K17" s="248"/>
    </row>
    <row r="18" spans="1:11" s="24" customFormat="1" ht="24.75" customHeight="1">
      <c r="A18" s="42">
        <f t="shared" si="4"/>
        <v>12</v>
      </c>
      <c r="B18" s="91" t="s">
        <v>96</v>
      </c>
      <c r="C18" s="91" t="s">
        <v>68</v>
      </c>
      <c r="D18" s="43">
        <v>1381</v>
      </c>
      <c r="E18" s="223">
        <f t="shared" si="2"/>
        <v>8.3030000000000008</v>
      </c>
      <c r="F18" s="227">
        <v>14.5</v>
      </c>
      <c r="G18" s="227">
        <v>120.39</v>
      </c>
      <c r="H18" s="225">
        <f t="shared" si="3"/>
        <v>28.4</v>
      </c>
      <c r="I18" s="148">
        <f t="shared" si="1"/>
        <v>148.79</v>
      </c>
      <c r="K18" s="248"/>
    </row>
    <row r="19" spans="1:11" s="24" customFormat="1" ht="25.5">
      <c r="A19" s="42">
        <f t="shared" si="4"/>
        <v>13</v>
      </c>
      <c r="B19" s="91" t="s">
        <v>109</v>
      </c>
      <c r="C19" s="91" t="s">
        <v>66</v>
      </c>
      <c r="D19" s="43">
        <v>1463</v>
      </c>
      <c r="E19" s="223">
        <f t="shared" si="2"/>
        <v>8.7959999999999994</v>
      </c>
      <c r="F19" s="227">
        <v>11</v>
      </c>
      <c r="G19" s="227">
        <v>96.76</v>
      </c>
      <c r="H19" s="225">
        <f t="shared" si="3"/>
        <v>22.83</v>
      </c>
      <c r="I19" s="148">
        <f t="shared" si="1"/>
        <v>119.59</v>
      </c>
      <c r="K19" s="248"/>
    </row>
    <row r="20" spans="1:11" s="24" customFormat="1" ht="25.5">
      <c r="A20" s="42">
        <f t="shared" si="4"/>
        <v>14</v>
      </c>
      <c r="B20" s="91" t="s">
        <v>125</v>
      </c>
      <c r="C20" s="91" t="s">
        <v>68</v>
      </c>
      <c r="D20" s="43">
        <v>1381</v>
      </c>
      <c r="E20" s="223">
        <f t="shared" si="2"/>
        <v>8.3030000000000008</v>
      </c>
      <c r="F20" s="227">
        <v>13</v>
      </c>
      <c r="G20" s="227">
        <v>107.94</v>
      </c>
      <c r="H20" s="225">
        <f t="shared" si="3"/>
        <v>25.46</v>
      </c>
      <c r="I20" s="148">
        <f t="shared" si="1"/>
        <v>133.4</v>
      </c>
      <c r="K20" s="248"/>
    </row>
    <row r="21" spans="1:11" s="24" customFormat="1" ht="27.75" customHeight="1">
      <c r="A21" s="42">
        <f t="shared" si="4"/>
        <v>15</v>
      </c>
      <c r="B21" s="91" t="s">
        <v>86</v>
      </c>
      <c r="C21" s="91" t="s">
        <v>66</v>
      </c>
      <c r="D21" s="43">
        <v>1342</v>
      </c>
      <c r="E21" s="223">
        <f t="shared" si="2"/>
        <v>8.0679999999999996</v>
      </c>
      <c r="F21" s="227">
        <v>8.5</v>
      </c>
      <c r="G21" s="227">
        <v>68.58</v>
      </c>
      <c r="H21" s="225">
        <f t="shared" si="3"/>
        <v>16.18</v>
      </c>
      <c r="I21" s="148">
        <f t="shared" si="1"/>
        <v>84.759999999999991</v>
      </c>
      <c r="K21" s="248"/>
    </row>
    <row r="22" spans="1:11" s="24" customFormat="1" ht="25.5">
      <c r="A22" s="42">
        <f t="shared" si="4"/>
        <v>16</v>
      </c>
      <c r="B22" s="91" t="s">
        <v>139</v>
      </c>
      <c r="C22" s="91" t="s">
        <v>70</v>
      </c>
      <c r="D22" s="43">
        <v>1550</v>
      </c>
      <c r="E22" s="223">
        <f t="shared" si="2"/>
        <v>9.3190000000000008</v>
      </c>
      <c r="F22" s="227">
        <v>14</v>
      </c>
      <c r="G22" s="227">
        <v>130.47</v>
      </c>
      <c r="H22" s="225">
        <f t="shared" si="3"/>
        <v>30.78</v>
      </c>
      <c r="I22" s="148">
        <f t="shared" si="1"/>
        <v>161.25</v>
      </c>
      <c r="K22" s="248"/>
    </row>
    <row r="23" spans="1:11" s="24" customFormat="1" ht="30" customHeight="1">
      <c r="A23" s="42">
        <f t="shared" si="4"/>
        <v>17</v>
      </c>
      <c r="B23" s="91" t="s">
        <v>119</v>
      </c>
      <c r="C23" s="91" t="s">
        <v>70</v>
      </c>
      <c r="D23" s="43">
        <v>1713</v>
      </c>
      <c r="E23" s="223">
        <f t="shared" si="2"/>
        <v>10.298999999999999</v>
      </c>
      <c r="F23" s="227">
        <v>14</v>
      </c>
      <c r="G23" s="227">
        <v>144.19</v>
      </c>
      <c r="H23" s="225">
        <f t="shared" si="3"/>
        <v>34.01</v>
      </c>
      <c r="I23" s="148">
        <f t="shared" si="1"/>
        <v>178.2</v>
      </c>
      <c r="K23" s="248"/>
    </row>
    <row r="24" spans="1:11" s="24" customFormat="1" ht="25.5">
      <c r="A24" s="42">
        <f t="shared" si="4"/>
        <v>18</v>
      </c>
      <c r="B24" s="91" t="s">
        <v>120</v>
      </c>
      <c r="C24" s="91" t="s">
        <v>66</v>
      </c>
      <c r="D24" s="43">
        <v>1443</v>
      </c>
      <c r="E24" s="223">
        <f t="shared" si="2"/>
        <v>8.6760000000000002</v>
      </c>
      <c r="F24" s="227">
        <v>11</v>
      </c>
      <c r="G24" s="227">
        <v>95.44</v>
      </c>
      <c r="H24" s="225">
        <f t="shared" si="3"/>
        <v>22.51</v>
      </c>
      <c r="I24" s="148">
        <f t="shared" si="1"/>
        <v>117.95</v>
      </c>
      <c r="K24" s="248"/>
    </row>
    <row r="25" spans="1:11" s="24" customFormat="1" ht="16.5" customHeight="1">
      <c r="A25" s="42">
        <f t="shared" si="4"/>
        <v>19</v>
      </c>
      <c r="B25" s="91" t="s">
        <v>121</v>
      </c>
      <c r="C25" s="91" t="s">
        <v>68</v>
      </c>
      <c r="D25" s="43">
        <v>1593</v>
      </c>
      <c r="E25" s="223">
        <f t="shared" si="2"/>
        <v>9.577</v>
      </c>
      <c r="F25" s="227">
        <v>9.5</v>
      </c>
      <c r="G25" s="227">
        <v>90.98</v>
      </c>
      <c r="H25" s="225">
        <f t="shared" si="3"/>
        <v>21.46</v>
      </c>
      <c r="I25" s="148">
        <f t="shared" si="1"/>
        <v>112.44</v>
      </c>
      <c r="K25" s="248"/>
    </row>
    <row r="26" spans="1:11" s="24" customFormat="1" ht="25.5">
      <c r="A26" s="42">
        <f t="shared" si="4"/>
        <v>20</v>
      </c>
      <c r="B26" s="91" t="s">
        <v>65</v>
      </c>
      <c r="C26" s="91" t="s">
        <v>68</v>
      </c>
      <c r="D26" s="43">
        <v>1517</v>
      </c>
      <c r="E26" s="223">
        <f t="shared" si="2"/>
        <v>9.1199999999999992</v>
      </c>
      <c r="F26" s="227">
        <v>15.5</v>
      </c>
      <c r="G26" s="227">
        <v>141.36000000000001</v>
      </c>
      <c r="H26" s="225">
        <f t="shared" si="3"/>
        <v>33.35</v>
      </c>
      <c r="I26" s="148">
        <f t="shared" si="1"/>
        <v>174.71</v>
      </c>
      <c r="K26" s="248"/>
    </row>
    <row r="27" spans="1:11" s="24" customFormat="1" ht="25.5" customHeight="1">
      <c r="A27" s="42">
        <f t="shared" si="4"/>
        <v>21</v>
      </c>
      <c r="B27" s="91" t="s">
        <v>121</v>
      </c>
      <c r="C27" s="91" t="s">
        <v>68</v>
      </c>
      <c r="D27" s="43">
        <v>1573</v>
      </c>
      <c r="E27" s="223">
        <f t="shared" si="2"/>
        <v>9.4570000000000007</v>
      </c>
      <c r="F27" s="227">
        <v>15</v>
      </c>
      <c r="G27" s="227">
        <v>141.86000000000001</v>
      </c>
      <c r="H27" s="225">
        <f t="shared" si="3"/>
        <v>33.46</v>
      </c>
      <c r="I27" s="148">
        <f t="shared" si="1"/>
        <v>175.32000000000002</v>
      </c>
      <c r="K27" s="248"/>
    </row>
    <row r="28" spans="1:11" s="24" customFormat="1" ht="25.5" customHeight="1">
      <c r="A28" s="42">
        <f t="shared" si="4"/>
        <v>22</v>
      </c>
      <c r="B28" s="91" t="s">
        <v>109</v>
      </c>
      <c r="C28" s="91" t="s">
        <v>66</v>
      </c>
      <c r="D28" s="43">
        <v>1463</v>
      </c>
      <c r="E28" s="223">
        <f t="shared" si="2"/>
        <v>8.7959999999999994</v>
      </c>
      <c r="F28" s="227">
        <v>11</v>
      </c>
      <c r="G28" s="227">
        <v>96.76</v>
      </c>
      <c r="H28" s="225">
        <f t="shared" si="3"/>
        <v>22.83</v>
      </c>
      <c r="I28" s="148">
        <f t="shared" si="1"/>
        <v>119.59</v>
      </c>
      <c r="K28" s="248"/>
    </row>
    <row r="29" spans="1:11" s="24" customFormat="1" ht="17.25" customHeight="1">
      <c r="A29" s="42">
        <f t="shared" si="4"/>
        <v>23</v>
      </c>
      <c r="B29" s="91" t="s">
        <v>121</v>
      </c>
      <c r="C29" s="91" t="s">
        <v>68</v>
      </c>
      <c r="D29" s="43">
        <v>1593</v>
      </c>
      <c r="E29" s="223">
        <f t="shared" si="2"/>
        <v>9.577</v>
      </c>
      <c r="F29" s="227">
        <v>15</v>
      </c>
      <c r="G29" s="227">
        <v>143.66</v>
      </c>
      <c r="H29" s="225">
        <f t="shared" si="3"/>
        <v>33.89</v>
      </c>
      <c r="I29" s="148">
        <f t="shared" si="1"/>
        <v>177.55</v>
      </c>
      <c r="K29" s="248"/>
    </row>
    <row r="30" spans="1:11" s="24" customFormat="1" ht="25.5">
      <c r="A30" s="42">
        <f t="shared" si="4"/>
        <v>24</v>
      </c>
      <c r="B30" s="91" t="s">
        <v>86</v>
      </c>
      <c r="C30" s="91" t="s">
        <v>68</v>
      </c>
      <c r="D30" s="43">
        <v>1355</v>
      </c>
      <c r="E30" s="223">
        <f t="shared" si="2"/>
        <v>8.1460000000000008</v>
      </c>
      <c r="F30" s="227">
        <v>13</v>
      </c>
      <c r="G30" s="227">
        <v>105.9</v>
      </c>
      <c r="H30" s="225">
        <f t="shared" si="3"/>
        <v>24.98</v>
      </c>
      <c r="I30" s="148">
        <f t="shared" si="1"/>
        <v>130.88</v>
      </c>
      <c r="K30" s="248"/>
    </row>
    <row r="31" spans="1:11" s="24" customFormat="1" ht="18" customHeight="1">
      <c r="A31" s="42">
        <f t="shared" si="4"/>
        <v>25</v>
      </c>
      <c r="B31" s="91" t="s">
        <v>125</v>
      </c>
      <c r="C31" s="91" t="s">
        <v>66</v>
      </c>
      <c r="D31" s="43">
        <v>1337</v>
      </c>
      <c r="E31" s="223">
        <f t="shared" si="2"/>
        <v>8.0380000000000003</v>
      </c>
      <c r="F31" s="227">
        <v>13</v>
      </c>
      <c r="G31" s="227">
        <v>104.49</v>
      </c>
      <c r="H31" s="225">
        <f t="shared" si="3"/>
        <v>24.65</v>
      </c>
      <c r="I31" s="148">
        <f t="shared" si="1"/>
        <v>129.13999999999999</v>
      </c>
      <c r="K31" s="248"/>
    </row>
    <row r="32" spans="1:11" s="24" customFormat="1" ht="25.5">
      <c r="A32" s="42">
        <f t="shared" si="4"/>
        <v>26</v>
      </c>
      <c r="B32" s="91" t="s">
        <v>128</v>
      </c>
      <c r="C32" s="91" t="s">
        <v>108</v>
      </c>
      <c r="D32" s="43">
        <v>2040</v>
      </c>
      <c r="E32" s="223">
        <f t="shared" si="2"/>
        <v>12.265000000000001</v>
      </c>
      <c r="F32" s="227">
        <v>13</v>
      </c>
      <c r="G32" s="227">
        <v>159.44999999999999</v>
      </c>
      <c r="H32" s="225">
        <f t="shared" si="3"/>
        <v>37.61</v>
      </c>
      <c r="I32" s="148">
        <f t="shared" si="1"/>
        <v>197.06</v>
      </c>
      <c r="K32" s="248"/>
    </row>
    <row r="33" spans="1:11" s="24" customFormat="1" ht="25.5">
      <c r="A33" s="42">
        <f t="shared" si="4"/>
        <v>27</v>
      </c>
      <c r="B33" s="91" t="s">
        <v>116</v>
      </c>
      <c r="C33" s="91" t="s">
        <v>66</v>
      </c>
      <c r="D33" s="43">
        <v>1362</v>
      </c>
      <c r="E33" s="223">
        <f t="shared" si="2"/>
        <v>8.1890000000000001</v>
      </c>
      <c r="F33" s="227">
        <v>14</v>
      </c>
      <c r="G33" s="227">
        <v>114.65</v>
      </c>
      <c r="H33" s="225">
        <f t="shared" si="3"/>
        <v>27.05</v>
      </c>
      <c r="I33" s="148">
        <f t="shared" si="1"/>
        <v>141.70000000000002</v>
      </c>
      <c r="K33" s="248"/>
    </row>
    <row r="34" spans="1:11" s="24" customFormat="1" ht="16.5" customHeight="1">
      <c r="A34" s="42">
        <f t="shared" si="4"/>
        <v>28</v>
      </c>
      <c r="B34" s="91" t="s">
        <v>121</v>
      </c>
      <c r="C34" s="91" t="s">
        <v>70</v>
      </c>
      <c r="D34" s="43">
        <v>1765</v>
      </c>
      <c r="E34" s="223">
        <f t="shared" si="2"/>
        <v>10.611000000000001</v>
      </c>
      <c r="F34" s="227">
        <v>9.5</v>
      </c>
      <c r="G34" s="227">
        <v>100.8</v>
      </c>
      <c r="H34" s="225">
        <f t="shared" si="3"/>
        <v>23.78</v>
      </c>
      <c r="I34" s="148">
        <f t="shared" si="1"/>
        <v>124.58</v>
      </c>
      <c r="K34" s="248"/>
    </row>
    <row r="35" spans="1:11" s="24" customFormat="1" ht="32.25" customHeight="1">
      <c r="A35" s="42">
        <f t="shared" si="4"/>
        <v>29</v>
      </c>
      <c r="B35" s="91" t="s">
        <v>112</v>
      </c>
      <c r="C35" s="91" t="s">
        <v>66</v>
      </c>
      <c r="D35" s="43">
        <v>1362</v>
      </c>
      <c r="E35" s="223">
        <f t="shared" si="2"/>
        <v>8.1890000000000001</v>
      </c>
      <c r="F35" s="227">
        <v>15.5</v>
      </c>
      <c r="G35" s="227">
        <v>126.93</v>
      </c>
      <c r="H35" s="225">
        <f t="shared" si="3"/>
        <v>29.94</v>
      </c>
      <c r="I35" s="148">
        <f t="shared" si="1"/>
        <v>156.87</v>
      </c>
      <c r="K35" s="248"/>
    </row>
    <row r="36" spans="1:11" s="24" customFormat="1">
      <c r="A36" s="42">
        <f t="shared" si="4"/>
        <v>30</v>
      </c>
      <c r="B36" s="91" t="s">
        <v>122</v>
      </c>
      <c r="C36" s="91" t="s">
        <v>70</v>
      </c>
      <c r="D36" s="43">
        <v>1463</v>
      </c>
      <c r="E36" s="223">
        <f t="shared" si="2"/>
        <v>8.7959999999999994</v>
      </c>
      <c r="F36" s="227">
        <v>16</v>
      </c>
      <c r="G36" s="227">
        <v>140.74</v>
      </c>
      <c r="H36" s="225">
        <f t="shared" si="3"/>
        <v>33.200000000000003</v>
      </c>
      <c r="I36" s="148">
        <f t="shared" si="1"/>
        <v>173.94</v>
      </c>
      <c r="K36" s="248"/>
    </row>
    <row r="37" spans="1:11" s="24" customFormat="1" ht="25.5" customHeight="1">
      <c r="A37" s="42">
        <f t="shared" si="4"/>
        <v>31</v>
      </c>
      <c r="B37" s="91" t="s">
        <v>117</v>
      </c>
      <c r="C37" s="91" t="s">
        <v>66</v>
      </c>
      <c r="D37" s="43">
        <v>1337</v>
      </c>
      <c r="E37" s="223">
        <f t="shared" si="2"/>
        <v>8.0380000000000003</v>
      </c>
      <c r="F37" s="227">
        <v>13</v>
      </c>
      <c r="G37" s="227">
        <v>104.49</v>
      </c>
      <c r="H37" s="225">
        <f t="shared" si="3"/>
        <v>24.65</v>
      </c>
      <c r="I37" s="148">
        <f t="shared" si="1"/>
        <v>129.13999999999999</v>
      </c>
      <c r="K37" s="248"/>
    </row>
    <row r="38" spans="1:11" s="24" customFormat="1" ht="28.5" customHeight="1">
      <c r="A38" s="42">
        <f t="shared" si="4"/>
        <v>32</v>
      </c>
      <c r="B38" s="91" t="s">
        <v>63</v>
      </c>
      <c r="C38" s="91" t="s">
        <v>130</v>
      </c>
      <c r="D38" s="43">
        <v>2200</v>
      </c>
      <c r="E38" s="223">
        <f t="shared" si="2"/>
        <v>13.227</v>
      </c>
      <c r="F38" s="227">
        <v>15.5</v>
      </c>
      <c r="G38" s="227">
        <v>205.02</v>
      </c>
      <c r="H38" s="225">
        <f t="shared" si="3"/>
        <v>48.36</v>
      </c>
      <c r="I38" s="148">
        <f t="shared" si="1"/>
        <v>253.38</v>
      </c>
      <c r="K38" s="248"/>
    </row>
    <row r="39" spans="1:11" s="24" customFormat="1">
      <c r="A39" s="42">
        <f t="shared" si="4"/>
        <v>33</v>
      </c>
      <c r="B39" s="91" t="s">
        <v>115</v>
      </c>
      <c r="C39" s="91" t="s">
        <v>68</v>
      </c>
      <c r="D39" s="43">
        <v>1545</v>
      </c>
      <c r="E39" s="223">
        <f t="shared" si="2"/>
        <v>9.2889999999999997</v>
      </c>
      <c r="F39" s="227">
        <v>14</v>
      </c>
      <c r="G39" s="227">
        <v>130.05000000000001</v>
      </c>
      <c r="H39" s="225">
        <f t="shared" si="3"/>
        <v>30.68</v>
      </c>
      <c r="I39" s="148">
        <f t="shared" si="1"/>
        <v>160.73000000000002</v>
      </c>
      <c r="K39" s="248"/>
    </row>
    <row r="40" spans="1:11" s="24" customFormat="1" ht="30.75" customHeight="1">
      <c r="A40" s="42">
        <f t="shared" si="4"/>
        <v>34</v>
      </c>
      <c r="B40" s="91" t="s">
        <v>101</v>
      </c>
      <c r="C40" s="231" t="s">
        <v>68</v>
      </c>
      <c r="D40" s="43">
        <v>1517</v>
      </c>
      <c r="E40" s="223">
        <f t="shared" si="2"/>
        <v>9.1199999999999992</v>
      </c>
      <c r="F40" s="227">
        <v>26.25</v>
      </c>
      <c r="G40" s="227">
        <v>239.4</v>
      </c>
      <c r="H40" s="225">
        <f t="shared" si="3"/>
        <v>56.47</v>
      </c>
      <c r="I40" s="148">
        <f t="shared" si="1"/>
        <v>295.87</v>
      </c>
      <c r="K40" s="248"/>
    </row>
    <row r="41" spans="1:11" s="24" customFormat="1">
      <c r="A41" s="42">
        <f t="shared" si="4"/>
        <v>35</v>
      </c>
      <c r="B41" s="91" t="s">
        <v>76</v>
      </c>
      <c r="C41" s="231" t="s">
        <v>70</v>
      </c>
      <c r="D41" s="43">
        <v>1474</v>
      </c>
      <c r="E41" s="223">
        <f t="shared" si="2"/>
        <v>8.8620000000000001</v>
      </c>
      <c r="F41" s="227">
        <v>14</v>
      </c>
      <c r="G41" s="227">
        <v>124.07</v>
      </c>
      <c r="H41" s="225">
        <f t="shared" si="3"/>
        <v>29.27</v>
      </c>
      <c r="I41" s="148">
        <f t="shared" si="1"/>
        <v>153.34</v>
      </c>
      <c r="K41" s="248"/>
    </row>
    <row r="42" spans="1:11" s="24" customFormat="1" ht="25.5">
      <c r="A42" s="42">
        <f t="shared" si="4"/>
        <v>36</v>
      </c>
      <c r="B42" s="91" t="s">
        <v>86</v>
      </c>
      <c r="C42" s="231" t="s">
        <v>68</v>
      </c>
      <c r="D42" s="43">
        <v>1381</v>
      </c>
      <c r="E42" s="223">
        <f t="shared" si="2"/>
        <v>8.3030000000000008</v>
      </c>
      <c r="F42" s="227">
        <v>13</v>
      </c>
      <c r="G42" s="227">
        <v>107.94</v>
      </c>
      <c r="H42" s="225">
        <f t="shared" si="3"/>
        <v>25.46</v>
      </c>
      <c r="I42" s="148">
        <f t="shared" si="1"/>
        <v>133.4</v>
      </c>
      <c r="K42" s="248"/>
    </row>
    <row r="43" spans="1:11" s="24" customFormat="1" ht="16.5" customHeight="1">
      <c r="A43" s="42">
        <f t="shared" si="4"/>
        <v>37</v>
      </c>
      <c r="B43" s="91" t="s">
        <v>115</v>
      </c>
      <c r="C43" s="231" t="s">
        <v>103</v>
      </c>
      <c r="D43" s="43">
        <v>2012</v>
      </c>
      <c r="E43" s="223">
        <f t="shared" si="2"/>
        <v>12.096</v>
      </c>
      <c r="F43" s="227">
        <v>14</v>
      </c>
      <c r="G43" s="227">
        <v>169.34</v>
      </c>
      <c r="H43" s="225">
        <f t="shared" si="3"/>
        <v>39.950000000000003</v>
      </c>
      <c r="I43" s="148">
        <f t="shared" si="1"/>
        <v>209.29000000000002</v>
      </c>
      <c r="K43" s="248"/>
    </row>
    <row r="44" spans="1:11" s="24" customFormat="1">
      <c r="A44" s="42">
        <f t="shared" si="4"/>
        <v>38</v>
      </c>
      <c r="B44" s="91" t="s">
        <v>133</v>
      </c>
      <c r="C44" s="231" t="s">
        <v>134</v>
      </c>
      <c r="D44" s="43">
        <v>1821</v>
      </c>
      <c r="E44" s="223">
        <f t="shared" si="2"/>
        <v>10.948</v>
      </c>
      <c r="F44" s="227">
        <v>16</v>
      </c>
      <c r="G44" s="227">
        <v>175.17</v>
      </c>
      <c r="H44" s="225">
        <f t="shared" si="3"/>
        <v>41.32</v>
      </c>
      <c r="I44" s="148">
        <f t="shared" si="1"/>
        <v>216.48999999999998</v>
      </c>
      <c r="K44" s="248"/>
    </row>
    <row r="45" spans="1:11" s="24" customFormat="1">
      <c r="A45" s="42">
        <f>A44+1</f>
        <v>39</v>
      </c>
      <c r="B45" s="91" t="s">
        <v>104</v>
      </c>
      <c r="C45" s="231" t="s">
        <v>68</v>
      </c>
      <c r="D45" s="43">
        <v>1361</v>
      </c>
      <c r="E45" s="223">
        <f t="shared" si="2"/>
        <v>8.1829999999999998</v>
      </c>
      <c r="F45" s="227">
        <v>14</v>
      </c>
      <c r="G45" s="227">
        <v>114.56</v>
      </c>
      <c r="H45" s="225">
        <f t="shared" si="3"/>
        <v>27.02</v>
      </c>
      <c r="I45" s="148">
        <f t="shared" si="1"/>
        <v>141.58000000000001</v>
      </c>
      <c r="K45" s="248"/>
    </row>
    <row r="46" spans="1:11" s="24" customFormat="1" ht="25.5">
      <c r="A46" s="42">
        <f t="shared" si="4"/>
        <v>40</v>
      </c>
      <c r="B46" s="91" t="s">
        <v>117</v>
      </c>
      <c r="C46" s="231" t="s">
        <v>66</v>
      </c>
      <c r="D46" s="43">
        <v>1362</v>
      </c>
      <c r="E46" s="223">
        <f t="shared" si="2"/>
        <v>8.1890000000000001</v>
      </c>
      <c r="F46" s="227">
        <v>13</v>
      </c>
      <c r="G46" s="227">
        <v>106.46</v>
      </c>
      <c r="H46" s="225">
        <f t="shared" si="3"/>
        <v>25.11</v>
      </c>
      <c r="I46" s="148">
        <f t="shared" si="1"/>
        <v>131.57</v>
      </c>
      <c r="K46" s="248"/>
    </row>
    <row r="47" spans="1:11" s="24" customFormat="1">
      <c r="A47" s="42">
        <f t="shared" si="4"/>
        <v>41</v>
      </c>
      <c r="B47" s="91" t="s">
        <v>91</v>
      </c>
      <c r="C47" s="231" t="s">
        <v>70</v>
      </c>
      <c r="D47" s="43">
        <v>1339</v>
      </c>
      <c r="E47" s="223">
        <f t="shared" si="2"/>
        <v>8.0500000000000007</v>
      </c>
      <c r="F47" s="227">
        <v>12</v>
      </c>
      <c r="G47" s="227">
        <v>96.6</v>
      </c>
      <c r="H47" s="225">
        <f t="shared" si="3"/>
        <v>22.79</v>
      </c>
      <c r="I47" s="148">
        <f t="shared" si="1"/>
        <v>119.38999999999999</v>
      </c>
      <c r="K47" s="248"/>
    </row>
    <row r="48" spans="1:11" s="24" customFormat="1" ht="25.5">
      <c r="A48" s="42">
        <f t="shared" si="4"/>
        <v>42</v>
      </c>
      <c r="B48" s="91" t="s">
        <v>117</v>
      </c>
      <c r="C48" s="231" t="s">
        <v>66</v>
      </c>
      <c r="D48" s="43">
        <v>1337</v>
      </c>
      <c r="E48" s="223">
        <f t="shared" si="2"/>
        <v>8.0380000000000003</v>
      </c>
      <c r="F48" s="227">
        <v>14</v>
      </c>
      <c r="G48" s="227">
        <v>112.53</v>
      </c>
      <c r="H48" s="225">
        <f t="shared" si="3"/>
        <v>26.55</v>
      </c>
      <c r="I48" s="148">
        <f t="shared" si="1"/>
        <v>139.08000000000001</v>
      </c>
      <c r="K48" s="248"/>
    </row>
    <row r="49" spans="1:11" s="24" customFormat="1" ht="25.5">
      <c r="A49" s="42">
        <f t="shared" si="4"/>
        <v>43</v>
      </c>
      <c r="B49" s="91" t="s">
        <v>119</v>
      </c>
      <c r="C49" s="231" t="s">
        <v>66</v>
      </c>
      <c r="D49" s="43">
        <v>1563</v>
      </c>
      <c r="E49" s="223">
        <f t="shared" si="2"/>
        <v>9.3970000000000002</v>
      </c>
      <c r="F49" s="227">
        <v>13</v>
      </c>
      <c r="G49" s="227">
        <v>122.16</v>
      </c>
      <c r="H49" s="225">
        <f t="shared" si="3"/>
        <v>28.82</v>
      </c>
      <c r="I49" s="148">
        <f t="shared" si="1"/>
        <v>150.97999999999999</v>
      </c>
      <c r="K49" s="248"/>
    </row>
    <row r="50" spans="1:11" s="24" customFormat="1">
      <c r="A50" s="42">
        <f t="shared" si="4"/>
        <v>44</v>
      </c>
      <c r="B50" s="91" t="s">
        <v>78</v>
      </c>
      <c r="C50" s="231" t="s">
        <v>66</v>
      </c>
      <c r="D50" s="43">
        <v>1337</v>
      </c>
      <c r="E50" s="223">
        <f t="shared" si="2"/>
        <v>8.0380000000000003</v>
      </c>
      <c r="F50" s="227">
        <v>14</v>
      </c>
      <c r="G50" s="227">
        <v>112.53</v>
      </c>
      <c r="H50" s="225">
        <f t="shared" si="3"/>
        <v>26.55</v>
      </c>
      <c r="I50" s="148">
        <f t="shared" si="1"/>
        <v>139.08000000000001</v>
      </c>
      <c r="K50" s="248"/>
    </row>
    <row r="51" spans="1:11" s="24" customFormat="1" ht="25.5">
      <c r="A51" s="42">
        <f t="shared" si="4"/>
        <v>45</v>
      </c>
      <c r="B51" s="91" t="s">
        <v>140</v>
      </c>
      <c r="C51" s="231" t="s">
        <v>66</v>
      </c>
      <c r="D51" s="43">
        <v>1337</v>
      </c>
      <c r="E51" s="223">
        <f t="shared" si="2"/>
        <v>8.0380000000000003</v>
      </c>
      <c r="F51" s="227">
        <v>10.75</v>
      </c>
      <c r="G51" s="227">
        <v>86.41</v>
      </c>
      <c r="H51" s="225">
        <f t="shared" si="3"/>
        <v>20.38</v>
      </c>
      <c r="I51" s="148">
        <f t="shared" si="1"/>
        <v>106.78999999999999</v>
      </c>
      <c r="K51" s="248"/>
    </row>
    <row r="52" spans="1:11" s="24" customFormat="1" ht="25.5">
      <c r="A52" s="42">
        <f t="shared" si="4"/>
        <v>46</v>
      </c>
      <c r="B52" s="91" t="s">
        <v>80</v>
      </c>
      <c r="C52" s="231" t="s">
        <v>66</v>
      </c>
      <c r="D52" s="43">
        <v>1362</v>
      </c>
      <c r="E52" s="230">
        <f t="shared" si="2"/>
        <v>8.1890000000000001</v>
      </c>
      <c r="F52" s="227">
        <v>8.5</v>
      </c>
      <c r="G52" s="227">
        <v>69.61</v>
      </c>
      <c r="H52" s="225">
        <f t="shared" si="3"/>
        <v>16.420000000000002</v>
      </c>
      <c r="I52" s="148">
        <f t="shared" si="1"/>
        <v>86.03</v>
      </c>
      <c r="K52" s="248"/>
    </row>
    <row r="53" spans="1:11" ht="25.5">
      <c r="A53" s="42">
        <f t="shared" si="4"/>
        <v>47</v>
      </c>
      <c r="B53" s="134" t="s">
        <v>80</v>
      </c>
      <c r="C53" s="134" t="s">
        <v>66</v>
      </c>
      <c r="D53" s="42">
        <v>1322</v>
      </c>
      <c r="E53" s="230">
        <f t="shared" si="2"/>
        <v>7.9480000000000004</v>
      </c>
      <c r="F53" s="44">
        <v>4.5</v>
      </c>
      <c r="G53" s="43">
        <v>35.770000000000003</v>
      </c>
      <c r="H53" s="225">
        <f t="shared" si="3"/>
        <v>8.44</v>
      </c>
      <c r="I53" s="148">
        <f t="shared" si="1"/>
        <v>44.21</v>
      </c>
      <c r="K53" s="248"/>
    </row>
    <row r="54" spans="1:11">
      <c r="A54" s="42">
        <f t="shared" si="4"/>
        <v>48</v>
      </c>
      <c r="B54" s="134" t="s">
        <v>128</v>
      </c>
      <c r="C54" s="134" t="s">
        <v>130</v>
      </c>
      <c r="D54" s="42">
        <v>2200</v>
      </c>
      <c r="E54" s="230">
        <f t="shared" si="2"/>
        <v>13.227</v>
      </c>
      <c r="F54" s="44">
        <v>8.5</v>
      </c>
      <c r="G54" s="43">
        <v>112.43</v>
      </c>
      <c r="H54" s="225">
        <f t="shared" si="3"/>
        <v>26.52</v>
      </c>
      <c r="I54" s="148">
        <f t="shared" si="1"/>
        <v>138.95000000000002</v>
      </c>
      <c r="K54" s="248"/>
    </row>
    <row r="55" spans="1:11" ht="16.5" customHeight="1">
      <c r="A55" s="42">
        <f t="shared" si="4"/>
        <v>49</v>
      </c>
      <c r="B55" s="134" t="s">
        <v>115</v>
      </c>
      <c r="C55" s="134" t="s">
        <v>70</v>
      </c>
      <c r="D55" s="42">
        <v>1645</v>
      </c>
      <c r="E55" s="230">
        <f t="shared" si="2"/>
        <v>9.89</v>
      </c>
      <c r="F55" s="44">
        <v>14</v>
      </c>
      <c r="G55" s="43">
        <v>138.46</v>
      </c>
      <c r="H55" s="225">
        <f t="shared" si="3"/>
        <v>32.659999999999997</v>
      </c>
      <c r="I55" s="148">
        <f t="shared" si="1"/>
        <v>171.12</v>
      </c>
      <c r="K55" s="248"/>
    </row>
    <row r="56" spans="1:11" ht="25.5">
      <c r="A56" s="42">
        <f t="shared" si="4"/>
        <v>50</v>
      </c>
      <c r="B56" s="134" t="s">
        <v>101</v>
      </c>
      <c r="C56" s="134" t="s">
        <v>66</v>
      </c>
      <c r="D56" s="42">
        <v>1417</v>
      </c>
      <c r="E56" s="230">
        <f t="shared" si="2"/>
        <v>8.5190000000000001</v>
      </c>
      <c r="F56" s="44">
        <v>15.5</v>
      </c>
      <c r="G56" s="43">
        <v>132.04</v>
      </c>
      <c r="H56" s="225">
        <f t="shared" si="3"/>
        <v>31.15</v>
      </c>
      <c r="I56" s="148">
        <f t="shared" si="1"/>
        <v>163.19</v>
      </c>
      <c r="K56" s="248"/>
    </row>
    <row r="57" spans="1:11" ht="25.5">
      <c r="A57" s="42">
        <f t="shared" si="4"/>
        <v>51</v>
      </c>
      <c r="B57" s="134" t="s">
        <v>94</v>
      </c>
      <c r="C57" s="134" t="s">
        <v>68</v>
      </c>
      <c r="D57" s="42">
        <v>1315</v>
      </c>
      <c r="E57" s="230">
        <f t="shared" si="2"/>
        <v>7.9059999999999997</v>
      </c>
      <c r="F57" s="44">
        <v>14</v>
      </c>
      <c r="G57" s="43">
        <v>110.68</v>
      </c>
      <c r="H57" s="225">
        <f t="shared" si="3"/>
        <v>26.11</v>
      </c>
      <c r="I57" s="148">
        <f t="shared" si="1"/>
        <v>136.79000000000002</v>
      </c>
      <c r="K57" s="248"/>
    </row>
    <row r="58" spans="1:11" ht="18" customHeight="1">
      <c r="A58" s="42">
        <f t="shared" si="4"/>
        <v>52</v>
      </c>
      <c r="B58" s="134" t="s">
        <v>115</v>
      </c>
      <c r="C58" s="134" t="s">
        <v>68</v>
      </c>
      <c r="D58" s="42">
        <v>1525</v>
      </c>
      <c r="E58" s="230">
        <f t="shared" si="2"/>
        <v>9.1690000000000005</v>
      </c>
      <c r="F58" s="44">
        <v>14</v>
      </c>
      <c r="G58" s="43">
        <v>128.37</v>
      </c>
      <c r="H58" s="225">
        <f t="shared" si="3"/>
        <v>30.28</v>
      </c>
      <c r="I58" s="148">
        <f t="shared" si="1"/>
        <v>158.65</v>
      </c>
      <c r="K58" s="248"/>
    </row>
    <row r="59" spans="1:11" ht="25.5">
      <c r="A59" s="42">
        <f t="shared" si="4"/>
        <v>53</v>
      </c>
      <c r="B59" s="134" t="s">
        <v>112</v>
      </c>
      <c r="C59" s="134" t="s">
        <v>32</v>
      </c>
      <c r="D59" s="42">
        <v>1100</v>
      </c>
      <c r="E59" s="230">
        <f t="shared" si="2"/>
        <v>6.6130000000000004</v>
      </c>
      <c r="F59" s="44">
        <v>15.5</v>
      </c>
      <c r="G59" s="43">
        <v>102.5</v>
      </c>
      <c r="H59" s="225">
        <f t="shared" si="3"/>
        <v>24.18</v>
      </c>
      <c r="I59" s="148">
        <f t="shared" si="1"/>
        <v>126.68</v>
      </c>
      <c r="K59" s="248"/>
    </row>
    <row r="60" spans="1:11" ht="25.5">
      <c r="A60" s="42">
        <f t="shared" si="4"/>
        <v>54</v>
      </c>
      <c r="B60" s="134" t="s">
        <v>88</v>
      </c>
      <c r="C60" s="134" t="s">
        <v>66</v>
      </c>
      <c r="D60" s="42">
        <v>1297</v>
      </c>
      <c r="E60" s="230">
        <f t="shared" si="2"/>
        <v>7.798</v>
      </c>
      <c r="F60" s="44">
        <v>13.5</v>
      </c>
      <c r="G60" s="43">
        <v>105.27</v>
      </c>
      <c r="H60" s="225">
        <f t="shared" si="3"/>
        <v>24.83</v>
      </c>
      <c r="I60" s="148">
        <f t="shared" si="1"/>
        <v>130.1</v>
      </c>
      <c r="K60" s="248"/>
    </row>
    <row r="61" spans="1:11" ht="25.5">
      <c r="A61" s="42">
        <f t="shared" si="4"/>
        <v>55</v>
      </c>
      <c r="B61" s="134" t="s">
        <v>127</v>
      </c>
      <c r="C61" s="134" t="s">
        <v>66</v>
      </c>
      <c r="D61" s="42">
        <v>1297</v>
      </c>
      <c r="E61" s="230">
        <f t="shared" si="2"/>
        <v>7.798</v>
      </c>
      <c r="F61" s="44">
        <v>13</v>
      </c>
      <c r="G61" s="43">
        <v>101.37</v>
      </c>
      <c r="H61" s="225">
        <f t="shared" si="3"/>
        <v>23.91</v>
      </c>
      <c r="I61" s="148">
        <f t="shared" si="1"/>
        <v>125.28</v>
      </c>
      <c r="K61" s="248"/>
    </row>
    <row r="62" spans="1:11" ht="25.5">
      <c r="A62" s="42">
        <f t="shared" si="4"/>
        <v>56</v>
      </c>
      <c r="B62" s="134" t="s">
        <v>119</v>
      </c>
      <c r="C62" s="134" t="s">
        <v>66</v>
      </c>
      <c r="D62" s="42">
        <v>1423</v>
      </c>
      <c r="E62" s="230">
        <f t="shared" si="2"/>
        <v>8.5549999999999997</v>
      </c>
      <c r="F62" s="44">
        <v>4</v>
      </c>
      <c r="G62" s="43">
        <v>34.22</v>
      </c>
      <c r="H62" s="225">
        <f t="shared" si="3"/>
        <v>8.07</v>
      </c>
      <c r="I62" s="148">
        <f t="shared" si="1"/>
        <v>42.29</v>
      </c>
      <c r="K62" s="248"/>
    </row>
    <row r="63" spans="1:11" ht="25.5">
      <c r="A63" s="42">
        <f t="shared" si="4"/>
        <v>57</v>
      </c>
      <c r="B63" s="134" t="s">
        <v>116</v>
      </c>
      <c r="C63" s="134" t="s">
        <v>66</v>
      </c>
      <c r="D63" s="42">
        <v>1297</v>
      </c>
      <c r="E63" s="230">
        <f t="shared" si="2"/>
        <v>7.798</v>
      </c>
      <c r="F63" s="44">
        <v>4</v>
      </c>
      <c r="G63" s="43">
        <v>31.19</v>
      </c>
      <c r="H63" s="225">
        <f t="shared" si="3"/>
        <v>7.36</v>
      </c>
      <c r="I63" s="148">
        <f t="shared" si="1"/>
        <v>38.550000000000004</v>
      </c>
      <c r="K63" s="248"/>
    </row>
    <row r="64" spans="1:11" ht="25.5">
      <c r="A64" s="42">
        <f t="shared" si="4"/>
        <v>58</v>
      </c>
      <c r="B64" s="134" t="s">
        <v>116</v>
      </c>
      <c r="C64" s="134" t="s">
        <v>66</v>
      </c>
      <c r="D64" s="42">
        <v>1277</v>
      </c>
      <c r="E64" s="230">
        <f t="shared" si="2"/>
        <v>7.6779999999999999</v>
      </c>
      <c r="F64" s="44">
        <v>4</v>
      </c>
      <c r="G64" s="43">
        <v>30.71</v>
      </c>
      <c r="H64" s="225">
        <f t="shared" si="3"/>
        <v>7.24</v>
      </c>
      <c r="I64" s="148">
        <f t="shared" si="1"/>
        <v>37.950000000000003</v>
      </c>
      <c r="K64" s="248"/>
    </row>
    <row r="65" spans="1:11" ht="25.5">
      <c r="A65" s="42">
        <f t="shared" si="4"/>
        <v>59</v>
      </c>
      <c r="B65" s="134" t="s">
        <v>65</v>
      </c>
      <c r="C65" s="134" t="s">
        <v>66</v>
      </c>
      <c r="D65" s="42">
        <v>1377</v>
      </c>
      <c r="E65" s="230">
        <f t="shared" si="2"/>
        <v>8.2789999999999999</v>
      </c>
      <c r="F65" s="44">
        <v>10.75</v>
      </c>
      <c r="G65" s="43">
        <v>89</v>
      </c>
      <c r="H65" s="225">
        <f t="shared" si="3"/>
        <v>21</v>
      </c>
      <c r="I65" s="148">
        <f t="shared" si="1"/>
        <v>110</v>
      </c>
      <c r="K65" s="248"/>
    </row>
    <row r="66" spans="1:11" ht="25.5">
      <c r="A66" s="42">
        <f t="shared" si="4"/>
        <v>60</v>
      </c>
      <c r="B66" s="134" t="s">
        <v>88</v>
      </c>
      <c r="C66" s="134" t="s">
        <v>70</v>
      </c>
      <c r="D66" s="42">
        <v>1414</v>
      </c>
      <c r="E66" s="230">
        <f t="shared" si="2"/>
        <v>8.5009999999999994</v>
      </c>
      <c r="F66" s="44">
        <v>13</v>
      </c>
      <c r="G66" s="43">
        <v>110.51</v>
      </c>
      <c r="H66" s="225">
        <f t="shared" si="3"/>
        <v>26.07</v>
      </c>
      <c r="I66" s="148">
        <f t="shared" si="1"/>
        <v>136.58000000000001</v>
      </c>
      <c r="K66" s="248"/>
    </row>
    <row r="67" spans="1:11" ht="25.5">
      <c r="A67" s="42">
        <f t="shared" si="4"/>
        <v>61</v>
      </c>
      <c r="B67" s="134" t="s">
        <v>98</v>
      </c>
      <c r="C67" s="134" t="s">
        <v>66</v>
      </c>
      <c r="D67" s="42">
        <v>1277</v>
      </c>
      <c r="E67" s="230">
        <f t="shared" si="2"/>
        <v>7.6779999999999999</v>
      </c>
      <c r="F67" s="44">
        <v>14</v>
      </c>
      <c r="G67" s="43">
        <v>107.49</v>
      </c>
      <c r="H67" s="225">
        <f t="shared" si="3"/>
        <v>25.36</v>
      </c>
      <c r="I67" s="148">
        <f t="shared" si="1"/>
        <v>132.85</v>
      </c>
      <c r="K67" s="248"/>
    </row>
    <row r="68" spans="1:11" ht="25.5">
      <c r="A68" s="42">
        <f t="shared" si="4"/>
        <v>62</v>
      </c>
      <c r="B68" s="134" t="s">
        <v>88</v>
      </c>
      <c r="C68" s="134" t="s">
        <v>68</v>
      </c>
      <c r="D68" s="42">
        <v>1403</v>
      </c>
      <c r="E68" s="230">
        <f t="shared" si="2"/>
        <v>8.4350000000000005</v>
      </c>
      <c r="F68" s="44">
        <v>27.5</v>
      </c>
      <c r="G68" s="43">
        <v>231.96</v>
      </c>
      <c r="H68" s="225">
        <f t="shared" si="3"/>
        <v>54.72</v>
      </c>
      <c r="I68" s="148">
        <f t="shared" si="1"/>
        <v>286.68</v>
      </c>
      <c r="K68" s="248"/>
    </row>
    <row r="69" spans="1:11" ht="25.5">
      <c r="A69" s="42">
        <f>A68+1</f>
        <v>63</v>
      </c>
      <c r="B69" s="134" t="s">
        <v>88</v>
      </c>
      <c r="C69" s="134" t="s">
        <v>68</v>
      </c>
      <c r="D69" s="42">
        <v>1295</v>
      </c>
      <c r="E69" s="230">
        <f t="shared" si="2"/>
        <v>7.7859999999999996</v>
      </c>
      <c r="F69" s="44">
        <v>14</v>
      </c>
      <c r="G69" s="43">
        <v>109</v>
      </c>
      <c r="H69" s="225">
        <f t="shared" si="3"/>
        <v>25.71</v>
      </c>
      <c r="I69" s="148">
        <f t="shared" si="1"/>
        <v>134.71</v>
      </c>
      <c r="K69" s="248"/>
    </row>
    <row r="70" spans="1:11" ht="25.5">
      <c r="A70" s="42">
        <f t="shared" si="4"/>
        <v>64</v>
      </c>
      <c r="B70" s="134" t="s">
        <v>67</v>
      </c>
      <c r="C70" s="134" t="s">
        <v>70</v>
      </c>
      <c r="D70" s="42">
        <v>1361</v>
      </c>
      <c r="E70" s="230">
        <f t="shared" si="2"/>
        <v>8.1829999999999998</v>
      </c>
      <c r="F70" s="44">
        <v>9</v>
      </c>
      <c r="G70" s="43">
        <v>73.650000000000006</v>
      </c>
      <c r="H70" s="225">
        <f t="shared" si="3"/>
        <v>17.37</v>
      </c>
      <c r="I70" s="148">
        <f t="shared" si="1"/>
        <v>91.02000000000001</v>
      </c>
      <c r="K70" s="248"/>
    </row>
    <row r="71" spans="1:11" ht="25.5">
      <c r="A71" s="42">
        <f t="shared" si="4"/>
        <v>65</v>
      </c>
      <c r="B71" s="134" t="s">
        <v>80</v>
      </c>
      <c r="C71" s="134" t="s">
        <v>66</v>
      </c>
      <c r="D71" s="42">
        <v>1277</v>
      </c>
      <c r="E71" s="230">
        <f t="shared" si="2"/>
        <v>7.6779999999999999</v>
      </c>
      <c r="F71" s="44">
        <v>13</v>
      </c>
      <c r="G71" s="43">
        <v>99.81</v>
      </c>
      <c r="H71" s="225">
        <f t="shared" si="3"/>
        <v>23.55</v>
      </c>
      <c r="I71" s="148">
        <f t="shared" ref="I71:I74" si="5">G71+H71</f>
        <v>123.36</v>
      </c>
      <c r="K71" s="248"/>
    </row>
    <row r="72" spans="1:11" ht="25.5">
      <c r="A72" s="42">
        <f t="shared" si="4"/>
        <v>66</v>
      </c>
      <c r="B72" s="134" t="s">
        <v>101</v>
      </c>
      <c r="C72" s="134" t="s">
        <v>66</v>
      </c>
      <c r="D72" s="42">
        <v>1377</v>
      </c>
      <c r="E72" s="230">
        <f t="shared" ref="E72:E74" si="6">ROUND(D72/$E$4,3)</f>
        <v>8.2789999999999999</v>
      </c>
      <c r="F72" s="44">
        <v>15.5</v>
      </c>
      <c r="G72" s="43">
        <v>128.32</v>
      </c>
      <c r="H72" s="225">
        <f t="shared" ref="H72:H74" si="7">ROUND(G72*0.2359,2)</f>
        <v>30.27</v>
      </c>
      <c r="I72" s="148">
        <f t="shared" si="5"/>
        <v>158.59</v>
      </c>
      <c r="K72" s="248"/>
    </row>
    <row r="73" spans="1:11" ht="25.5">
      <c r="A73" s="42">
        <f t="shared" ref="A73:A74" si="8">A72+1</f>
        <v>67</v>
      </c>
      <c r="B73" s="134" t="s">
        <v>124</v>
      </c>
      <c r="C73" s="134" t="s">
        <v>66</v>
      </c>
      <c r="D73" s="42">
        <v>1383</v>
      </c>
      <c r="E73" s="230">
        <f t="shared" si="6"/>
        <v>8.3149999999999995</v>
      </c>
      <c r="F73" s="44">
        <v>11</v>
      </c>
      <c r="G73" s="43">
        <v>91.47</v>
      </c>
      <c r="H73" s="225">
        <f t="shared" si="7"/>
        <v>21.58</v>
      </c>
      <c r="I73" s="148">
        <f t="shared" si="5"/>
        <v>113.05</v>
      </c>
      <c r="K73" s="248"/>
    </row>
    <row r="74" spans="1:11" ht="25.5">
      <c r="A74" s="42">
        <f t="shared" si="8"/>
        <v>68</v>
      </c>
      <c r="B74" s="134" t="s">
        <v>96</v>
      </c>
      <c r="C74" s="134" t="s">
        <v>32</v>
      </c>
      <c r="D74" s="42">
        <v>1060</v>
      </c>
      <c r="E74" s="230">
        <f t="shared" si="6"/>
        <v>6.3730000000000002</v>
      </c>
      <c r="F74" s="44">
        <v>14</v>
      </c>
      <c r="G74" s="43">
        <v>89.22</v>
      </c>
      <c r="H74" s="225">
        <f t="shared" si="7"/>
        <v>21.05</v>
      </c>
      <c r="I74" s="148">
        <f t="shared" si="5"/>
        <v>110.27</v>
      </c>
      <c r="K74" s="248"/>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596"/>
  <sheetViews>
    <sheetView zoomScaleNormal="100" zoomScaleSheetLayoutView="100" workbookViewId="0">
      <pane ySplit="7" topLeftCell="A432" activePane="bottomLeft" state="frozen"/>
      <selection pane="bottomLeft" activeCell="B106" sqref="B106"/>
    </sheetView>
  </sheetViews>
  <sheetFormatPr defaultColWidth="9.140625" defaultRowHeight="15"/>
  <cols>
    <col min="1" max="1" width="6.28515625" style="47" customWidth="1"/>
    <col min="2" max="2" width="60.7109375" style="48" customWidth="1"/>
    <col min="3" max="3" width="26.28515625" style="101" customWidth="1"/>
    <col min="4" max="4" width="13.140625" style="47" customWidth="1"/>
    <col min="5" max="5" width="12.5703125" style="47" customWidth="1"/>
    <col min="6" max="6" width="12.140625" style="47" customWidth="1"/>
    <col min="7" max="7" width="12" style="47" customWidth="1"/>
    <col min="8" max="8" width="13.140625" style="49" customWidth="1"/>
    <col min="9" max="9" width="12.5703125" style="47" customWidth="1"/>
    <col min="10" max="10" width="14" style="47" customWidth="1"/>
    <col min="11" max="11" width="9.42578125" style="179" customWidth="1"/>
    <col min="12" max="12" width="9.140625" style="106"/>
    <col min="14" max="16384" width="9.140625" style="106"/>
  </cols>
  <sheetData>
    <row r="1" spans="1:13">
      <c r="H1" s="53"/>
      <c r="I1" s="51"/>
      <c r="J1" s="89" t="s">
        <v>57</v>
      </c>
    </row>
    <row r="2" spans="1:13" s="50" customFormat="1" ht="18.75">
      <c r="A2" s="90" t="s">
        <v>46</v>
      </c>
      <c r="B2" s="52"/>
      <c r="C2" s="112"/>
      <c r="D2" s="51"/>
      <c r="E2" s="51"/>
      <c r="F2" s="51"/>
      <c r="G2" s="51"/>
      <c r="H2" s="102"/>
      <c r="I2" s="102"/>
      <c r="J2" s="102"/>
      <c r="K2" s="180"/>
    </row>
    <row r="3" spans="1:13" s="50" customFormat="1" ht="37.5" customHeight="1">
      <c r="A3" s="268" t="s">
        <v>202</v>
      </c>
      <c r="B3" s="268"/>
      <c r="C3" s="268"/>
      <c r="D3" s="268"/>
      <c r="E3" s="268"/>
      <c r="F3" s="268"/>
      <c r="G3" s="268"/>
      <c r="H3" s="268"/>
      <c r="I3" s="268"/>
      <c r="J3" s="268"/>
      <c r="K3" s="180"/>
    </row>
    <row r="4" spans="1:13" s="50" customFormat="1" ht="15.75">
      <c r="A4" s="111"/>
      <c r="B4" s="111"/>
      <c r="C4" s="111"/>
      <c r="D4" s="111"/>
      <c r="E4" s="111"/>
      <c r="F4" s="113">
        <v>166.33</v>
      </c>
      <c r="G4" s="113"/>
      <c r="H4" s="114"/>
      <c r="I4" s="114"/>
      <c r="J4" s="115"/>
      <c r="K4" s="180"/>
    </row>
    <row r="5" spans="1:13" s="50" customFormat="1" ht="15" customHeight="1">
      <c r="A5" s="269" t="s">
        <v>23</v>
      </c>
      <c r="B5" s="270" t="s">
        <v>24</v>
      </c>
      <c r="C5" s="270" t="s">
        <v>25</v>
      </c>
      <c r="D5" s="270" t="s">
        <v>26</v>
      </c>
      <c r="E5" s="270" t="s">
        <v>47</v>
      </c>
      <c r="F5" s="270" t="s">
        <v>27</v>
      </c>
      <c r="G5" s="274" t="s">
        <v>28</v>
      </c>
      <c r="H5" s="271" t="s">
        <v>48</v>
      </c>
      <c r="I5" s="272" t="s">
        <v>30</v>
      </c>
      <c r="J5" s="273" t="s">
        <v>3</v>
      </c>
      <c r="K5" s="180"/>
    </row>
    <row r="6" spans="1:13" s="47" customFormat="1" ht="48" customHeight="1">
      <c r="A6" s="269"/>
      <c r="B6" s="270"/>
      <c r="C6" s="270"/>
      <c r="D6" s="270"/>
      <c r="E6" s="270"/>
      <c r="F6" s="270"/>
      <c r="G6" s="275"/>
      <c r="H6" s="271"/>
      <c r="I6" s="272"/>
      <c r="J6" s="273"/>
      <c r="K6" s="179"/>
    </row>
    <row r="7" spans="1:13" s="103" customFormat="1" ht="24.75" customHeight="1">
      <c r="A7" s="265" t="s">
        <v>31</v>
      </c>
      <c r="B7" s="265"/>
      <c r="C7" s="265"/>
      <c r="D7" s="265"/>
      <c r="E7" s="265"/>
      <c r="F7" s="265"/>
      <c r="G7" s="158">
        <f>SUM(G8:G535)</f>
        <v>12622</v>
      </c>
      <c r="H7" s="158">
        <f>SUM(H8:H535)</f>
        <v>16566.460000000006</v>
      </c>
      <c r="I7" s="158">
        <f>SUM(I8:I535)</f>
        <v>3906.5600000000004</v>
      </c>
      <c r="J7" s="158">
        <f>SUM(J8:J535)</f>
        <v>20473.019999999971</v>
      </c>
      <c r="K7" s="181"/>
    </row>
    <row r="8" spans="1:13" s="50" customFormat="1" ht="25.5">
      <c r="A8" s="116">
        <v>1</v>
      </c>
      <c r="B8" s="104" t="s">
        <v>63</v>
      </c>
      <c r="C8" s="104" t="s">
        <v>64</v>
      </c>
      <c r="D8" s="157">
        <v>2040</v>
      </c>
      <c r="E8" s="128" t="s">
        <v>147</v>
      </c>
      <c r="F8" s="121">
        <f>ROUND(D8/$F$4,3)</f>
        <v>12.265000000000001</v>
      </c>
      <c r="G8" s="105">
        <v>36</v>
      </c>
      <c r="H8" s="117">
        <v>44.15</v>
      </c>
      <c r="I8" s="105">
        <f t="shared" ref="I8:I71" si="0">ROUND(H8*23.59%,2)</f>
        <v>10.41</v>
      </c>
      <c r="J8" s="105">
        <f t="shared" ref="J8:J71" si="1">H8+I8</f>
        <v>54.56</v>
      </c>
      <c r="K8" s="147"/>
      <c r="M8" s="228"/>
    </row>
    <row r="9" spans="1:13" s="50" customFormat="1" ht="30" customHeight="1">
      <c r="A9" s="118">
        <f>A8+1</f>
        <v>2</v>
      </c>
      <c r="B9" s="108" t="s">
        <v>69</v>
      </c>
      <c r="C9" s="108" t="s">
        <v>70</v>
      </c>
      <c r="D9" s="120">
        <v>1794</v>
      </c>
      <c r="E9" s="129" t="s">
        <v>147</v>
      </c>
      <c r="F9" s="121">
        <f>ROUND(D9/$F$4,3)</f>
        <v>10.786</v>
      </c>
      <c r="G9" s="105">
        <v>24</v>
      </c>
      <c r="H9" s="119">
        <v>25.89</v>
      </c>
      <c r="I9" s="105">
        <f t="shared" si="0"/>
        <v>6.11</v>
      </c>
      <c r="J9" s="105">
        <f t="shared" si="1"/>
        <v>32</v>
      </c>
      <c r="K9" s="147"/>
      <c r="M9" s="228"/>
    </row>
    <row r="10" spans="1:13" ht="19.5" customHeight="1">
      <c r="A10" s="118">
        <f t="shared" ref="A10:A73" si="2">A9+1</f>
        <v>3</v>
      </c>
      <c r="B10" s="108" t="s">
        <v>76</v>
      </c>
      <c r="C10" s="108" t="s">
        <v>68</v>
      </c>
      <c r="D10" s="120">
        <v>1381</v>
      </c>
      <c r="E10" s="129" t="s">
        <v>147</v>
      </c>
      <c r="F10" s="121">
        <f t="shared" ref="F10:F73" si="3">ROUND(D10/$F$4,3)</f>
        <v>8.3030000000000008</v>
      </c>
      <c r="G10" s="105">
        <v>12</v>
      </c>
      <c r="H10" s="119">
        <v>9.9600000000000009</v>
      </c>
      <c r="I10" s="105">
        <f t="shared" si="0"/>
        <v>2.35</v>
      </c>
      <c r="J10" s="105">
        <f t="shared" si="1"/>
        <v>12.31</v>
      </c>
      <c r="K10" s="147"/>
      <c r="M10" s="228"/>
    </row>
    <row r="11" spans="1:13" ht="25.5">
      <c r="A11" s="118">
        <f t="shared" si="2"/>
        <v>4</v>
      </c>
      <c r="B11" s="108" t="s">
        <v>123</v>
      </c>
      <c r="C11" s="108" t="s">
        <v>66</v>
      </c>
      <c r="D11" s="120">
        <v>1317</v>
      </c>
      <c r="E11" s="129" t="s">
        <v>147</v>
      </c>
      <c r="F11" s="121">
        <f t="shared" si="3"/>
        <v>7.9180000000000001</v>
      </c>
      <c r="G11" s="105">
        <v>12</v>
      </c>
      <c r="H11" s="119">
        <v>9.5</v>
      </c>
      <c r="I11" s="105">
        <f t="shared" si="0"/>
        <v>2.2400000000000002</v>
      </c>
      <c r="J11" s="105">
        <f t="shared" si="1"/>
        <v>11.74</v>
      </c>
      <c r="K11" s="147"/>
      <c r="M11" s="228"/>
    </row>
    <row r="12" spans="1:13" ht="25.5">
      <c r="A12" s="118">
        <f t="shared" si="2"/>
        <v>5</v>
      </c>
      <c r="B12" s="108" t="s">
        <v>102</v>
      </c>
      <c r="C12" s="108" t="s">
        <v>66</v>
      </c>
      <c r="D12" s="120">
        <v>1337</v>
      </c>
      <c r="E12" s="129" t="s">
        <v>147</v>
      </c>
      <c r="F12" s="121">
        <f t="shared" si="3"/>
        <v>8.0380000000000003</v>
      </c>
      <c r="G12" s="105">
        <v>36</v>
      </c>
      <c r="H12" s="119">
        <v>28.94</v>
      </c>
      <c r="I12" s="105">
        <f t="shared" si="0"/>
        <v>6.83</v>
      </c>
      <c r="J12" s="105">
        <f t="shared" si="1"/>
        <v>35.770000000000003</v>
      </c>
      <c r="K12" s="147"/>
      <c r="M12" s="228"/>
    </row>
    <row r="13" spans="1:13" ht="25.5">
      <c r="A13" s="118">
        <f t="shared" si="2"/>
        <v>6</v>
      </c>
      <c r="B13" s="108" t="s">
        <v>80</v>
      </c>
      <c r="C13" s="108" t="s">
        <v>68</v>
      </c>
      <c r="D13" s="120">
        <v>1355</v>
      </c>
      <c r="E13" s="129" t="s">
        <v>147</v>
      </c>
      <c r="F13" s="121">
        <f t="shared" si="3"/>
        <v>8.1460000000000008</v>
      </c>
      <c r="G13" s="105">
        <v>12</v>
      </c>
      <c r="H13" s="119">
        <v>9.7799999999999994</v>
      </c>
      <c r="I13" s="105">
        <f>ROUND(H13*23.59%,2)+0.01</f>
        <v>2.3199999999999998</v>
      </c>
      <c r="J13" s="105">
        <f t="shared" si="1"/>
        <v>12.1</v>
      </c>
      <c r="K13" s="147"/>
      <c r="M13" s="228"/>
    </row>
    <row r="14" spans="1:13" ht="25.5">
      <c r="A14" s="118">
        <f t="shared" si="2"/>
        <v>7</v>
      </c>
      <c r="B14" s="108" t="s">
        <v>119</v>
      </c>
      <c r="C14" s="108" t="s">
        <v>68</v>
      </c>
      <c r="D14" s="120">
        <v>1610</v>
      </c>
      <c r="E14" s="129" t="s">
        <v>147</v>
      </c>
      <c r="F14" s="121">
        <f t="shared" si="3"/>
        <v>9.68</v>
      </c>
      <c r="G14" s="105">
        <v>36</v>
      </c>
      <c r="H14" s="119">
        <v>34.85</v>
      </c>
      <c r="I14" s="105">
        <f t="shared" si="0"/>
        <v>8.2200000000000006</v>
      </c>
      <c r="J14" s="105">
        <f t="shared" si="1"/>
        <v>43.07</v>
      </c>
      <c r="K14" s="147"/>
      <c r="M14" s="228"/>
    </row>
    <row r="15" spans="1:13" ht="25.5">
      <c r="A15" s="118">
        <f t="shared" si="2"/>
        <v>8</v>
      </c>
      <c r="B15" s="108" t="s">
        <v>81</v>
      </c>
      <c r="C15" s="108" t="s">
        <v>70</v>
      </c>
      <c r="D15" s="120">
        <v>1542</v>
      </c>
      <c r="E15" s="129" t="s">
        <v>147</v>
      </c>
      <c r="F15" s="121">
        <f t="shared" si="3"/>
        <v>9.2710000000000008</v>
      </c>
      <c r="G15" s="105">
        <v>12</v>
      </c>
      <c r="H15" s="119">
        <v>11.13</v>
      </c>
      <c r="I15" s="105">
        <f t="shared" si="0"/>
        <v>2.63</v>
      </c>
      <c r="J15" s="105">
        <f t="shared" si="1"/>
        <v>13.760000000000002</v>
      </c>
      <c r="K15" s="147"/>
      <c r="M15" s="228"/>
    </row>
    <row r="16" spans="1:13" ht="25.5">
      <c r="A16" s="118">
        <f t="shared" si="2"/>
        <v>9</v>
      </c>
      <c r="B16" s="108" t="s">
        <v>112</v>
      </c>
      <c r="C16" s="108" t="s">
        <v>68</v>
      </c>
      <c r="D16" s="120">
        <v>1355</v>
      </c>
      <c r="E16" s="129" t="s">
        <v>147</v>
      </c>
      <c r="F16" s="121">
        <f t="shared" si="3"/>
        <v>8.1460000000000008</v>
      </c>
      <c r="G16" s="105">
        <v>12</v>
      </c>
      <c r="H16" s="119">
        <v>9.7799999999999994</v>
      </c>
      <c r="I16" s="105">
        <f t="shared" si="0"/>
        <v>2.31</v>
      </c>
      <c r="J16" s="105">
        <f t="shared" si="1"/>
        <v>12.09</v>
      </c>
      <c r="K16" s="147"/>
      <c r="M16" s="228"/>
    </row>
    <row r="17" spans="1:13" ht="26.25" customHeight="1">
      <c r="A17" s="118">
        <f t="shared" si="2"/>
        <v>10</v>
      </c>
      <c r="B17" s="108" t="s">
        <v>65</v>
      </c>
      <c r="C17" s="108" t="s">
        <v>70</v>
      </c>
      <c r="D17" s="120">
        <v>2040</v>
      </c>
      <c r="E17" s="129" t="s">
        <v>147</v>
      </c>
      <c r="F17" s="121">
        <f t="shared" si="3"/>
        <v>12.265000000000001</v>
      </c>
      <c r="G17" s="105">
        <v>48</v>
      </c>
      <c r="H17" s="119">
        <v>58.87</v>
      </c>
      <c r="I17" s="105">
        <f t="shared" si="0"/>
        <v>13.89</v>
      </c>
      <c r="J17" s="105">
        <f t="shared" si="1"/>
        <v>72.759999999999991</v>
      </c>
      <c r="K17" s="147"/>
      <c r="M17" s="228"/>
    </row>
    <row r="18" spans="1:13" ht="30.75" customHeight="1">
      <c r="A18" s="118">
        <f t="shared" si="2"/>
        <v>11</v>
      </c>
      <c r="B18" s="108" t="s">
        <v>82</v>
      </c>
      <c r="C18" s="108" t="s">
        <v>70</v>
      </c>
      <c r="D18" s="120">
        <v>1525</v>
      </c>
      <c r="E18" s="129" t="s">
        <v>147</v>
      </c>
      <c r="F18" s="121">
        <f t="shared" si="3"/>
        <v>9.1690000000000005</v>
      </c>
      <c r="G18" s="105">
        <v>12</v>
      </c>
      <c r="H18" s="119">
        <v>11</v>
      </c>
      <c r="I18" s="105">
        <f t="shared" si="0"/>
        <v>2.59</v>
      </c>
      <c r="J18" s="105">
        <f t="shared" si="1"/>
        <v>13.59</v>
      </c>
      <c r="K18" s="147"/>
      <c r="M18" s="228"/>
    </row>
    <row r="19" spans="1:13" ht="30.75" customHeight="1">
      <c r="A19" s="118">
        <f t="shared" si="2"/>
        <v>12</v>
      </c>
      <c r="B19" s="108" t="s">
        <v>81</v>
      </c>
      <c r="C19" s="108" t="s">
        <v>66</v>
      </c>
      <c r="D19" s="120">
        <v>1337</v>
      </c>
      <c r="E19" s="129" t="s">
        <v>147</v>
      </c>
      <c r="F19" s="121">
        <f t="shared" si="3"/>
        <v>8.0380000000000003</v>
      </c>
      <c r="G19" s="105">
        <v>24</v>
      </c>
      <c r="H19" s="119">
        <v>19.29</v>
      </c>
      <c r="I19" s="105">
        <f t="shared" si="0"/>
        <v>4.55</v>
      </c>
      <c r="J19" s="105">
        <f t="shared" si="1"/>
        <v>23.84</v>
      </c>
      <c r="K19" s="147"/>
      <c r="M19" s="228"/>
    </row>
    <row r="20" spans="1:13" ht="25.5">
      <c r="A20" s="118">
        <f t="shared" si="2"/>
        <v>13</v>
      </c>
      <c r="B20" s="108" t="s">
        <v>84</v>
      </c>
      <c r="C20" s="108" t="s">
        <v>68</v>
      </c>
      <c r="D20" s="120">
        <v>1381</v>
      </c>
      <c r="E20" s="129" t="s">
        <v>147</v>
      </c>
      <c r="F20" s="121">
        <f t="shared" si="3"/>
        <v>8.3030000000000008</v>
      </c>
      <c r="G20" s="105">
        <v>60</v>
      </c>
      <c r="H20" s="119">
        <v>49.82</v>
      </c>
      <c r="I20" s="105">
        <f t="shared" si="0"/>
        <v>11.75</v>
      </c>
      <c r="J20" s="105">
        <f t="shared" si="1"/>
        <v>61.57</v>
      </c>
      <c r="K20" s="147"/>
      <c r="M20" s="228"/>
    </row>
    <row r="21" spans="1:13" ht="27" customHeight="1">
      <c r="A21" s="118">
        <f t="shared" si="2"/>
        <v>14</v>
      </c>
      <c r="B21" s="108" t="s">
        <v>120</v>
      </c>
      <c r="C21" s="108" t="s">
        <v>70</v>
      </c>
      <c r="D21" s="120">
        <v>1872</v>
      </c>
      <c r="E21" s="129" t="s">
        <v>147</v>
      </c>
      <c r="F21" s="121">
        <f t="shared" si="3"/>
        <v>11.255000000000001</v>
      </c>
      <c r="G21" s="105">
        <v>24</v>
      </c>
      <c r="H21" s="119">
        <v>27.01</v>
      </c>
      <c r="I21" s="105">
        <f t="shared" si="0"/>
        <v>6.37</v>
      </c>
      <c r="J21" s="105">
        <f t="shared" si="1"/>
        <v>33.380000000000003</v>
      </c>
      <c r="K21" s="147"/>
      <c r="M21" s="228"/>
    </row>
    <row r="22" spans="1:13" ht="28.5" customHeight="1">
      <c r="A22" s="118">
        <f t="shared" si="2"/>
        <v>15</v>
      </c>
      <c r="B22" s="108" t="s">
        <v>86</v>
      </c>
      <c r="C22" s="108" t="s">
        <v>70</v>
      </c>
      <c r="D22" s="120">
        <v>1448</v>
      </c>
      <c r="E22" s="129" t="s">
        <v>147</v>
      </c>
      <c r="F22" s="121">
        <f t="shared" si="3"/>
        <v>8.7059999999999995</v>
      </c>
      <c r="G22" s="105">
        <v>24</v>
      </c>
      <c r="H22" s="119">
        <v>20.89</v>
      </c>
      <c r="I22" s="105">
        <f t="shared" si="0"/>
        <v>4.93</v>
      </c>
      <c r="J22" s="105">
        <f t="shared" si="1"/>
        <v>25.82</v>
      </c>
      <c r="K22" s="147"/>
      <c r="M22" s="228"/>
    </row>
    <row r="23" spans="1:13" ht="25.5">
      <c r="A23" s="118">
        <f t="shared" si="2"/>
        <v>16</v>
      </c>
      <c r="B23" s="108" t="s">
        <v>86</v>
      </c>
      <c r="C23" s="108" t="s">
        <v>68</v>
      </c>
      <c r="D23" s="120">
        <v>1361</v>
      </c>
      <c r="E23" s="129" t="s">
        <v>147</v>
      </c>
      <c r="F23" s="121">
        <f t="shared" si="3"/>
        <v>8.1829999999999998</v>
      </c>
      <c r="G23" s="105">
        <v>12</v>
      </c>
      <c r="H23" s="119">
        <v>9.82</v>
      </c>
      <c r="I23" s="105">
        <f t="shared" si="0"/>
        <v>2.3199999999999998</v>
      </c>
      <c r="J23" s="105">
        <f t="shared" si="1"/>
        <v>12.14</v>
      </c>
      <c r="K23" s="147"/>
      <c r="M23" s="228"/>
    </row>
    <row r="24" spans="1:13" ht="25.5">
      <c r="A24" s="118">
        <f t="shared" si="2"/>
        <v>17</v>
      </c>
      <c r="B24" s="108" t="s">
        <v>87</v>
      </c>
      <c r="C24" s="108" t="s">
        <v>66</v>
      </c>
      <c r="D24" s="120">
        <v>1583</v>
      </c>
      <c r="E24" s="129" t="s">
        <v>147</v>
      </c>
      <c r="F24" s="121">
        <f t="shared" si="3"/>
        <v>9.5169999999999995</v>
      </c>
      <c r="G24" s="105">
        <v>36</v>
      </c>
      <c r="H24" s="119">
        <v>34.26</v>
      </c>
      <c r="I24" s="105">
        <f>ROUND(H24*23.59%,2)</f>
        <v>8.08</v>
      </c>
      <c r="J24" s="105">
        <f t="shared" si="1"/>
        <v>42.339999999999996</v>
      </c>
      <c r="K24" s="147"/>
      <c r="M24" s="228"/>
    </row>
    <row r="25" spans="1:13" ht="25.5">
      <c r="A25" s="118">
        <f t="shared" si="2"/>
        <v>18</v>
      </c>
      <c r="B25" s="108" t="s">
        <v>88</v>
      </c>
      <c r="C25" s="108" t="s">
        <v>66</v>
      </c>
      <c r="D25" s="120">
        <v>1401</v>
      </c>
      <c r="E25" s="129" t="s">
        <v>147</v>
      </c>
      <c r="F25" s="121">
        <f t="shared" si="3"/>
        <v>8.423</v>
      </c>
      <c r="G25" s="105">
        <v>24</v>
      </c>
      <c r="H25" s="119">
        <v>20.22</v>
      </c>
      <c r="I25" s="105">
        <f>ROUND(H25*23.59%,2)+0.01</f>
        <v>4.7799999999999994</v>
      </c>
      <c r="J25" s="105">
        <f t="shared" si="1"/>
        <v>25</v>
      </c>
      <c r="K25" s="147"/>
      <c r="M25" s="228"/>
    </row>
    <row r="26" spans="1:13" ht="25.5">
      <c r="A26" s="118">
        <f t="shared" si="2"/>
        <v>19</v>
      </c>
      <c r="B26" s="108" t="s">
        <v>119</v>
      </c>
      <c r="C26" s="108" t="s">
        <v>66</v>
      </c>
      <c r="D26" s="120">
        <v>1443</v>
      </c>
      <c r="E26" s="129" t="s">
        <v>147</v>
      </c>
      <c r="F26" s="121">
        <f t="shared" si="3"/>
        <v>8.6760000000000002</v>
      </c>
      <c r="G26" s="105">
        <v>24</v>
      </c>
      <c r="H26" s="119">
        <v>20.82</v>
      </c>
      <c r="I26" s="105">
        <f t="shared" si="0"/>
        <v>4.91</v>
      </c>
      <c r="J26" s="105">
        <f t="shared" si="1"/>
        <v>25.73</v>
      </c>
      <c r="K26" s="147"/>
      <c r="M26" s="228"/>
    </row>
    <row r="27" spans="1:13" ht="25.5">
      <c r="A27" s="118">
        <f t="shared" si="2"/>
        <v>20</v>
      </c>
      <c r="B27" s="108" t="s">
        <v>93</v>
      </c>
      <c r="C27" s="108" t="s">
        <v>32</v>
      </c>
      <c r="D27" s="120">
        <v>1140</v>
      </c>
      <c r="E27" s="129" t="s">
        <v>147</v>
      </c>
      <c r="F27" s="121">
        <f t="shared" si="3"/>
        <v>6.8540000000000001</v>
      </c>
      <c r="G27" s="105">
        <v>60</v>
      </c>
      <c r="H27" s="119">
        <v>41.12</v>
      </c>
      <c r="I27" s="105">
        <f t="shared" si="0"/>
        <v>9.6999999999999993</v>
      </c>
      <c r="J27" s="105">
        <f t="shared" si="1"/>
        <v>50.819999999999993</v>
      </c>
      <c r="K27" s="147"/>
      <c r="M27" s="228"/>
    </row>
    <row r="28" spans="1:13" ht="25.5">
      <c r="A28" s="118">
        <f t="shared" si="2"/>
        <v>21</v>
      </c>
      <c r="B28" s="108" t="s">
        <v>69</v>
      </c>
      <c r="C28" s="108" t="s">
        <v>68</v>
      </c>
      <c r="D28" s="120">
        <v>1517</v>
      </c>
      <c r="E28" s="129" t="s">
        <v>147</v>
      </c>
      <c r="F28" s="121">
        <f t="shared" si="3"/>
        <v>9.1199999999999992</v>
      </c>
      <c r="G28" s="105">
        <v>24</v>
      </c>
      <c r="H28" s="119">
        <v>21.89</v>
      </c>
      <c r="I28" s="105">
        <f t="shared" si="0"/>
        <v>5.16</v>
      </c>
      <c r="J28" s="105">
        <f t="shared" si="1"/>
        <v>27.05</v>
      </c>
      <c r="K28" s="147"/>
      <c r="M28" s="228"/>
    </row>
    <row r="29" spans="1:13" ht="25.5">
      <c r="A29" s="118">
        <f t="shared" si="2"/>
        <v>22</v>
      </c>
      <c r="B29" s="108" t="s">
        <v>96</v>
      </c>
      <c r="C29" s="108" t="s">
        <v>68</v>
      </c>
      <c r="D29" s="120">
        <v>1431</v>
      </c>
      <c r="E29" s="129" t="s">
        <v>147</v>
      </c>
      <c r="F29" s="121">
        <f t="shared" si="3"/>
        <v>8.6029999999999998</v>
      </c>
      <c r="G29" s="105">
        <v>12</v>
      </c>
      <c r="H29" s="119">
        <v>10.32</v>
      </c>
      <c r="I29" s="105">
        <f>ROUND(H29*23.59%,2)+0.01</f>
        <v>2.44</v>
      </c>
      <c r="J29" s="105">
        <f t="shared" si="1"/>
        <v>12.76</v>
      </c>
      <c r="K29" s="147"/>
      <c r="M29" s="228"/>
    </row>
    <row r="30" spans="1:13" ht="25.5">
      <c r="A30" s="118">
        <f t="shared" si="2"/>
        <v>23</v>
      </c>
      <c r="B30" s="108" t="s">
        <v>98</v>
      </c>
      <c r="C30" s="108" t="s">
        <v>66</v>
      </c>
      <c r="D30" s="120">
        <v>1337</v>
      </c>
      <c r="E30" s="129" t="s">
        <v>147</v>
      </c>
      <c r="F30" s="121">
        <f t="shared" si="3"/>
        <v>8.0380000000000003</v>
      </c>
      <c r="G30" s="105">
        <v>12</v>
      </c>
      <c r="H30" s="119">
        <v>9.65</v>
      </c>
      <c r="I30" s="105">
        <f t="shared" si="0"/>
        <v>2.2799999999999998</v>
      </c>
      <c r="J30" s="105">
        <f t="shared" si="1"/>
        <v>11.93</v>
      </c>
      <c r="K30" s="147"/>
      <c r="M30" s="228"/>
    </row>
    <row r="31" spans="1:13" ht="25.5">
      <c r="A31" s="118">
        <f t="shared" si="2"/>
        <v>24</v>
      </c>
      <c r="B31" s="108" t="s">
        <v>96</v>
      </c>
      <c r="C31" s="108" t="s">
        <v>70</v>
      </c>
      <c r="D31" s="120">
        <v>1474</v>
      </c>
      <c r="E31" s="129" t="s">
        <v>147</v>
      </c>
      <c r="F31" s="121">
        <f t="shared" si="3"/>
        <v>8.8620000000000001</v>
      </c>
      <c r="G31" s="105">
        <v>24</v>
      </c>
      <c r="H31" s="119">
        <v>21.27</v>
      </c>
      <c r="I31" s="105">
        <f t="shared" si="0"/>
        <v>5.0199999999999996</v>
      </c>
      <c r="J31" s="105">
        <f t="shared" si="1"/>
        <v>26.29</v>
      </c>
      <c r="K31" s="147"/>
      <c r="M31" s="228"/>
    </row>
    <row r="32" spans="1:13" ht="16.5" customHeight="1">
      <c r="A32" s="118">
        <f t="shared" si="2"/>
        <v>25</v>
      </c>
      <c r="B32" s="108" t="s">
        <v>86</v>
      </c>
      <c r="C32" s="108" t="s">
        <v>66</v>
      </c>
      <c r="D32" s="120">
        <v>1337</v>
      </c>
      <c r="E32" s="129" t="s">
        <v>147</v>
      </c>
      <c r="F32" s="121">
        <f t="shared" si="3"/>
        <v>8.0380000000000003</v>
      </c>
      <c r="G32" s="105">
        <v>44</v>
      </c>
      <c r="H32" s="119">
        <v>35.369999999999997</v>
      </c>
      <c r="I32" s="105">
        <f t="shared" si="0"/>
        <v>8.34</v>
      </c>
      <c r="J32" s="105">
        <f t="shared" si="1"/>
        <v>43.709999999999994</v>
      </c>
      <c r="K32" s="147"/>
      <c r="M32" s="228"/>
    </row>
    <row r="33" spans="1:13" ht="25.5">
      <c r="A33" s="118">
        <f t="shared" si="2"/>
        <v>26</v>
      </c>
      <c r="B33" s="108" t="s">
        <v>99</v>
      </c>
      <c r="C33" s="108" t="s">
        <v>66</v>
      </c>
      <c r="D33" s="120">
        <v>1337</v>
      </c>
      <c r="E33" s="129" t="s">
        <v>147</v>
      </c>
      <c r="F33" s="121">
        <f t="shared" si="3"/>
        <v>8.0380000000000003</v>
      </c>
      <c r="G33" s="105">
        <v>24</v>
      </c>
      <c r="H33" s="119">
        <v>19.29</v>
      </c>
      <c r="I33" s="105">
        <f t="shared" si="0"/>
        <v>4.55</v>
      </c>
      <c r="J33" s="105">
        <f t="shared" si="1"/>
        <v>23.84</v>
      </c>
      <c r="K33" s="147"/>
      <c r="M33" s="228"/>
    </row>
    <row r="34" spans="1:13" ht="25.5">
      <c r="A34" s="118">
        <f t="shared" si="2"/>
        <v>27</v>
      </c>
      <c r="B34" s="108" t="s">
        <v>118</v>
      </c>
      <c r="C34" s="108" t="s">
        <v>32</v>
      </c>
      <c r="D34" s="120">
        <v>1302</v>
      </c>
      <c r="E34" s="129" t="s">
        <v>147</v>
      </c>
      <c r="F34" s="121">
        <f t="shared" si="3"/>
        <v>7.8280000000000003</v>
      </c>
      <c r="G34" s="105">
        <v>12</v>
      </c>
      <c r="H34" s="119">
        <v>9.39</v>
      </c>
      <c r="I34" s="105">
        <f t="shared" si="0"/>
        <v>2.2200000000000002</v>
      </c>
      <c r="J34" s="105">
        <f t="shared" si="1"/>
        <v>11.610000000000001</v>
      </c>
      <c r="K34" s="147"/>
      <c r="M34" s="228"/>
    </row>
    <row r="35" spans="1:13" ht="25.5">
      <c r="A35" s="118">
        <f t="shared" si="2"/>
        <v>28</v>
      </c>
      <c r="B35" s="108" t="s">
        <v>96</v>
      </c>
      <c r="C35" s="108" t="s">
        <v>32</v>
      </c>
      <c r="D35" s="120">
        <v>1140</v>
      </c>
      <c r="E35" s="129" t="s">
        <v>147</v>
      </c>
      <c r="F35" s="121">
        <f t="shared" si="3"/>
        <v>6.8540000000000001</v>
      </c>
      <c r="G35" s="105">
        <v>12</v>
      </c>
      <c r="H35" s="119">
        <v>8.2200000000000006</v>
      </c>
      <c r="I35" s="105">
        <f t="shared" si="0"/>
        <v>1.94</v>
      </c>
      <c r="J35" s="105">
        <f t="shared" si="1"/>
        <v>10.16</v>
      </c>
      <c r="K35" s="147"/>
      <c r="M35" s="228"/>
    </row>
    <row r="36" spans="1:13" ht="25.5">
      <c r="A36" s="118">
        <f t="shared" si="2"/>
        <v>29</v>
      </c>
      <c r="B36" s="108" t="s">
        <v>101</v>
      </c>
      <c r="C36" s="108" t="s">
        <v>66</v>
      </c>
      <c r="D36" s="120">
        <v>1463</v>
      </c>
      <c r="E36" s="129" t="s">
        <v>147</v>
      </c>
      <c r="F36" s="121">
        <f t="shared" si="3"/>
        <v>8.7959999999999994</v>
      </c>
      <c r="G36" s="105">
        <v>24</v>
      </c>
      <c r="H36" s="119">
        <v>21.11</v>
      </c>
      <c r="I36" s="105">
        <f t="shared" si="0"/>
        <v>4.9800000000000004</v>
      </c>
      <c r="J36" s="105">
        <f t="shared" si="1"/>
        <v>26.09</v>
      </c>
      <c r="K36" s="147"/>
      <c r="M36" s="228"/>
    </row>
    <row r="37" spans="1:13" ht="25.5">
      <c r="A37" s="118">
        <f t="shared" si="2"/>
        <v>30</v>
      </c>
      <c r="B37" s="108" t="s">
        <v>102</v>
      </c>
      <c r="C37" s="108" t="s">
        <v>68</v>
      </c>
      <c r="D37" s="120">
        <v>1381</v>
      </c>
      <c r="E37" s="129" t="s">
        <v>147</v>
      </c>
      <c r="F37" s="121">
        <f t="shared" si="3"/>
        <v>8.3030000000000008</v>
      </c>
      <c r="G37" s="105">
        <v>5.5</v>
      </c>
      <c r="H37" s="119">
        <v>4.57</v>
      </c>
      <c r="I37" s="105">
        <f t="shared" si="0"/>
        <v>1.08</v>
      </c>
      <c r="J37" s="105">
        <f t="shared" si="1"/>
        <v>5.65</v>
      </c>
      <c r="K37" s="147"/>
      <c r="M37" s="228"/>
    </row>
    <row r="38" spans="1:13" ht="25.5">
      <c r="A38" s="118">
        <f t="shared" si="2"/>
        <v>31</v>
      </c>
      <c r="B38" s="108" t="s">
        <v>102</v>
      </c>
      <c r="C38" s="108" t="s">
        <v>68</v>
      </c>
      <c r="D38" s="120">
        <v>1355</v>
      </c>
      <c r="E38" s="129" t="s">
        <v>147</v>
      </c>
      <c r="F38" s="121">
        <f t="shared" si="3"/>
        <v>8.1460000000000008</v>
      </c>
      <c r="G38" s="105">
        <v>12</v>
      </c>
      <c r="H38" s="119">
        <v>9.7799999999999994</v>
      </c>
      <c r="I38" s="105">
        <f t="shared" si="0"/>
        <v>2.31</v>
      </c>
      <c r="J38" s="105">
        <f t="shared" si="1"/>
        <v>12.09</v>
      </c>
      <c r="K38" s="147"/>
      <c r="M38" s="228"/>
    </row>
    <row r="39" spans="1:13" ht="25.5">
      <c r="A39" s="118">
        <f t="shared" si="2"/>
        <v>32</v>
      </c>
      <c r="B39" s="108" t="s">
        <v>120</v>
      </c>
      <c r="C39" s="108" t="s">
        <v>66</v>
      </c>
      <c r="D39" s="120">
        <v>1443</v>
      </c>
      <c r="E39" s="129" t="s">
        <v>147</v>
      </c>
      <c r="F39" s="121">
        <f t="shared" si="3"/>
        <v>8.6760000000000002</v>
      </c>
      <c r="G39" s="105">
        <v>12</v>
      </c>
      <c r="H39" s="119">
        <v>10.41</v>
      </c>
      <c r="I39" s="105">
        <f t="shared" si="0"/>
        <v>2.46</v>
      </c>
      <c r="J39" s="105">
        <f t="shared" si="1"/>
        <v>12.870000000000001</v>
      </c>
      <c r="K39" s="147"/>
      <c r="M39" s="228"/>
    </row>
    <row r="40" spans="1:13" ht="25.5">
      <c r="A40" s="118">
        <f t="shared" si="2"/>
        <v>33</v>
      </c>
      <c r="B40" s="108" t="s">
        <v>117</v>
      </c>
      <c r="C40" s="108" t="s">
        <v>68</v>
      </c>
      <c r="D40" s="120">
        <v>1381</v>
      </c>
      <c r="E40" s="129" t="s">
        <v>147</v>
      </c>
      <c r="F40" s="121">
        <f t="shared" si="3"/>
        <v>8.3030000000000008</v>
      </c>
      <c r="G40" s="105">
        <v>24</v>
      </c>
      <c r="H40" s="119">
        <v>19.93</v>
      </c>
      <c r="I40" s="105">
        <f t="shared" si="0"/>
        <v>4.7</v>
      </c>
      <c r="J40" s="105">
        <f t="shared" si="1"/>
        <v>24.63</v>
      </c>
      <c r="K40" s="147"/>
      <c r="M40" s="228"/>
    </row>
    <row r="41" spans="1:13" ht="25.5">
      <c r="A41" s="118">
        <f t="shared" si="2"/>
        <v>34</v>
      </c>
      <c r="B41" s="108" t="s">
        <v>94</v>
      </c>
      <c r="C41" s="108" t="s">
        <v>68</v>
      </c>
      <c r="D41" s="120">
        <v>1335</v>
      </c>
      <c r="E41" s="129" t="s">
        <v>147</v>
      </c>
      <c r="F41" s="121">
        <f t="shared" si="3"/>
        <v>8.0259999999999998</v>
      </c>
      <c r="G41" s="105">
        <v>24</v>
      </c>
      <c r="H41" s="119">
        <v>19.260000000000002</v>
      </c>
      <c r="I41" s="105">
        <f>ROUND(H41*23.59%,2)</f>
        <v>4.54</v>
      </c>
      <c r="J41" s="105">
        <f t="shared" si="1"/>
        <v>23.8</v>
      </c>
      <c r="K41" s="147"/>
      <c r="M41" s="228"/>
    </row>
    <row r="42" spans="1:13" ht="25.5">
      <c r="A42" s="118">
        <f t="shared" si="2"/>
        <v>35</v>
      </c>
      <c r="B42" s="108" t="s">
        <v>107</v>
      </c>
      <c r="C42" s="108" t="s">
        <v>68</v>
      </c>
      <c r="D42" s="120">
        <v>1355</v>
      </c>
      <c r="E42" s="129" t="s">
        <v>147</v>
      </c>
      <c r="F42" s="121">
        <f t="shared" si="3"/>
        <v>8.1460000000000008</v>
      </c>
      <c r="G42" s="105">
        <v>12</v>
      </c>
      <c r="H42" s="119">
        <v>9.7799999999999994</v>
      </c>
      <c r="I42" s="105">
        <f t="shared" si="0"/>
        <v>2.31</v>
      </c>
      <c r="J42" s="105">
        <f t="shared" si="1"/>
        <v>12.09</v>
      </c>
      <c r="K42" s="147"/>
      <c r="M42" s="228"/>
    </row>
    <row r="43" spans="1:13" ht="26.25" customHeight="1">
      <c r="A43" s="118">
        <f t="shared" si="2"/>
        <v>36</v>
      </c>
      <c r="B43" s="108" t="s">
        <v>63</v>
      </c>
      <c r="C43" s="108" t="s">
        <v>108</v>
      </c>
      <c r="D43" s="120">
        <v>2004</v>
      </c>
      <c r="E43" s="129" t="s">
        <v>147</v>
      </c>
      <c r="F43" s="121">
        <f t="shared" si="3"/>
        <v>12.048</v>
      </c>
      <c r="G43" s="105">
        <v>24</v>
      </c>
      <c r="H43" s="119">
        <v>28.92</v>
      </c>
      <c r="I43" s="105">
        <f>ROUND(H43*23.59%,2)+0.01</f>
        <v>6.83</v>
      </c>
      <c r="J43" s="105">
        <f t="shared" si="1"/>
        <v>35.75</v>
      </c>
      <c r="K43" s="147"/>
      <c r="M43" s="228"/>
    </row>
    <row r="44" spans="1:13" ht="25.5">
      <c r="A44" s="118">
        <f t="shared" si="2"/>
        <v>37</v>
      </c>
      <c r="B44" s="108" t="s">
        <v>99</v>
      </c>
      <c r="C44" s="108" t="s">
        <v>68</v>
      </c>
      <c r="D44" s="120">
        <v>1381</v>
      </c>
      <c r="E44" s="129" t="s">
        <v>147</v>
      </c>
      <c r="F44" s="121">
        <f t="shared" si="3"/>
        <v>8.3030000000000008</v>
      </c>
      <c r="G44" s="105">
        <v>48</v>
      </c>
      <c r="H44" s="119">
        <v>39.85</v>
      </c>
      <c r="I44" s="105">
        <f t="shared" si="0"/>
        <v>9.4</v>
      </c>
      <c r="J44" s="105">
        <f t="shared" si="1"/>
        <v>49.25</v>
      </c>
      <c r="K44" s="147"/>
      <c r="M44" s="228"/>
    </row>
    <row r="45" spans="1:13" ht="25.5">
      <c r="A45" s="118">
        <f t="shared" si="2"/>
        <v>38</v>
      </c>
      <c r="B45" s="108" t="s">
        <v>107</v>
      </c>
      <c r="C45" s="108" t="s">
        <v>70</v>
      </c>
      <c r="D45" s="120">
        <v>1474</v>
      </c>
      <c r="E45" s="129" t="s">
        <v>147</v>
      </c>
      <c r="F45" s="121">
        <f t="shared" si="3"/>
        <v>8.8620000000000001</v>
      </c>
      <c r="G45" s="105">
        <v>24</v>
      </c>
      <c r="H45" s="119">
        <v>21.27</v>
      </c>
      <c r="I45" s="105">
        <f t="shared" si="0"/>
        <v>5.0199999999999996</v>
      </c>
      <c r="J45" s="105">
        <f t="shared" si="1"/>
        <v>26.29</v>
      </c>
      <c r="K45" s="147"/>
      <c r="M45" s="228"/>
    </row>
    <row r="46" spans="1:13" ht="25.5">
      <c r="A46" s="118">
        <f t="shared" si="2"/>
        <v>39</v>
      </c>
      <c r="B46" s="108" t="s">
        <v>74</v>
      </c>
      <c r="C46" s="108" t="s">
        <v>68</v>
      </c>
      <c r="D46" s="120">
        <v>1355</v>
      </c>
      <c r="E46" s="129" t="s">
        <v>147</v>
      </c>
      <c r="F46" s="121">
        <f t="shared" si="3"/>
        <v>8.1460000000000008</v>
      </c>
      <c r="G46" s="105">
        <v>36</v>
      </c>
      <c r="H46" s="119">
        <v>29.33</v>
      </c>
      <c r="I46" s="105">
        <f t="shared" si="0"/>
        <v>6.92</v>
      </c>
      <c r="J46" s="105">
        <f t="shared" si="1"/>
        <v>36.25</v>
      </c>
      <c r="K46" s="147"/>
      <c r="M46" s="228"/>
    </row>
    <row r="47" spans="1:13" ht="25.5">
      <c r="A47" s="118">
        <f t="shared" si="2"/>
        <v>40</v>
      </c>
      <c r="B47" s="108" t="s">
        <v>107</v>
      </c>
      <c r="C47" s="108" t="s">
        <v>68</v>
      </c>
      <c r="D47" s="120">
        <v>1335</v>
      </c>
      <c r="E47" s="129" t="s">
        <v>147</v>
      </c>
      <c r="F47" s="121">
        <f t="shared" si="3"/>
        <v>8.0259999999999998</v>
      </c>
      <c r="G47" s="105">
        <v>12</v>
      </c>
      <c r="H47" s="119">
        <v>9.6300000000000008</v>
      </c>
      <c r="I47" s="105">
        <f t="shared" si="0"/>
        <v>2.27</v>
      </c>
      <c r="J47" s="105">
        <f t="shared" si="1"/>
        <v>11.9</v>
      </c>
      <c r="K47" s="147"/>
      <c r="M47" s="228"/>
    </row>
    <row r="48" spans="1:13" ht="25.5">
      <c r="A48" s="118">
        <f t="shared" si="2"/>
        <v>41</v>
      </c>
      <c r="B48" s="108" t="s">
        <v>67</v>
      </c>
      <c r="C48" s="108" t="s">
        <v>68</v>
      </c>
      <c r="D48" s="120">
        <v>1355</v>
      </c>
      <c r="E48" s="129" t="s">
        <v>147</v>
      </c>
      <c r="F48" s="121">
        <f t="shared" si="3"/>
        <v>8.1460000000000008</v>
      </c>
      <c r="G48" s="105">
        <v>12</v>
      </c>
      <c r="H48" s="119">
        <v>9.7799999999999994</v>
      </c>
      <c r="I48" s="105">
        <f t="shared" si="0"/>
        <v>2.31</v>
      </c>
      <c r="J48" s="105">
        <f t="shared" si="1"/>
        <v>12.09</v>
      </c>
      <c r="K48" s="147"/>
      <c r="M48" s="228"/>
    </row>
    <row r="49" spans="1:13" ht="25.5">
      <c r="A49" s="118">
        <f t="shared" si="2"/>
        <v>42</v>
      </c>
      <c r="B49" s="108" t="s">
        <v>140</v>
      </c>
      <c r="C49" s="108" t="s">
        <v>70</v>
      </c>
      <c r="D49" s="120">
        <v>1463</v>
      </c>
      <c r="E49" s="129" t="s">
        <v>147</v>
      </c>
      <c r="F49" s="121">
        <f t="shared" si="3"/>
        <v>8.7959999999999994</v>
      </c>
      <c r="G49" s="105">
        <v>12</v>
      </c>
      <c r="H49" s="119">
        <v>10.56</v>
      </c>
      <c r="I49" s="105">
        <f t="shared" si="0"/>
        <v>2.4900000000000002</v>
      </c>
      <c r="J49" s="105">
        <f t="shared" si="1"/>
        <v>13.05</v>
      </c>
      <c r="K49" s="147"/>
      <c r="M49" s="228"/>
    </row>
    <row r="50" spans="1:13" ht="25.5">
      <c r="A50" s="118">
        <f t="shared" si="2"/>
        <v>43</v>
      </c>
      <c r="B50" s="108" t="s">
        <v>96</v>
      </c>
      <c r="C50" s="108" t="s">
        <v>68</v>
      </c>
      <c r="D50" s="120">
        <v>1381</v>
      </c>
      <c r="E50" s="129" t="s">
        <v>147</v>
      </c>
      <c r="F50" s="121">
        <f t="shared" si="3"/>
        <v>8.3030000000000008</v>
      </c>
      <c r="G50" s="105">
        <v>24</v>
      </c>
      <c r="H50" s="119">
        <v>19.93</v>
      </c>
      <c r="I50" s="105">
        <f>ROUND(H50*23.59%,2)</f>
        <v>4.7</v>
      </c>
      <c r="J50" s="105">
        <f t="shared" si="1"/>
        <v>24.63</v>
      </c>
      <c r="K50" s="147"/>
      <c r="M50" s="228"/>
    </row>
    <row r="51" spans="1:13" ht="25.5">
      <c r="A51" s="118">
        <f t="shared" si="2"/>
        <v>44</v>
      </c>
      <c r="B51" s="108" t="s">
        <v>109</v>
      </c>
      <c r="C51" s="108" t="s">
        <v>66</v>
      </c>
      <c r="D51" s="120">
        <v>1557</v>
      </c>
      <c r="E51" s="129" t="s">
        <v>147</v>
      </c>
      <c r="F51" s="121">
        <f t="shared" si="3"/>
        <v>9.3610000000000007</v>
      </c>
      <c r="G51" s="105">
        <v>12</v>
      </c>
      <c r="H51" s="119">
        <v>11.23</v>
      </c>
      <c r="I51" s="105">
        <f t="shared" si="0"/>
        <v>2.65</v>
      </c>
      <c r="J51" s="105">
        <f t="shared" si="1"/>
        <v>13.88</v>
      </c>
      <c r="K51" s="147"/>
      <c r="M51" s="228"/>
    </row>
    <row r="52" spans="1:13" ht="25.5">
      <c r="A52" s="118">
        <f t="shared" si="2"/>
        <v>45</v>
      </c>
      <c r="B52" s="108" t="s">
        <v>109</v>
      </c>
      <c r="C52" s="108" t="s">
        <v>66</v>
      </c>
      <c r="D52" s="120">
        <v>1463</v>
      </c>
      <c r="E52" s="129" t="s">
        <v>147</v>
      </c>
      <c r="F52" s="121">
        <f t="shared" si="3"/>
        <v>8.7959999999999994</v>
      </c>
      <c r="G52" s="105">
        <v>12</v>
      </c>
      <c r="H52" s="119">
        <v>10.56</v>
      </c>
      <c r="I52" s="105">
        <f t="shared" si="0"/>
        <v>2.4900000000000002</v>
      </c>
      <c r="J52" s="105">
        <f t="shared" si="1"/>
        <v>13.05</v>
      </c>
      <c r="K52" s="147"/>
      <c r="M52" s="228"/>
    </row>
    <row r="53" spans="1:13" ht="25.5">
      <c r="A53" s="118">
        <f t="shared" si="2"/>
        <v>46</v>
      </c>
      <c r="B53" s="108" t="s">
        <v>118</v>
      </c>
      <c r="C53" s="108" t="s">
        <v>68</v>
      </c>
      <c r="D53" s="120">
        <v>1335</v>
      </c>
      <c r="E53" s="129" t="s">
        <v>147</v>
      </c>
      <c r="F53" s="121">
        <f t="shared" si="3"/>
        <v>8.0259999999999998</v>
      </c>
      <c r="G53" s="105">
        <v>12</v>
      </c>
      <c r="H53" s="119">
        <v>9.6300000000000008</v>
      </c>
      <c r="I53" s="105">
        <f t="shared" si="0"/>
        <v>2.27</v>
      </c>
      <c r="J53" s="105">
        <f t="shared" si="1"/>
        <v>11.9</v>
      </c>
      <c r="K53" s="147"/>
      <c r="M53" s="228"/>
    </row>
    <row r="54" spans="1:13" ht="25.5">
      <c r="A54" s="118">
        <f t="shared" si="2"/>
        <v>47</v>
      </c>
      <c r="B54" s="108" t="s">
        <v>112</v>
      </c>
      <c r="C54" s="108" t="s">
        <v>68</v>
      </c>
      <c r="D54" s="120">
        <v>1355</v>
      </c>
      <c r="E54" s="129" t="s">
        <v>147</v>
      </c>
      <c r="F54" s="121">
        <f t="shared" si="3"/>
        <v>8.1460000000000008</v>
      </c>
      <c r="G54" s="105">
        <v>36</v>
      </c>
      <c r="H54" s="119">
        <v>29.33</v>
      </c>
      <c r="I54" s="105">
        <f t="shared" si="0"/>
        <v>6.92</v>
      </c>
      <c r="J54" s="105">
        <f t="shared" si="1"/>
        <v>36.25</v>
      </c>
      <c r="K54" s="147"/>
      <c r="M54" s="228"/>
    </row>
    <row r="55" spans="1:13" ht="25.5">
      <c r="A55" s="118">
        <f t="shared" si="2"/>
        <v>48</v>
      </c>
      <c r="B55" s="108" t="s">
        <v>94</v>
      </c>
      <c r="C55" s="108" t="s">
        <v>68</v>
      </c>
      <c r="D55" s="120">
        <v>1355</v>
      </c>
      <c r="E55" s="129" t="s">
        <v>147</v>
      </c>
      <c r="F55" s="121">
        <f t="shared" si="3"/>
        <v>8.1460000000000008</v>
      </c>
      <c r="G55" s="105">
        <v>36</v>
      </c>
      <c r="H55" s="119">
        <v>29.33</v>
      </c>
      <c r="I55" s="105">
        <f t="shared" si="0"/>
        <v>6.92</v>
      </c>
      <c r="J55" s="105">
        <f t="shared" si="1"/>
        <v>36.25</v>
      </c>
      <c r="K55" s="147"/>
      <c r="M55" s="228"/>
    </row>
    <row r="56" spans="1:13" ht="25.5">
      <c r="A56" s="118">
        <f t="shared" si="2"/>
        <v>49</v>
      </c>
      <c r="B56" s="108" t="s">
        <v>101</v>
      </c>
      <c r="C56" s="108" t="s">
        <v>70</v>
      </c>
      <c r="D56" s="120">
        <v>1565</v>
      </c>
      <c r="E56" s="129" t="s">
        <v>147</v>
      </c>
      <c r="F56" s="121">
        <f t="shared" si="3"/>
        <v>9.4090000000000007</v>
      </c>
      <c r="G56" s="105">
        <v>36</v>
      </c>
      <c r="H56" s="119">
        <v>33.869999999999997</v>
      </c>
      <c r="I56" s="105">
        <f t="shared" si="0"/>
        <v>7.99</v>
      </c>
      <c r="J56" s="105">
        <f t="shared" si="1"/>
        <v>41.86</v>
      </c>
      <c r="K56" s="147"/>
      <c r="M56" s="228"/>
    </row>
    <row r="57" spans="1:13" ht="25.5">
      <c r="A57" s="118">
        <f t="shared" si="2"/>
        <v>50</v>
      </c>
      <c r="B57" s="108" t="s">
        <v>125</v>
      </c>
      <c r="C57" s="108" t="s">
        <v>68</v>
      </c>
      <c r="D57" s="120">
        <v>1381</v>
      </c>
      <c r="E57" s="129" t="s">
        <v>147</v>
      </c>
      <c r="F57" s="121">
        <f t="shared" si="3"/>
        <v>8.3030000000000008</v>
      </c>
      <c r="G57" s="105">
        <v>24</v>
      </c>
      <c r="H57" s="119">
        <v>19.93</v>
      </c>
      <c r="I57" s="105">
        <f t="shared" si="0"/>
        <v>4.7</v>
      </c>
      <c r="J57" s="105">
        <f t="shared" si="1"/>
        <v>24.63</v>
      </c>
      <c r="K57" s="147"/>
      <c r="M57" s="228"/>
    </row>
    <row r="58" spans="1:13" ht="25.5">
      <c r="A58" s="118">
        <f t="shared" si="2"/>
        <v>51</v>
      </c>
      <c r="B58" s="108" t="s">
        <v>141</v>
      </c>
      <c r="C58" s="108" t="s">
        <v>68</v>
      </c>
      <c r="D58" s="120">
        <v>1355</v>
      </c>
      <c r="E58" s="129" t="s">
        <v>147</v>
      </c>
      <c r="F58" s="121">
        <f t="shared" si="3"/>
        <v>8.1460000000000008</v>
      </c>
      <c r="G58" s="105">
        <v>36</v>
      </c>
      <c r="H58" s="119">
        <v>29.33</v>
      </c>
      <c r="I58" s="105">
        <f t="shared" si="0"/>
        <v>6.92</v>
      </c>
      <c r="J58" s="105">
        <f t="shared" si="1"/>
        <v>36.25</v>
      </c>
      <c r="K58" s="147"/>
      <c r="M58" s="228"/>
    </row>
    <row r="59" spans="1:13" ht="25.5">
      <c r="A59" s="118">
        <f t="shared" si="2"/>
        <v>52</v>
      </c>
      <c r="B59" s="108" t="s">
        <v>86</v>
      </c>
      <c r="C59" s="108" t="s">
        <v>66</v>
      </c>
      <c r="D59" s="120">
        <v>1342</v>
      </c>
      <c r="E59" s="129" t="s">
        <v>147</v>
      </c>
      <c r="F59" s="121">
        <f t="shared" si="3"/>
        <v>8.0679999999999996</v>
      </c>
      <c r="G59" s="105">
        <v>36</v>
      </c>
      <c r="H59" s="119">
        <v>29.04</v>
      </c>
      <c r="I59" s="105">
        <f t="shared" si="0"/>
        <v>6.85</v>
      </c>
      <c r="J59" s="105">
        <f t="shared" si="1"/>
        <v>35.89</v>
      </c>
      <c r="K59" s="147"/>
      <c r="M59" s="228"/>
    </row>
    <row r="60" spans="1:13" s="50" customFormat="1" ht="25.5">
      <c r="A60" s="118">
        <f t="shared" si="2"/>
        <v>53</v>
      </c>
      <c r="B60" s="122" t="s">
        <v>182</v>
      </c>
      <c r="C60" s="122" t="s">
        <v>68</v>
      </c>
      <c r="D60" s="123">
        <v>1475</v>
      </c>
      <c r="E60" s="130" t="s">
        <v>147</v>
      </c>
      <c r="F60" s="121">
        <f t="shared" si="3"/>
        <v>8.8680000000000003</v>
      </c>
      <c r="G60" s="105">
        <v>60</v>
      </c>
      <c r="H60" s="124">
        <v>53.21</v>
      </c>
      <c r="I60" s="105">
        <f>ROUND(H60*21.94%,2)+0.01</f>
        <v>11.68</v>
      </c>
      <c r="J60" s="105">
        <f t="shared" si="1"/>
        <v>64.89</v>
      </c>
      <c r="K60" s="147" t="s">
        <v>142</v>
      </c>
      <c r="M60" s="228"/>
    </row>
    <row r="61" spans="1:13" ht="25.5">
      <c r="A61" s="118">
        <f t="shared" si="2"/>
        <v>54</v>
      </c>
      <c r="B61" s="108" t="s">
        <v>139</v>
      </c>
      <c r="C61" s="108" t="s">
        <v>70</v>
      </c>
      <c r="D61" s="120">
        <v>1550</v>
      </c>
      <c r="E61" s="129" t="s">
        <v>147</v>
      </c>
      <c r="F61" s="121">
        <f t="shared" si="3"/>
        <v>9.3190000000000008</v>
      </c>
      <c r="G61" s="105">
        <v>36</v>
      </c>
      <c r="H61" s="119">
        <v>33.549999999999997</v>
      </c>
      <c r="I61" s="105">
        <f t="shared" si="0"/>
        <v>7.91</v>
      </c>
      <c r="J61" s="105">
        <f t="shared" si="1"/>
        <v>41.459999999999994</v>
      </c>
      <c r="K61" s="147"/>
      <c r="M61" s="228"/>
    </row>
    <row r="62" spans="1:13" ht="25.5">
      <c r="A62" s="118">
        <f t="shared" si="2"/>
        <v>55</v>
      </c>
      <c r="B62" s="108" t="s">
        <v>102</v>
      </c>
      <c r="C62" s="108" t="s">
        <v>68</v>
      </c>
      <c r="D62" s="120">
        <v>1361</v>
      </c>
      <c r="E62" s="129" t="s">
        <v>147</v>
      </c>
      <c r="F62" s="121">
        <f t="shared" si="3"/>
        <v>8.1829999999999998</v>
      </c>
      <c r="G62" s="105">
        <v>12</v>
      </c>
      <c r="H62" s="119">
        <v>9.82</v>
      </c>
      <c r="I62" s="105">
        <f t="shared" si="0"/>
        <v>2.3199999999999998</v>
      </c>
      <c r="J62" s="105">
        <f t="shared" si="1"/>
        <v>12.14</v>
      </c>
      <c r="K62" s="147"/>
      <c r="M62" s="228"/>
    </row>
    <row r="63" spans="1:13" ht="25.5">
      <c r="A63" s="118">
        <f t="shared" si="2"/>
        <v>56</v>
      </c>
      <c r="B63" s="108" t="s">
        <v>81</v>
      </c>
      <c r="C63" s="108" t="s">
        <v>66</v>
      </c>
      <c r="D63" s="120">
        <v>1317</v>
      </c>
      <c r="E63" s="129" t="s">
        <v>147</v>
      </c>
      <c r="F63" s="121">
        <f t="shared" si="3"/>
        <v>7.9180000000000001</v>
      </c>
      <c r="G63" s="105">
        <v>24</v>
      </c>
      <c r="H63" s="119">
        <v>19</v>
      </c>
      <c r="I63" s="105">
        <f>ROUND(H63*23.59%,2)</f>
        <v>4.4800000000000004</v>
      </c>
      <c r="J63" s="105">
        <f t="shared" si="1"/>
        <v>23.48</v>
      </c>
      <c r="K63" s="147"/>
      <c r="M63" s="228"/>
    </row>
    <row r="64" spans="1:13" ht="25.5">
      <c r="A64" s="118">
        <f t="shared" si="2"/>
        <v>57</v>
      </c>
      <c r="B64" s="108" t="s">
        <v>118</v>
      </c>
      <c r="C64" s="108" t="s">
        <v>66</v>
      </c>
      <c r="D64" s="120">
        <v>1397</v>
      </c>
      <c r="E64" s="129" t="s">
        <v>147</v>
      </c>
      <c r="F64" s="121">
        <f t="shared" si="3"/>
        <v>8.3989999999999991</v>
      </c>
      <c r="G64" s="105">
        <v>12</v>
      </c>
      <c r="H64" s="119">
        <v>10.08</v>
      </c>
      <c r="I64" s="105">
        <f t="shared" si="0"/>
        <v>2.38</v>
      </c>
      <c r="J64" s="105">
        <f t="shared" si="1"/>
        <v>12.46</v>
      </c>
      <c r="K64" s="147"/>
      <c r="M64" s="228"/>
    </row>
    <row r="65" spans="1:13" ht="25.5">
      <c r="A65" s="118">
        <f t="shared" si="2"/>
        <v>58</v>
      </c>
      <c r="B65" s="108" t="s">
        <v>119</v>
      </c>
      <c r="C65" s="108" t="s">
        <v>70</v>
      </c>
      <c r="D65" s="120">
        <v>1713</v>
      </c>
      <c r="E65" s="129" t="s">
        <v>147</v>
      </c>
      <c r="F65" s="121">
        <f t="shared" si="3"/>
        <v>10.298999999999999</v>
      </c>
      <c r="G65" s="105">
        <v>24</v>
      </c>
      <c r="H65" s="119">
        <v>24.72</v>
      </c>
      <c r="I65" s="105">
        <f t="shared" si="0"/>
        <v>5.83</v>
      </c>
      <c r="J65" s="105">
        <f t="shared" si="1"/>
        <v>30.549999999999997</v>
      </c>
      <c r="K65" s="147"/>
      <c r="M65" s="228"/>
    </row>
    <row r="66" spans="1:13" ht="12.75">
      <c r="A66" s="118">
        <f t="shared" si="2"/>
        <v>59</v>
      </c>
      <c r="B66" s="108" t="s">
        <v>76</v>
      </c>
      <c r="C66" s="108" t="s">
        <v>66</v>
      </c>
      <c r="D66" s="120">
        <v>1463</v>
      </c>
      <c r="E66" s="129" t="s">
        <v>147</v>
      </c>
      <c r="F66" s="121">
        <f t="shared" si="3"/>
        <v>8.7959999999999994</v>
      </c>
      <c r="G66" s="105">
        <v>12</v>
      </c>
      <c r="H66" s="119">
        <v>10.56</v>
      </c>
      <c r="I66" s="105">
        <f t="shared" si="0"/>
        <v>2.4900000000000002</v>
      </c>
      <c r="J66" s="105">
        <f t="shared" si="1"/>
        <v>13.05</v>
      </c>
      <c r="K66" s="147"/>
      <c r="M66" s="228"/>
    </row>
    <row r="67" spans="1:13" ht="25.5">
      <c r="A67" s="118">
        <f t="shared" si="2"/>
        <v>60</v>
      </c>
      <c r="B67" s="108" t="s">
        <v>120</v>
      </c>
      <c r="C67" s="108" t="s">
        <v>66</v>
      </c>
      <c r="D67" s="120">
        <v>1417</v>
      </c>
      <c r="E67" s="129" t="s">
        <v>147</v>
      </c>
      <c r="F67" s="121">
        <f t="shared" si="3"/>
        <v>8.5190000000000001</v>
      </c>
      <c r="G67" s="105">
        <v>12</v>
      </c>
      <c r="H67" s="119">
        <v>10.220000000000001</v>
      </c>
      <c r="I67" s="105">
        <f t="shared" si="0"/>
        <v>2.41</v>
      </c>
      <c r="J67" s="105">
        <f t="shared" si="1"/>
        <v>12.63</v>
      </c>
      <c r="K67" s="147"/>
      <c r="M67" s="228"/>
    </row>
    <row r="68" spans="1:13" ht="25.5">
      <c r="A68" s="118">
        <f t="shared" si="2"/>
        <v>61</v>
      </c>
      <c r="B68" s="108" t="s">
        <v>88</v>
      </c>
      <c r="C68" s="108" t="s">
        <v>66</v>
      </c>
      <c r="D68" s="120">
        <v>1317</v>
      </c>
      <c r="E68" s="129" t="s">
        <v>147</v>
      </c>
      <c r="F68" s="121">
        <f t="shared" si="3"/>
        <v>7.9180000000000001</v>
      </c>
      <c r="G68" s="105">
        <v>24</v>
      </c>
      <c r="H68" s="119">
        <v>19</v>
      </c>
      <c r="I68" s="105">
        <f t="shared" si="0"/>
        <v>4.4800000000000004</v>
      </c>
      <c r="J68" s="105">
        <f t="shared" si="1"/>
        <v>23.48</v>
      </c>
      <c r="K68" s="147"/>
      <c r="M68" s="228"/>
    </row>
    <row r="69" spans="1:13" ht="25.5">
      <c r="A69" s="118">
        <f t="shared" si="2"/>
        <v>62</v>
      </c>
      <c r="B69" s="108" t="s">
        <v>74</v>
      </c>
      <c r="C69" s="108" t="s">
        <v>70</v>
      </c>
      <c r="D69" s="120">
        <v>1421</v>
      </c>
      <c r="E69" s="129" t="s">
        <v>147</v>
      </c>
      <c r="F69" s="121">
        <f t="shared" si="3"/>
        <v>8.5429999999999993</v>
      </c>
      <c r="G69" s="105">
        <v>12</v>
      </c>
      <c r="H69" s="119">
        <v>10.25</v>
      </c>
      <c r="I69" s="105">
        <f t="shared" si="0"/>
        <v>2.42</v>
      </c>
      <c r="J69" s="105">
        <f t="shared" si="1"/>
        <v>12.67</v>
      </c>
      <c r="K69" s="147"/>
      <c r="M69" s="228"/>
    </row>
    <row r="70" spans="1:13" ht="25.5">
      <c r="A70" s="118">
        <f t="shared" si="2"/>
        <v>63</v>
      </c>
      <c r="B70" s="108" t="s">
        <v>82</v>
      </c>
      <c r="C70" s="108" t="s">
        <v>66</v>
      </c>
      <c r="D70" s="120">
        <v>1463</v>
      </c>
      <c r="E70" s="129" t="s">
        <v>147</v>
      </c>
      <c r="F70" s="121">
        <f t="shared" si="3"/>
        <v>8.7959999999999994</v>
      </c>
      <c r="G70" s="105">
        <v>12</v>
      </c>
      <c r="H70" s="119">
        <v>10.56</v>
      </c>
      <c r="I70" s="105">
        <f t="shared" si="0"/>
        <v>2.4900000000000002</v>
      </c>
      <c r="J70" s="105">
        <f t="shared" si="1"/>
        <v>13.05</v>
      </c>
      <c r="K70" s="147"/>
      <c r="M70" s="228"/>
    </row>
    <row r="71" spans="1:13" ht="25.5">
      <c r="A71" s="118">
        <f t="shared" si="2"/>
        <v>64</v>
      </c>
      <c r="B71" s="108" t="s">
        <v>123</v>
      </c>
      <c r="C71" s="108" t="s">
        <v>66</v>
      </c>
      <c r="D71" s="120">
        <v>1317</v>
      </c>
      <c r="E71" s="129" t="s">
        <v>147</v>
      </c>
      <c r="F71" s="121">
        <f t="shared" si="3"/>
        <v>7.9180000000000001</v>
      </c>
      <c r="G71" s="105">
        <v>12</v>
      </c>
      <c r="H71" s="119">
        <v>9.5</v>
      </c>
      <c r="I71" s="105">
        <f t="shared" si="0"/>
        <v>2.2400000000000002</v>
      </c>
      <c r="J71" s="105">
        <f t="shared" si="1"/>
        <v>11.74</v>
      </c>
      <c r="K71" s="147"/>
      <c r="M71" s="228"/>
    </row>
    <row r="72" spans="1:13" ht="25.5">
      <c r="A72" s="118">
        <f t="shared" si="2"/>
        <v>65</v>
      </c>
      <c r="B72" s="108" t="s">
        <v>65</v>
      </c>
      <c r="C72" s="108" t="s">
        <v>68</v>
      </c>
      <c r="D72" s="120">
        <v>1517</v>
      </c>
      <c r="E72" s="129" t="s">
        <v>147</v>
      </c>
      <c r="F72" s="121">
        <f t="shared" si="3"/>
        <v>9.1199999999999992</v>
      </c>
      <c r="G72" s="105">
        <v>48</v>
      </c>
      <c r="H72" s="119">
        <v>43.78</v>
      </c>
      <c r="I72" s="105">
        <f t="shared" ref="I72:I135" si="4">ROUND(H72*23.59%,2)</f>
        <v>10.33</v>
      </c>
      <c r="J72" s="105">
        <f t="shared" ref="J72:J135" si="5">H72+I72</f>
        <v>54.11</v>
      </c>
      <c r="K72" s="147"/>
      <c r="M72" s="228"/>
    </row>
    <row r="73" spans="1:13" ht="24" customHeight="1">
      <c r="A73" s="118">
        <f t="shared" si="2"/>
        <v>66</v>
      </c>
      <c r="B73" s="108" t="s">
        <v>80</v>
      </c>
      <c r="C73" s="108" t="s">
        <v>66</v>
      </c>
      <c r="D73" s="120">
        <v>1362</v>
      </c>
      <c r="E73" s="129" t="s">
        <v>147</v>
      </c>
      <c r="F73" s="121">
        <f t="shared" si="3"/>
        <v>8.1890000000000001</v>
      </c>
      <c r="G73" s="105">
        <v>12</v>
      </c>
      <c r="H73" s="119">
        <v>9.83</v>
      </c>
      <c r="I73" s="105">
        <f t="shared" si="4"/>
        <v>2.3199999999999998</v>
      </c>
      <c r="J73" s="105">
        <f t="shared" si="5"/>
        <v>12.15</v>
      </c>
      <c r="K73" s="147"/>
      <c r="M73" s="228"/>
    </row>
    <row r="74" spans="1:13" ht="28.5" customHeight="1">
      <c r="A74" s="118">
        <f t="shared" ref="A74:A137" si="6">A73+1</f>
        <v>67</v>
      </c>
      <c r="B74" s="108" t="s">
        <v>109</v>
      </c>
      <c r="C74" s="108" t="s">
        <v>66</v>
      </c>
      <c r="D74" s="120">
        <v>1463</v>
      </c>
      <c r="E74" s="129" t="s">
        <v>147</v>
      </c>
      <c r="F74" s="121">
        <f t="shared" ref="F74:F137" si="7">ROUND(D74/$F$4,3)</f>
        <v>8.7959999999999994</v>
      </c>
      <c r="G74" s="105">
        <v>12</v>
      </c>
      <c r="H74" s="119">
        <v>10.56</v>
      </c>
      <c r="I74" s="105">
        <f t="shared" si="4"/>
        <v>2.4900000000000002</v>
      </c>
      <c r="J74" s="105">
        <f t="shared" si="5"/>
        <v>13.05</v>
      </c>
      <c r="K74" s="147"/>
      <c r="M74" s="228"/>
    </row>
    <row r="75" spans="1:13" s="50" customFormat="1" ht="25.5">
      <c r="A75" s="118">
        <f t="shared" si="6"/>
        <v>68</v>
      </c>
      <c r="B75" s="122" t="s">
        <v>119</v>
      </c>
      <c r="C75" s="122" t="s">
        <v>68</v>
      </c>
      <c r="D75" s="123">
        <v>1517</v>
      </c>
      <c r="E75" s="130" t="s">
        <v>147</v>
      </c>
      <c r="F75" s="121">
        <f t="shared" si="7"/>
        <v>9.1199999999999992</v>
      </c>
      <c r="G75" s="105">
        <v>12</v>
      </c>
      <c r="H75" s="124">
        <v>10.94</v>
      </c>
      <c r="I75" s="105">
        <f>ROUND(H75*23.59%,2)+0.01</f>
        <v>2.59</v>
      </c>
      <c r="J75" s="105">
        <f t="shared" si="5"/>
        <v>13.53</v>
      </c>
      <c r="K75" s="147"/>
      <c r="M75" s="228"/>
    </row>
    <row r="76" spans="1:13" ht="31.5" customHeight="1">
      <c r="A76" s="118">
        <f t="shared" si="6"/>
        <v>69</v>
      </c>
      <c r="B76" s="108" t="s">
        <v>84</v>
      </c>
      <c r="C76" s="108" t="s">
        <v>66</v>
      </c>
      <c r="D76" s="120">
        <v>1337</v>
      </c>
      <c r="E76" s="129" t="s">
        <v>147</v>
      </c>
      <c r="F76" s="121">
        <f t="shared" si="7"/>
        <v>8.0380000000000003</v>
      </c>
      <c r="G76" s="105">
        <v>36</v>
      </c>
      <c r="H76" s="119">
        <v>28.94</v>
      </c>
      <c r="I76" s="105">
        <f t="shared" si="4"/>
        <v>6.83</v>
      </c>
      <c r="J76" s="105">
        <f t="shared" si="5"/>
        <v>35.770000000000003</v>
      </c>
      <c r="K76" s="147"/>
      <c r="M76" s="228"/>
    </row>
    <row r="77" spans="1:13" ht="24.75" customHeight="1">
      <c r="A77" s="118">
        <f t="shared" si="6"/>
        <v>70</v>
      </c>
      <c r="B77" s="108" t="s">
        <v>107</v>
      </c>
      <c r="C77" s="108" t="s">
        <v>66</v>
      </c>
      <c r="D77" s="120">
        <v>1317</v>
      </c>
      <c r="E77" s="129" t="s">
        <v>147</v>
      </c>
      <c r="F77" s="121">
        <f t="shared" si="7"/>
        <v>7.9180000000000001</v>
      </c>
      <c r="G77" s="105">
        <v>24</v>
      </c>
      <c r="H77" s="119">
        <v>19</v>
      </c>
      <c r="I77" s="105">
        <f t="shared" si="4"/>
        <v>4.4800000000000004</v>
      </c>
      <c r="J77" s="105">
        <f t="shared" si="5"/>
        <v>23.48</v>
      </c>
      <c r="K77" s="147"/>
      <c r="M77" s="228"/>
    </row>
    <row r="78" spans="1:13" ht="27" customHeight="1">
      <c r="A78" s="118">
        <f t="shared" si="6"/>
        <v>71</v>
      </c>
      <c r="B78" s="108" t="s">
        <v>124</v>
      </c>
      <c r="C78" s="108" t="s">
        <v>68</v>
      </c>
      <c r="D78" s="120">
        <v>1470</v>
      </c>
      <c r="E78" s="129" t="s">
        <v>147</v>
      </c>
      <c r="F78" s="121">
        <f t="shared" si="7"/>
        <v>8.8379999999999992</v>
      </c>
      <c r="G78" s="105">
        <v>12</v>
      </c>
      <c r="H78" s="119">
        <v>10.61</v>
      </c>
      <c r="I78" s="105">
        <f t="shared" si="4"/>
        <v>2.5</v>
      </c>
      <c r="J78" s="105">
        <f t="shared" si="5"/>
        <v>13.11</v>
      </c>
      <c r="K78" s="147"/>
      <c r="M78" s="228"/>
    </row>
    <row r="79" spans="1:13" ht="28.5" customHeight="1">
      <c r="A79" s="118">
        <f t="shared" si="6"/>
        <v>72</v>
      </c>
      <c r="B79" s="108" t="s">
        <v>82</v>
      </c>
      <c r="C79" s="108" t="s">
        <v>66</v>
      </c>
      <c r="D79" s="120">
        <v>1463</v>
      </c>
      <c r="E79" s="129" t="s">
        <v>147</v>
      </c>
      <c r="F79" s="121">
        <f t="shared" si="7"/>
        <v>8.7959999999999994</v>
      </c>
      <c r="G79" s="105">
        <v>12</v>
      </c>
      <c r="H79" s="119">
        <v>10.56</v>
      </c>
      <c r="I79" s="105">
        <f t="shared" si="4"/>
        <v>2.4900000000000002</v>
      </c>
      <c r="J79" s="105">
        <f t="shared" si="5"/>
        <v>13.05</v>
      </c>
      <c r="K79" s="147"/>
      <c r="M79" s="228"/>
    </row>
    <row r="80" spans="1:13" ht="25.5">
      <c r="A80" s="118">
        <f t="shared" si="6"/>
        <v>73</v>
      </c>
      <c r="B80" s="108" t="s">
        <v>141</v>
      </c>
      <c r="C80" s="108" t="s">
        <v>66</v>
      </c>
      <c r="D80" s="120">
        <v>1317</v>
      </c>
      <c r="E80" s="129" t="s">
        <v>147</v>
      </c>
      <c r="F80" s="121">
        <f t="shared" si="7"/>
        <v>7.9180000000000001</v>
      </c>
      <c r="G80" s="105">
        <v>24</v>
      </c>
      <c r="H80" s="119">
        <v>19</v>
      </c>
      <c r="I80" s="105">
        <f t="shared" si="4"/>
        <v>4.4800000000000004</v>
      </c>
      <c r="J80" s="105">
        <f t="shared" si="5"/>
        <v>23.48</v>
      </c>
      <c r="K80" s="147"/>
      <c r="M80" s="228"/>
    </row>
    <row r="81" spans="1:13" ht="25.5">
      <c r="A81" s="118">
        <f t="shared" si="6"/>
        <v>74</v>
      </c>
      <c r="B81" s="108" t="s">
        <v>87</v>
      </c>
      <c r="C81" s="108" t="s">
        <v>68</v>
      </c>
      <c r="D81" s="120">
        <v>1497</v>
      </c>
      <c r="E81" s="129" t="s">
        <v>147</v>
      </c>
      <c r="F81" s="121">
        <f t="shared" si="7"/>
        <v>9</v>
      </c>
      <c r="G81" s="105">
        <v>12</v>
      </c>
      <c r="H81" s="119">
        <v>10.8</v>
      </c>
      <c r="I81" s="105">
        <f t="shared" si="4"/>
        <v>2.5499999999999998</v>
      </c>
      <c r="J81" s="105">
        <f t="shared" si="5"/>
        <v>13.350000000000001</v>
      </c>
      <c r="K81" s="147"/>
      <c r="M81" s="228"/>
    </row>
    <row r="82" spans="1:13" ht="25.5">
      <c r="A82" s="118">
        <f t="shared" si="6"/>
        <v>75</v>
      </c>
      <c r="B82" s="108" t="s">
        <v>109</v>
      </c>
      <c r="C82" s="108" t="s">
        <v>68</v>
      </c>
      <c r="D82" s="120">
        <v>1610</v>
      </c>
      <c r="E82" s="129" t="s">
        <v>147</v>
      </c>
      <c r="F82" s="121">
        <f t="shared" si="7"/>
        <v>9.68</v>
      </c>
      <c r="G82" s="105">
        <v>24</v>
      </c>
      <c r="H82" s="119">
        <v>23.23</v>
      </c>
      <c r="I82" s="105">
        <f t="shared" si="4"/>
        <v>5.48</v>
      </c>
      <c r="J82" s="105">
        <f t="shared" si="5"/>
        <v>28.71</v>
      </c>
      <c r="K82" s="147"/>
      <c r="M82" s="228"/>
    </row>
    <row r="83" spans="1:13" ht="33" customHeight="1">
      <c r="A83" s="118">
        <f t="shared" si="6"/>
        <v>76</v>
      </c>
      <c r="B83" s="108" t="s">
        <v>109</v>
      </c>
      <c r="C83" s="108" t="s">
        <v>68</v>
      </c>
      <c r="D83" s="120">
        <v>1517</v>
      </c>
      <c r="E83" s="129" t="s">
        <v>147</v>
      </c>
      <c r="F83" s="121">
        <f t="shared" si="7"/>
        <v>9.1199999999999992</v>
      </c>
      <c r="G83" s="105">
        <v>36</v>
      </c>
      <c r="H83" s="119">
        <v>32.83</v>
      </c>
      <c r="I83" s="105">
        <f t="shared" si="4"/>
        <v>7.74</v>
      </c>
      <c r="J83" s="105">
        <f t="shared" si="5"/>
        <v>40.57</v>
      </c>
      <c r="K83" s="147"/>
      <c r="M83" s="228"/>
    </row>
    <row r="84" spans="1:13" ht="33.75" customHeight="1">
      <c r="A84" s="118">
        <f t="shared" si="6"/>
        <v>77</v>
      </c>
      <c r="B84" s="108" t="s">
        <v>116</v>
      </c>
      <c r="C84" s="108" t="s">
        <v>68</v>
      </c>
      <c r="D84" s="120">
        <v>1335</v>
      </c>
      <c r="E84" s="129" t="s">
        <v>147</v>
      </c>
      <c r="F84" s="121">
        <f t="shared" si="7"/>
        <v>8.0259999999999998</v>
      </c>
      <c r="G84" s="105">
        <v>24</v>
      </c>
      <c r="H84" s="119">
        <v>19.260000000000002</v>
      </c>
      <c r="I84" s="105">
        <f t="shared" si="4"/>
        <v>4.54</v>
      </c>
      <c r="J84" s="105">
        <f t="shared" si="5"/>
        <v>23.8</v>
      </c>
      <c r="K84" s="147"/>
      <c r="M84" s="228"/>
    </row>
    <row r="85" spans="1:13" ht="30.75" customHeight="1">
      <c r="A85" s="118">
        <f t="shared" si="6"/>
        <v>78</v>
      </c>
      <c r="B85" s="108" t="s">
        <v>86</v>
      </c>
      <c r="C85" s="108" t="s">
        <v>68</v>
      </c>
      <c r="D85" s="120">
        <v>1355</v>
      </c>
      <c r="E85" s="129" t="s">
        <v>147</v>
      </c>
      <c r="F85" s="121">
        <f t="shared" si="7"/>
        <v>8.1460000000000008</v>
      </c>
      <c r="G85" s="105">
        <v>48</v>
      </c>
      <c r="H85" s="119">
        <v>39.1</v>
      </c>
      <c r="I85" s="105">
        <f t="shared" si="4"/>
        <v>9.2200000000000006</v>
      </c>
      <c r="J85" s="105">
        <f t="shared" si="5"/>
        <v>48.32</v>
      </c>
      <c r="K85" s="147"/>
      <c r="M85" s="228"/>
    </row>
    <row r="86" spans="1:13" ht="25.5">
      <c r="A86" s="118">
        <f t="shared" si="6"/>
        <v>79</v>
      </c>
      <c r="B86" s="108" t="s">
        <v>117</v>
      </c>
      <c r="C86" s="108" t="s">
        <v>66</v>
      </c>
      <c r="D86" s="120">
        <v>1342</v>
      </c>
      <c r="E86" s="129" t="s">
        <v>147</v>
      </c>
      <c r="F86" s="121">
        <f t="shared" si="7"/>
        <v>8.0679999999999996</v>
      </c>
      <c r="G86" s="105">
        <v>24</v>
      </c>
      <c r="H86" s="119">
        <v>19.36</v>
      </c>
      <c r="I86" s="105">
        <f t="shared" si="4"/>
        <v>4.57</v>
      </c>
      <c r="J86" s="105">
        <f t="shared" si="5"/>
        <v>23.93</v>
      </c>
      <c r="K86" s="147"/>
      <c r="M86" s="228"/>
    </row>
    <row r="87" spans="1:13" ht="25.5">
      <c r="A87" s="118">
        <f t="shared" si="6"/>
        <v>80</v>
      </c>
      <c r="B87" s="108" t="s">
        <v>109</v>
      </c>
      <c r="C87" s="108" t="s">
        <v>66</v>
      </c>
      <c r="D87" s="120">
        <v>1463</v>
      </c>
      <c r="E87" s="129" t="s">
        <v>147</v>
      </c>
      <c r="F87" s="121">
        <f t="shared" si="7"/>
        <v>8.7959999999999994</v>
      </c>
      <c r="G87" s="105">
        <v>12</v>
      </c>
      <c r="H87" s="119">
        <v>10.56</v>
      </c>
      <c r="I87" s="105">
        <f t="shared" si="4"/>
        <v>2.4900000000000002</v>
      </c>
      <c r="J87" s="105">
        <f t="shared" si="5"/>
        <v>13.05</v>
      </c>
      <c r="K87" s="147"/>
      <c r="M87" s="228"/>
    </row>
    <row r="88" spans="1:13" ht="25.5">
      <c r="A88" s="118">
        <f t="shared" si="6"/>
        <v>81</v>
      </c>
      <c r="B88" s="108" t="s">
        <v>127</v>
      </c>
      <c r="C88" s="108" t="s">
        <v>66</v>
      </c>
      <c r="D88" s="120">
        <v>1317</v>
      </c>
      <c r="E88" s="129" t="s">
        <v>147</v>
      </c>
      <c r="F88" s="121">
        <f t="shared" si="7"/>
        <v>7.9180000000000001</v>
      </c>
      <c r="G88" s="105">
        <v>17</v>
      </c>
      <c r="H88" s="119">
        <v>13.46</v>
      </c>
      <c r="I88" s="105">
        <f t="shared" si="4"/>
        <v>3.18</v>
      </c>
      <c r="J88" s="105">
        <f t="shared" si="5"/>
        <v>16.64</v>
      </c>
      <c r="K88" s="147"/>
      <c r="M88" s="228"/>
    </row>
    <row r="89" spans="1:13" ht="25.5">
      <c r="A89" s="118">
        <f t="shared" si="6"/>
        <v>82</v>
      </c>
      <c r="B89" s="108" t="s">
        <v>116</v>
      </c>
      <c r="C89" s="108" t="s">
        <v>66</v>
      </c>
      <c r="D89" s="120">
        <v>1362</v>
      </c>
      <c r="E89" s="129" t="s">
        <v>147</v>
      </c>
      <c r="F89" s="121">
        <f t="shared" si="7"/>
        <v>8.1890000000000001</v>
      </c>
      <c r="G89" s="105">
        <v>12</v>
      </c>
      <c r="H89" s="119">
        <v>9.83</v>
      </c>
      <c r="I89" s="105">
        <f t="shared" si="4"/>
        <v>2.3199999999999998</v>
      </c>
      <c r="J89" s="105">
        <f t="shared" si="5"/>
        <v>12.15</v>
      </c>
      <c r="K89" s="147"/>
      <c r="M89" s="228"/>
    </row>
    <row r="90" spans="1:13" ht="25.5">
      <c r="A90" s="118">
        <f t="shared" si="6"/>
        <v>83</v>
      </c>
      <c r="B90" s="108" t="s">
        <v>65</v>
      </c>
      <c r="C90" s="108" t="s">
        <v>66</v>
      </c>
      <c r="D90" s="120">
        <v>1490</v>
      </c>
      <c r="E90" s="129" t="s">
        <v>147</v>
      </c>
      <c r="F90" s="121">
        <f t="shared" si="7"/>
        <v>8.9580000000000002</v>
      </c>
      <c r="G90" s="105">
        <v>12</v>
      </c>
      <c r="H90" s="119">
        <v>10.75</v>
      </c>
      <c r="I90" s="105">
        <f t="shared" si="4"/>
        <v>2.54</v>
      </c>
      <c r="J90" s="105">
        <f t="shared" si="5"/>
        <v>13.29</v>
      </c>
      <c r="K90" s="147"/>
      <c r="M90" s="228"/>
    </row>
    <row r="91" spans="1:13" ht="25.5">
      <c r="A91" s="118">
        <f t="shared" si="6"/>
        <v>84</v>
      </c>
      <c r="B91" s="108" t="s">
        <v>74</v>
      </c>
      <c r="C91" s="108" t="s">
        <v>66</v>
      </c>
      <c r="D91" s="120">
        <v>1337</v>
      </c>
      <c r="E91" s="129" t="s">
        <v>147</v>
      </c>
      <c r="F91" s="121">
        <f t="shared" si="7"/>
        <v>8.0380000000000003</v>
      </c>
      <c r="G91" s="105">
        <v>24</v>
      </c>
      <c r="H91" s="119">
        <v>19.29</v>
      </c>
      <c r="I91" s="105">
        <f t="shared" si="4"/>
        <v>4.55</v>
      </c>
      <c r="J91" s="105">
        <f t="shared" si="5"/>
        <v>23.84</v>
      </c>
      <c r="K91" s="147"/>
      <c r="M91" s="228"/>
    </row>
    <row r="92" spans="1:13" ht="27.75" customHeight="1">
      <c r="A92" s="118">
        <f t="shared" si="6"/>
        <v>85</v>
      </c>
      <c r="B92" s="108" t="s">
        <v>109</v>
      </c>
      <c r="C92" s="108" t="s">
        <v>66</v>
      </c>
      <c r="D92" s="120">
        <v>1463</v>
      </c>
      <c r="E92" s="129" t="s">
        <v>147</v>
      </c>
      <c r="F92" s="121">
        <f t="shared" si="7"/>
        <v>8.7959999999999994</v>
      </c>
      <c r="G92" s="105">
        <v>12</v>
      </c>
      <c r="H92" s="119">
        <v>10.56</v>
      </c>
      <c r="I92" s="105">
        <f t="shared" si="4"/>
        <v>2.4900000000000002</v>
      </c>
      <c r="J92" s="105">
        <f t="shared" si="5"/>
        <v>13.05</v>
      </c>
      <c r="K92" s="147"/>
      <c r="M92" s="228"/>
    </row>
    <row r="93" spans="1:13" ht="25.5">
      <c r="A93" s="118">
        <f t="shared" si="6"/>
        <v>86</v>
      </c>
      <c r="B93" s="108" t="s">
        <v>112</v>
      </c>
      <c r="C93" s="108" t="s">
        <v>66</v>
      </c>
      <c r="D93" s="120">
        <v>1362</v>
      </c>
      <c r="E93" s="129" t="s">
        <v>147</v>
      </c>
      <c r="F93" s="121">
        <f t="shared" si="7"/>
        <v>8.1890000000000001</v>
      </c>
      <c r="G93" s="105">
        <v>36</v>
      </c>
      <c r="H93" s="119">
        <v>29.48</v>
      </c>
      <c r="I93" s="105">
        <f t="shared" si="4"/>
        <v>6.95</v>
      </c>
      <c r="J93" s="105">
        <f t="shared" si="5"/>
        <v>36.43</v>
      </c>
      <c r="K93" s="147"/>
      <c r="M93" s="228"/>
    </row>
    <row r="94" spans="1:13" ht="17.25" customHeight="1">
      <c r="A94" s="118">
        <f t="shared" si="6"/>
        <v>87</v>
      </c>
      <c r="B94" s="108" t="s">
        <v>128</v>
      </c>
      <c r="C94" s="108" t="s">
        <v>64</v>
      </c>
      <c r="D94" s="120">
        <v>1984</v>
      </c>
      <c r="E94" s="129" t="s">
        <v>147</v>
      </c>
      <c r="F94" s="121">
        <f t="shared" si="7"/>
        <v>11.928000000000001</v>
      </c>
      <c r="G94" s="105">
        <v>48</v>
      </c>
      <c r="H94" s="119">
        <v>57.25</v>
      </c>
      <c r="I94" s="105">
        <f t="shared" si="4"/>
        <v>13.51</v>
      </c>
      <c r="J94" s="105">
        <f t="shared" si="5"/>
        <v>70.760000000000005</v>
      </c>
      <c r="K94" s="147"/>
      <c r="M94" s="228"/>
    </row>
    <row r="95" spans="1:13" ht="25.5">
      <c r="A95" s="118">
        <f t="shared" si="6"/>
        <v>88</v>
      </c>
      <c r="B95" s="108" t="s">
        <v>123</v>
      </c>
      <c r="C95" s="108" t="s">
        <v>66</v>
      </c>
      <c r="D95" s="120">
        <v>1317</v>
      </c>
      <c r="E95" s="129" t="s">
        <v>147</v>
      </c>
      <c r="F95" s="121">
        <f t="shared" si="7"/>
        <v>7.9180000000000001</v>
      </c>
      <c r="G95" s="105">
        <v>23</v>
      </c>
      <c r="H95" s="119">
        <v>18.21</v>
      </c>
      <c r="I95" s="105">
        <f t="shared" si="4"/>
        <v>4.3</v>
      </c>
      <c r="J95" s="105">
        <f t="shared" si="5"/>
        <v>22.51</v>
      </c>
      <c r="K95" s="147"/>
      <c r="M95" s="228"/>
    </row>
    <row r="96" spans="1:13" ht="25.5">
      <c r="A96" s="118">
        <f t="shared" si="6"/>
        <v>89</v>
      </c>
      <c r="B96" s="108" t="s">
        <v>107</v>
      </c>
      <c r="C96" s="108" t="s">
        <v>68</v>
      </c>
      <c r="D96" s="120">
        <v>1315</v>
      </c>
      <c r="E96" s="129" t="s">
        <v>147</v>
      </c>
      <c r="F96" s="121">
        <f t="shared" si="7"/>
        <v>7.9059999999999997</v>
      </c>
      <c r="G96" s="105">
        <v>12</v>
      </c>
      <c r="H96" s="119">
        <v>9.49</v>
      </c>
      <c r="I96" s="105">
        <f t="shared" si="4"/>
        <v>2.2400000000000002</v>
      </c>
      <c r="J96" s="105">
        <f t="shared" si="5"/>
        <v>11.73</v>
      </c>
      <c r="K96" s="147"/>
      <c r="M96" s="228"/>
    </row>
    <row r="97" spans="1:13" s="50" customFormat="1" ht="25.5">
      <c r="A97" s="118">
        <f t="shared" si="6"/>
        <v>90</v>
      </c>
      <c r="B97" s="122" t="s">
        <v>131</v>
      </c>
      <c r="C97" s="122" t="s">
        <v>68</v>
      </c>
      <c r="D97" s="123">
        <v>1470</v>
      </c>
      <c r="E97" s="130" t="s">
        <v>147</v>
      </c>
      <c r="F97" s="121">
        <f t="shared" si="7"/>
        <v>8.8379999999999992</v>
      </c>
      <c r="G97" s="105">
        <v>12</v>
      </c>
      <c r="H97" s="124">
        <v>10.61</v>
      </c>
      <c r="I97" s="105">
        <f t="shared" si="4"/>
        <v>2.5</v>
      </c>
      <c r="J97" s="105">
        <f t="shared" si="5"/>
        <v>13.11</v>
      </c>
      <c r="K97" s="147"/>
      <c r="M97" s="228"/>
    </row>
    <row r="98" spans="1:13" ht="25.5">
      <c r="A98" s="118">
        <f t="shared" si="6"/>
        <v>91</v>
      </c>
      <c r="B98" s="108" t="s">
        <v>120</v>
      </c>
      <c r="C98" s="108" t="s">
        <v>66</v>
      </c>
      <c r="D98" s="120">
        <v>1490</v>
      </c>
      <c r="E98" s="129" t="s">
        <v>147</v>
      </c>
      <c r="F98" s="121">
        <f t="shared" si="7"/>
        <v>8.9580000000000002</v>
      </c>
      <c r="G98" s="105">
        <v>12</v>
      </c>
      <c r="H98" s="119">
        <v>10.75</v>
      </c>
      <c r="I98" s="105">
        <f t="shared" si="4"/>
        <v>2.54</v>
      </c>
      <c r="J98" s="105">
        <f t="shared" si="5"/>
        <v>13.29</v>
      </c>
      <c r="K98" s="147"/>
      <c r="M98" s="228"/>
    </row>
    <row r="99" spans="1:13" ht="25.5">
      <c r="A99" s="118">
        <f t="shared" si="6"/>
        <v>92</v>
      </c>
      <c r="B99" s="108" t="s">
        <v>98</v>
      </c>
      <c r="C99" s="108" t="s">
        <v>70</v>
      </c>
      <c r="D99" s="120">
        <v>1474</v>
      </c>
      <c r="E99" s="129" t="s">
        <v>147</v>
      </c>
      <c r="F99" s="121">
        <f t="shared" si="7"/>
        <v>8.8620000000000001</v>
      </c>
      <c r="G99" s="105">
        <v>12</v>
      </c>
      <c r="H99" s="119">
        <v>10.63</v>
      </c>
      <c r="I99" s="105">
        <f t="shared" si="4"/>
        <v>2.5099999999999998</v>
      </c>
      <c r="J99" s="105">
        <f t="shared" si="5"/>
        <v>13.14</v>
      </c>
      <c r="K99" s="147"/>
      <c r="M99" s="228"/>
    </row>
    <row r="100" spans="1:13" ht="25.5">
      <c r="A100" s="118">
        <f t="shared" si="6"/>
        <v>93</v>
      </c>
      <c r="B100" s="108" t="s">
        <v>69</v>
      </c>
      <c r="C100" s="108" t="s">
        <v>66</v>
      </c>
      <c r="D100" s="120">
        <v>1463</v>
      </c>
      <c r="E100" s="129" t="s">
        <v>147</v>
      </c>
      <c r="F100" s="121">
        <f t="shared" si="7"/>
        <v>8.7959999999999994</v>
      </c>
      <c r="G100" s="105">
        <v>48</v>
      </c>
      <c r="H100" s="119">
        <v>42.22</v>
      </c>
      <c r="I100" s="105">
        <f t="shared" si="4"/>
        <v>9.9600000000000009</v>
      </c>
      <c r="J100" s="105">
        <f t="shared" si="5"/>
        <v>52.18</v>
      </c>
      <c r="K100" s="147"/>
      <c r="M100" s="228"/>
    </row>
    <row r="101" spans="1:13" ht="25.5">
      <c r="A101" s="118">
        <f t="shared" si="6"/>
        <v>94</v>
      </c>
      <c r="B101" s="108" t="s">
        <v>112</v>
      </c>
      <c r="C101" s="108" t="s">
        <v>70</v>
      </c>
      <c r="D101" s="120">
        <v>1381</v>
      </c>
      <c r="E101" s="129" t="s">
        <v>147</v>
      </c>
      <c r="F101" s="121">
        <f t="shared" si="7"/>
        <v>8.3030000000000008</v>
      </c>
      <c r="G101" s="105">
        <v>24</v>
      </c>
      <c r="H101" s="119">
        <v>19.93</v>
      </c>
      <c r="I101" s="105">
        <f t="shared" si="4"/>
        <v>4.7</v>
      </c>
      <c r="J101" s="105">
        <f t="shared" si="5"/>
        <v>24.63</v>
      </c>
      <c r="K101" s="147"/>
      <c r="M101" s="228"/>
    </row>
    <row r="102" spans="1:13" ht="25.5">
      <c r="A102" s="118">
        <f t="shared" si="6"/>
        <v>95</v>
      </c>
      <c r="B102" s="108" t="s">
        <v>93</v>
      </c>
      <c r="C102" s="108" t="s">
        <v>66</v>
      </c>
      <c r="D102" s="120">
        <v>1362</v>
      </c>
      <c r="E102" s="129" t="s">
        <v>147</v>
      </c>
      <c r="F102" s="121">
        <f t="shared" si="7"/>
        <v>8.1890000000000001</v>
      </c>
      <c r="G102" s="105">
        <v>48</v>
      </c>
      <c r="H102" s="119">
        <v>39.31</v>
      </c>
      <c r="I102" s="105">
        <f t="shared" si="4"/>
        <v>9.27</v>
      </c>
      <c r="J102" s="105">
        <f t="shared" si="5"/>
        <v>48.58</v>
      </c>
      <c r="K102" s="147"/>
      <c r="M102" s="228"/>
    </row>
    <row r="103" spans="1:13" ht="26.25" customHeight="1">
      <c r="A103" s="118">
        <f t="shared" si="6"/>
        <v>96</v>
      </c>
      <c r="B103" s="108" t="s">
        <v>80</v>
      </c>
      <c r="C103" s="108" t="s">
        <v>70</v>
      </c>
      <c r="D103" s="120">
        <v>1355</v>
      </c>
      <c r="E103" s="129" t="s">
        <v>147</v>
      </c>
      <c r="F103" s="121">
        <f t="shared" si="7"/>
        <v>8.1460000000000008</v>
      </c>
      <c r="G103" s="105">
        <v>12</v>
      </c>
      <c r="H103" s="119">
        <v>9.7799999999999994</v>
      </c>
      <c r="I103" s="105">
        <f t="shared" si="4"/>
        <v>2.31</v>
      </c>
      <c r="J103" s="105">
        <f t="shared" si="5"/>
        <v>12.09</v>
      </c>
      <c r="K103" s="147"/>
      <c r="M103" s="228"/>
    </row>
    <row r="104" spans="1:13" ht="30" customHeight="1">
      <c r="A104" s="118">
        <f t="shared" si="6"/>
        <v>97</v>
      </c>
      <c r="B104" s="108" t="s">
        <v>127</v>
      </c>
      <c r="C104" s="108" t="s">
        <v>68</v>
      </c>
      <c r="D104" s="120">
        <v>1475</v>
      </c>
      <c r="E104" s="129" t="s">
        <v>147</v>
      </c>
      <c r="F104" s="121">
        <f t="shared" si="7"/>
        <v>8.8680000000000003</v>
      </c>
      <c r="G104" s="105">
        <v>24</v>
      </c>
      <c r="H104" s="119">
        <v>21.28</v>
      </c>
      <c r="I104" s="105">
        <f t="shared" si="4"/>
        <v>5.0199999999999996</v>
      </c>
      <c r="J104" s="105">
        <f t="shared" si="5"/>
        <v>26.3</v>
      </c>
      <c r="K104" s="147"/>
      <c r="M104" s="228"/>
    </row>
    <row r="105" spans="1:13" ht="30" customHeight="1">
      <c r="A105" s="118">
        <f t="shared" si="6"/>
        <v>98</v>
      </c>
      <c r="B105" s="108" t="s">
        <v>93</v>
      </c>
      <c r="C105" s="108" t="s">
        <v>66</v>
      </c>
      <c r="D105" s="120">
        <v>1337</v>
      </c>
      <c r="E105" s="129" t="s">
        <v>147</v>
      </c>
      <c r="F105" s="121">
        <f t="shared" si="7"/>
        <v>8.0380000000000003</v>
      </c>
      <c r="G105" s="105">
        <v>35</v>
      </c>
      <c r="H105" s="119">
        <v>28.13</v>
      </c>
      <c r="I105" s="105">
        <f>ROUND(H105*23.59%,2)+0.01</f>
        <v>6.6499999999999995</v>
      </c>
      <c r="J105" s="105">
        <f t="shared" si="5"/>
        <v>34.78</v>
      </c>
      <c r="K105" s="147"/>
      <c r="M105" s="228"/>
    </row>
    <row r="106" spans="1:13" ht="30" customHeight="1">
      <c r="A106" s="118">
        <f t="shared" si="6"/>
        <v>99</v>
      </c>
      <c r="B106" s="108" t="s">
        <v>117</v>
      </c>
      <c r="C106" s="108" t="s">
        <v>66</v>
      </c>
      <c r="D106" s="120">
        <v>1337</v>
      </c>
      <c r="E106" s="129" t="s">
        <v>147</v>
      </c>
      <c r="F106" s="121">
        <f t="shared" si="7"/>
        <v>8.0380000000000003</v>
      </c>
      <c r="G106" s="105">
        <v>24</v>
      </c>
      <c r="H106" s="119">
        <v>19.29</v>
      </c>
      <c r="I106" s="105">
        <f t="shared" si="4"/>
        <v>4.55</v>
      </c>
      <c r="J106" s="105">
        <f t="shared" si="5"/>
        <v>23.84</v>
      </c>
      <c r="K106" s="147"/>
      <c r="M106" s="228"/>
    </row>
    <row r="107" spans="1:13" ht="25.5">
      <c r="A107" s="118">
        <f t="shared" si="6"/>
        <v>100</v>
      </c>
      <c r="B107" s="108" t="s">
        <v>107</v>
      </c>
      <c r="C107" s="108" t="s">
        <v>66</v>
      </c>
      <c r="D107" s="120">
        <v>1337</v>
      </c>
      <c r="E107" s="129" t="s">
        <v>147</v>
      </c>
      <c r="F107" s="121">
        <f t="shared" si="7"/>
        <v>8.0380000000000003</v>
      </c>
      <c r="G107" s="105">
        <v>24</v>
      </c>
      <c r="H107" s="119">
        <v>19.29</v>
      </c>
      <c r="I107" s="105">
        <f t="shared" si="4"/>
        <v>4.55</v>
      </c>
      <c r="J107" s="105">
        <f t="shared" si="5"/>
        <v>23.84</v>
      </c>
      <c r="K107" s="147"/>
      <c r="M107" s="228"/>
    </row>
    <row r="108" spans="1:13" ht="25.5">
      <c r="A108" s="118">
        <f t="shared" si="6"/>
        <v>101</v>
      </c>
      <c r="B108" s="108" t="s">
        <v>131</v>
      </c>
      <c r="C108" s="108" t="s">
        <v>66</v>
      </c>
      <c r="D108" s="120">
        <v>1443</v>
      </c>
      <c r="E108" s="129" t="s">
        <v>147</v>
      </c>
      <c r="F108" s="121">
        <f t="shared" si="7"/>
        <v>8.6760000000000002</v>
      </c>
      <c r="G108" s="105">
        <v>12</v>
      </c>
      <c r="H108" s="119">
        <v>10.41</v>
      </c>
      <c r="I108" s="105">
        <f t="shared" si="4"/>
        <v>2.46</v>
      </c>
      <c r="J108" s="105">
        <f t="shared" si="5"/>
        <v>12.870000000000001</v>
      </c>
      <c r="K108" s="147"/>
      <c r="M108" s="228"/>
    </row>
    <row r="109" spans="1:13" ht="12.75">
      <c r="A109" s="118">
        <f t="shared" si="6"/>
        <v>102</v>
      </c>
      <c r="B109" s="108" t="s">
        <v>63</v>
      </c>
      <c r="C109" s="108" t="s">
        <v>130</v>
      </c>
      <c r="D109" s="120">
        <v>2200</v>
      </c>
      <c r="E109" s="129" t="s">
        <v>147</v>
      </c>
      <c r="F109" s="121">
        <f t="shared" si="7"/>
        <v>13.227</v>
      </c>
      <c r="G109" s="105">
        <v>36</v>
      </c>
      <c r="H109" s="119">
        <v>47.62</v>
      </c>
      <c r="I109" s="105">
        <f t="shared" si="4"/>
        <v>11.23</v>
      </c>
      <c r="J109" s="105">
        <f t="shared" si="5"/>
        <v>58.849999999999994</v>
      </c>
      <c r="K109" s="147"/>
      <c r="M109" s="228"/>
    </row>
    <row r="110" spans="1:13" ht="25.5">
      <c r="A110" s="118">
        <f t="shared" si="6"/>
        <v>103</v>
      </c>
      <c r="B110" s="108" t="s">
        <v>97</v>
      </c>
      <c r="C110" s="108" t="s">
        <v>68</v>
      </c>
      <c r="D110" s="120">
        <v>1443</v>
      </c>
      <c r="E110" s="129" t="s">
        <v>147</v>
      </c>
      <c r="F110" s="121">
        <f t="shared" si="7"/>
        <v>8.6760000000000002</v>
      </c>
      <c r="G110" s="105">
        <v>12</v>
      </c>
      <c r="H110" s="119">
        <v>10.41</v>
      </c>
      <c r="I110" s="105">
        <f t="shared" si="4"/>
        <v>2.46</v>
      </c>
      <c r="J110" s="105">
        <f t="shared" si="5"/>
        <v>12.870000000000001</v>
      </c>
      <c r="K110" s="147"/>
      <c r="M110" s="228"/>
    </row>
    <row r="111" spans="1:13" ht="25.5">
      <c r="A111" s="118">
        <f t="shared" si="6"/>
        <v>104</v>
      </c>
      <c r="B111" s="108" t="s">
        <v>109</v>
      </c>
      <c r="C111" s="108" t="s">
        <v>70</v>
      </c>
      <c r="D111" s="120">
        <v>1858</v>
      </c>
      <c r="E111" s="129" t="s">
        <v>147</v>
      </c>
      <c r="F111" s="121">
        <f t="shared" si="7"/>
        <v>11.170999999999999</v>
      </c>
      <c r="G111" s="105">
        <v>12</v>
      </c>
      <c r="H111" s="119">
        <v>13.41</v>
      </c>
      <c r="I111" s="105">
        <f t="shared" si="4"/>
        <v>3.16</v>
      </c>
      <c r="J111" s="105">
        <f t="shared" si="5"/>
        <v>16.57</v>
      </c>
      <c r="K111" s="147"/>
      <c r="M111" s="228"/>
    </row>
    <row r="112" spans="1:13" ht="25.5">
      <c r="A112" s="118">
        <f t="shared" si="6"/>
        <v>105</v>
      </c>
      <c r="B112" s="108" t="s">
        <v>80</v>
      </c>
      <c r="C112" s="108" t="s">
        <v>66</v>
      </c>
      <c r="D112" s="120">
        <v>1337</v>
      </c>
      <c r="E112" s="129" t="s">
        <v>147</v>
      </c>
      <c r="F112" s="121">
        <f t="shared" si="7"/>
        <v>8.0380000000000003</v>
      </c>
      <c r="G112" s="105">
        <v>24</v>
      </c>
      <c r="H112" s="119">
        <v>19.29</v>
      </c>
      <c r="I112" s="105">
        <f t="shared" si="4"/>
        <v>4.55</v>
      </c>
      <c r="J112" s="105">
        <f t="shared" si="5"/>
        <v>23.84</v>
      </c>
      <c r="K112" s="147"/>
      <c r="M112" s="228"/>
    </row>
    <row r="113" spans="1:13" ht="25.5">
      <c r="A113" s="118">
        <f t="shared" si="6"/>
        <v>106</v>
      </c>
      <c r="B113" s="108" t="s">
        <v>93</v>
      </c>
      <c r="C113" s="108" t="s">
        <v>66</v>
      </c>
      <c r="D113" s="120">
        <v>1317</v>
      </c>
      <c r="E113" s="129" t="s">
        <v>147</v>
      </c>
      <c r="F113" s="121">
        <f t="shared" si="7"/>
        <v>7.9180000000000001</v>
      </c>
      <c r="G113" s="105">
        <v>72</v>
      </c>
      <c r="H113" s="119">
        <v>57.01</v>
      </c>
      <c r="I113" s="105">
        <f t="shared" si="4"/>
        <v>13.45</v>
      </c>
      <c r="J113" s="105">
        <f t="shared" si="5"/>
        <v>70.459999999999994</v>
      </c>
      <c r="K113" s="147"/>
      <c r="M113" s="228"/>
    </row>
    <row r="114" spans="1:13" ht="25.5" customHeight="1">
      <c r="A114" s="118">
        <f t="shared" si="6"/>
        <v>107</v>
      </c>
      <c r="B114" s="108" t="s">
        <v>73</v>
      </c>
      <c r="C114" s="108" t="s">
        <v>68</v>
      </c>
      <c r="D114" s="120">
        <v>1517</v>
      </c>
      <c r="E114" s="129" t="s">
        <v>147</v>
      </c>
      <c r="F114" s="121">
        <f t="shared" si="7"/>
        <v>9.1199999999999992</v>
      </c>
      <c r="G114" s="105">
        <v>13</v>
      </c>
      <c r="H114" s="119">
        <v>11.86</v>
      </c>
      <c r="I114" s="105">
        <f t="shared" si="4"/>
        <v>2.8</v>
      </c>
      <c r="J114" s="105">
        <f t="shared" si="5"/>
        <v>14.66</v>
      </c>
      <c r="K114" s="147"/>
      <c r="M114" s="228"/>
    </row>
    <row r="115" spans="1:13" ht="25.5">
      <c r="A115" s="118">
        <f t="shared" si="6"/>
        <v>108</v>
      </c>
      <c r="B115" s="108" t="s">
        <v>112</v>
      </c>
      <c r="C115" s="108" t="s">
        <v>32</v>
      </c>
      <c r="D115" s="120">
        <v>1140</v>
      </c>
      <c r="E115" s="129" t="s">
        <v>147</v>
      </c>
      <c r="F115" s="121">
        <f t="shared" si="7"/>
        <v>6.8540000000000001</v>
      </c>
      <c r="G115" s="105">
        <v>12</v>
      </c>
      <c r="H115" s="119">
        <v>8.2200000000000006</v>
      </c>
      <c r="I115" s="105">
        <f t="shared" si="4"/>
        <v>1.94</v>
      </c>
      <c r="J115" s="105">
        <f t="shared" si="5"/>
        <v>10.16</v>
      </c>
      <c r="K115" s="147"/>
      <c r="M115" s="228"/>
    </row>
    <row r="116" spans="1:13" ht="25.5">
      <c r="A116" s="118">
        <f t="shared" si="6"/>
        <v>109</v>
      </c>
      <c r="B116" s="108" t="s">
        <v>98</v>
      </c>
      <c r="C116" s="108" t="s">
        <v>66</v>
      </c>
      <c r="D116" s="120">
        <v>1337</v>
      </c>
      <c r="E116" s="129" t="s">
        <v>147</v>
      </c>
      <c r="F116" s="121">
        <f t="shared" si="7"/>
        <v>8.0380000000000003</v>
      </c>
      <c r="G116" s="105">
        <v>12</v>
      </c>
      <c r="H116" s="119">
        <v>9.65</v>
      </c>
      <c r="I116" s="105">
        <f t="shared" si="4"/>
        <v>2.2799999999999998</v>
      </c>
      <c r="J116" s="105">
        <f t="shared" si="5"/>
        <v>11.93</v>
      </c>
      <c r="K116" s="147"/>
      <c r="M116" s="228"/>
    </row>
    <row r="117" spans="1:13" ht="25.5">
      <c r="A117" s="118">
        <f t="shared" si="6"/>
        <v>110</v>
      </c>
      <c r="B117" s="108" t="s">
        <v>101</v>
      </c>
      <c r="C117" s="108" t="s">
        <v>68</v>
      </c>
      <c r="D117" s="120">
        <v>1517</v>
      </c>
      <c r="E117" s="129" t="s">
        <v>147</v>
      </c>
      <c r="F117" s="121">
        <f t="shared" si="7"/>
        <v>9.1199999999999992</v>
      </c>
      <c r="G117" s="105">
        <v>24</v>
      </c>
      <c r="H117" s="119">
        <v>21.89</v>
      </c>
      <c r="I117" s="105">
        <f t="shared" si="4"/>
        <v>5.16</v>
      </c>
      <c r="J117" s="105">
        <f t="shared" si="5"/>
        <v>27.05</v>
      </c>
      <c r="K117" s="147"/>
      <c r="M117" s="228"/>
    </row>
    <row r="118" spans="1:13" ht="25.5">
      <c r="A118" s="118">
        <f t="shared" si="6"/>
        <v>111</v>
      </c>
      <c r="B118" s="108" t="s">
        <v>80</v>
      </c>
      <c r="C118" s="108" t="s">
        <v>68</v>
      </c>
      <c r="D118" s="120">
        <v>1381</v>
      </c>
      <c r="E118" s="129" t="s">
        <v>147</v>
      </c>
      <c r="F118" s="121">
        <f t="shared" si="7"/>
        <v>8.3030000000000008</v>
      </c>
      <c r="G118" s="105">
        <v>12</v>
      </c>
      <c r="H118" s="119">
        <v>9.9600000000000009</v>
      </c>
      <c r="I118" s="105">
        <f t="shared" si="4"/>
        <v>2.35</v>
      </c>
      <c r="J118" s="105">
        <f t="shared" si="5"/>
        <v>12.31</v>
      </c>
      <c r="K118" s="147"/>
      <c r="M118" s="228"/>
    </row>
    <row r="119" spans="1:13" ht="12.75">
      <c r="A119" s="118">
        <f t="shared" si="6"/>
        <v>112</v>
      </c>
      <c r="B119" s="108" t="s">
        <v>76</v>
      </c>
      <c r="C119" s="108" t="s">
        <v>70</v>
      </c>
      <c r="D119" s="120">
        <v>1474</v>
      </c>
      <c r="E119" s="129" t="s">
        <v>147</v>
      </c>
      <c r="F119" s="121">
        <f t="shared" si="7"/>
        <v>8.8620000000000001</v>
      </c>
      <c r="G119" s="105">
        <v>24</v>
      </c>
      <c r="H119" s="119">
        <v>21.27</v>
      </c>
      <c r="I119" s="105">
        <f t="shared" si="4"/>
        <v>5.0199999999999996</v>
      </c>
      <c r="J119" s="105">
        <f t="shared" si="5"/>
        <v>26.29</v>
      </c>
      <c r="K119" s="147"/>
      <c r="M119" s="228"/>
    </row>
    <row r="120" spans="1:13" ht="25.5">
      <c r="A120" s="118">
        <f t="shared" si="6"/>
        <v>113</v>
      </c>
      <c r="B120" s="108" t="s">
        <v>117</v>
      </c>
      <c r="C120" s="108" t="s">
        <v>68</v>
      </c>
      <c r="D120" s="120">
        <v>1355</v>
      </c>
      <c r="E120" s="129" t="s">
        <v>147</v>
      </c>
      <c r="F120" s="121">
        <f t="shared" si="7"/>
        <v>8.1460000000000008</v>
      </c>
      <c r="G120" s="105">
        <v>24</v>
      </c>
      <c r="H120" s="119">
        <v>19.55</v>
      </c>
      <c r="I120" s="105">
        <f t="shared" si="4"/>
        <v>4.6100000000000003</v>
      </c>
      <c r="J120" s="105">
        <f t="shared" si="5"/>
        <v>24.16</v>
      </c>
      <c r="K120" s="147"/>
      <c r="M120" s="228"/>
    </row>
    <row r="121" spans="1:13" ht="25.5">
      <c r="A121" s="118">
        <f t="shared" si="6"/>
        <v>114</v>
      </c>
      <c r="B121" s="108" t="s">
        <v>65</v>
      </c>
      <c r="C121" s="108" t="s">
        <v>68</v>
      </c>
      <c r="D121" s="120">
        <v>1470</v>
      </c>
      <c r="E121" s="129" t="s">
        <v>147</v>
      </c>
      <c r="F121" s="121">
        <f t="shared" si="7"/>
        <v>8.8379999999999992</v>
      </c>
      <c r="G121" s="105">
        <v>36</v>
      </c>
      <c r="H121" s="119">
        <v>31.82</v>
      </c>
      <c r="I121" s="105">
        <f t="shared" si="4"/>
        <v>7.51</v>
      </c>
      <c r="J121" s="105">
        <f t="shared" si="5"/>
        <v>39.33</v>
      </c>
      <c r="K121" s="147"/>
      <c r="M121" s="228"/>
    </row>
    <row r="122" spans="1:13" ht="25.5">
      <c r="A122" s="118">
        <f t="shared" si="6"/>
        <v>115</v>
      </c>
      <c r="B122" s="108" t="s">
        <v>96</v>
      </c>
      <c r="C122" s="108" t="s">
        <v>32</v>
      </c>
      <c r="D122" s="120">
        <v>1260</v>
      </c>
      <c r="E122" s="129" t="s">
        <v>147</v>
      </c>
      <c r="F122" s="121">
        <f t="shared" si="7"/>
        <v>7.5750000000000002</v>
      </c>
      <c r="G122" s="105">
        <v>12</v>
      </c>
      <c r="H122" s="119">
        <v>9.09</v>
      </c>
      <c r="I122" s="105">
        <f t="shared" si="4"/>
        <v>2.14</v>
      </c>
      <c r="J122" s="105">
        <f t="shared" si="5"/>
        <v>11.23</v>
      </c>
      <c r="K122" s="147"/>
      <c r="M122" s="228"/>
    </row>
    <row r="123" spans="1:13" ht="25.5">
      <c r="A123" s="118">
        <f t="shared" si="6"/>
        <v>116</v>
      </c>
      <c r="B123" s="108" t="s">
        <v>82</v>
      </c>
      <c r="C123" s="108" t="s">
        <v>66</v>
      </c>
      <c r="D123" s="120">
        <v>1470</v>
      </c>
      <c r="E123" s="129" t="s">
        <v>147</v>
      </c>
      <c r="F123" s="121">
        <f t="shared" si="7"/>
        <v>8.8379999999999992</v>
      </c>
      <c r="G123" s="105">
        <v>24</v>
      </c>
      <c r="H123" s="119">
        <v>21.21</v>
      </c>
      <c r="I123" s="105">
        <f t="shared" si="4"/>
        <v>5</v>
      </c>
      <c r="J123" s="105">
        <f t="shared" si="5"/>
        <v>26.21</v>
      </c>
      <c r="K123" s="147"/>
      <c r="M123" s="228"/>
    </row>
    <row r="124" spans="1:13" ht="25.5">
      <c r="A124" s="118">
        <f t="shared" si="6"/>
        <v>117</v>
      </c>
      <c r="B124" s="108" t="s">
        <v>86</v>
      </c>
      <c r="C124" s="108" t="s">
        <v>68</v>
      </c>
      <c r="D124" s="120">
        <v>1381</v>
      </c>
      <c r="E124" s="129" t="s">
        <v>147</v>
      </c>
      <c r="F124" s="121">
        <f t="shared" si="7"/>
        <v>8.3030000000000008</v>
      </c>
      <c r="G124" s="105">
        <v>60</v>
      </c>
      <c r="H124" s="119">
        <v>49.82</v>
      </c>
      <c r="I124" s="105">
        <f t="shared" si="4"/>
        <v>11.75</v>
      </c>
      <c r="J124" s="105">
        <f t="shared" si="5"/>
        <v>61.57</v>
      </c>
      <c r="K124" s="147"/>
      <c r="M124" s="228"/>
    </row>
    <row r="125" spans="1:13" ht="25.5">
      <c r="A125" s="118">
        <f t="shared" si="6"/>
        <v>118</v>
      </c>
      <c r="B125" s="108" t="s">
        <v>82</v>
      </c>
      <c r="C125" s="108" t="s">
        <v>68</v>
      </c>
      <c r="D125" s="120">
        <v>1517</v>
      </c>
      <c r="E125" s="129" t="s">
        <v>147</v>
      </c>
      <c r="F125" s="121">
        <f t="shared" si="7"/>
        <v>9.1199999999999992</v>
      </c>
      <c r="G125" s="105">
        <v>12</v>
      </c>
      <c r="H125" s="119">
        <v>10.94</v>
      </c>
      <c r="I125" s="105">
        <f t="shared" si="4"/>
        <v>2.58</v>
      </c>
      <c r="J125" s="105">
        <f t="shared" si="5"/>
        <v>13.52</v>
      </c>
      <c r="K125" s="147"/>
      <c r="M125" s="228"/>
    </row>
    <row r="126" spans="1:13" ht="25.5">
      <c r="A126" s="118">
        <f t="shared" si="6"/>
        <v>119</v>
      </c>
      <c r="B126" s="108" t="s">
        <v>119</v>
      </c>
      <c r="C126" s="108" t="s">
        <v>68</v>
      </c>
      <c r="D126" s="120">
        <v>1517</v>
      </c>
      <c r="E126" s="129" t="s">
        <v>147</v>
      </c>
      <c r="F126" s="121">
        <f t="shared" si="7"/>
        <v>9.1199999999999992</v>
      </c>
      <c r="G126" s="105">
        <v>12</v>
      </c>
      <c r="H126" s="119">
        <v>10.94</v>
      </c>
      <c r="I126" s="105">
        <f t="shared" si="4"/>
        <v>2.58</v>
      </c>
      <c r="J126" s="105">
        <f t="shared" si="5"/>
        <v>13.52</v>
      </c>
      <c r="K126" s="147"/>
      <c r="M126" s="228"/>
    </row>
    <row r="127" spans="1:13" ht="25.5">
      <c r="A127" s="118">
        <f t="shared" si="6"/>
        <v>120</v>
      </c>
      <c r="B127" s="108" t="s">
        <v>82</v>
      </c>
      <c r="C127" s="108" t="s">
        <v>66</v>
      </c>
      <c r="D127" s="120">
        <v>1463</v>
      </c>
      <c r="E127" s="129" t="s">
        <v>147</v>
      </c>
      <c r="F127" s="121">
        <f t="shared" si="7"/>
        <v>8.7959999999999994</v>
      </c>
      <c r="G127" s="105">
        <v>12</v>
      </c>
      <c r="H127" s="119">
        <v>10.56</v>
      </c>
      <c r="I127" s="105">
        <f t="shared" si="4"/>
        <v>2.4900000000000002</v>
      </c>
      <c r="J127" s="105">
        <f t="shared" si="5"/>
        <v>13.05</v>
      </c>
      <c r="K127" s="147"/>
      <c r="M127" s="228"/>
    </row>
    <row r="128" spans="1:13" ht="25.5">
      <c r="A128" s="118">
        <f t="shared" si="6"/>
        <v>121</v>
      </c>
      <c r="B128" s="108" t="s">
        <v>81</v>
      </c>
      <c r="C128" s="108" t="s">
        <v>66</v>
      </c>
      <c r="D128" s="120">
        <v>1317</v>
      </c>
      <c r="E128" s="129" t="s">
        <v>147</v>
      </c>
      <c r="F128" s="121">
        <f t="shared" si="7"/>
        <v>7.9180000000000001</v>
      </c>
      <c r="G128" s="105">
        <v>24</v>
      </c>
      <c r="H128" s="119">
        <v>19</v>
      </c>
      <c r="I128" s="105">
        <f t="shared" si="4"/>
        <v>4.4800000000000004</v>
      </c>
      <c r="J128" s="105">
        <f t="shared" si="5"/>
        <v>23.48</v>
      </c>
      <c r="K128" s="147"/>
      <c r="M128" s="228"/>
    </row>
    <row r="129" spans="1:13" ht="25.5">
      <c r="A129" s="118">
        <f t="shared" si="6"/>
        <v>122</v>
      </c>
      <c r="B129" s="108" t="s">
        <v>67</v>
      </c>
      <c r="C129" s="108" t="s">
        <v>66</v>
      </c>
      <c r="D129" s="120">
        <v>1317</v>
      </c>
      <c r="E129" s="129" t="s">
        <v>147</v>
      </c>
      <c r="F129" s="121">
        <f t="shared" si="7"/>
        <v>7.9180000000000001</v>
      </c>
      <c r="G129" s="105">
        <v>34</v>
      </c>
      <c r="H129" s="119">
        <v>26.92</v>
      </c>
      <c r="I129" s="105">
        <f t="shared" si="4"/>
        <v>6.35</v>
      </c>
      <c r="J129" s="105">
        <f t="shared" si="5"/>
        <v>33.270000000000003</v>
      </c>
      <c r="K129" s="147"/>
      <c r="M129" s="228"/>
    </row>
    <row r="130" spans="1:13" ht="25.5">
      <c r="A130" s="118">
        <f t="shared" si="6"/>
        <v>123</v>
      </c>
      <c r="B130" s="108" t="s">
        <v>87</v>
      </c>
      <c r="C130" s="108" t="s">
        <v>70</v>
      </c>
      <c r="D130" s="120">
        <v>1794</v>
      </c>
      <c r="E130" s="129" t="s">
        <v>147</v>
      </c>
      <c r="F130" s="121">
        <f t="shared" si="7"/>
        <v>10.786</v>
      </c>
      <c r="G130" s="105">
        <v>36</v>
      </c>
      <c r="H130" s="119">
        <v>38.83</v>
      </c>
      <c r="I130" s="105">
        <f t="shared" si="4"/>
        <v>9.16</v>
      </c>
      <c r="J130" s="105">
        <f t="shared" si="5"/>
        <v>47.989999999999995</v>
      </c>
      <c r="K130" s="147"/>
      <c r="M130" s="228"/>
    </row>
    <row r="131" spans="1:13" ht="25.5">
      <c r="A131" s="118">
        <f t="shared" si="6"/>
        <v>124</v>
      </c>
      <c r="B131" s="108" t="s">
        <v>94</v>
      </c>
      <c r="C131" s="108" t="s">
        <v>70</v>
      </c>
      <c r="D131" s="120">
        <v>1355</v>
      </c>
      <c r="E131" s="129" t="s">
        <v>147</v>
      </c>
      <c r="F131" s="121">
        <f t="shared" si="7"/>
        <v>8.1460000000000008</v>
      </c>
      <c r="G131" s="105">
        <v>12</v>
      </c>
      <c r="H131" s="119">
        <v>9.7799999999999994</v>
      </c>
      <c r="I131" s="105">
        <f t="shared" si="4"/>
        <v>2.31</v>
      </c>
      <c r="J131" s="105">
        <f t="shared" si="5"/>
        <v>12.09</v>
      </c>
      <c r="K131" s="147"/>
      <c r="M131" s="228"/>
    </row>
    <row r="132" spans="1:13" ht="25.5">
      <c r="A132" s="118">
        <f t="shared" si="6"/>
        <v>125</v>
      </c>
      <c r="B132" s="108" t="s">
        <v>117</v>
      </c>
      <c r="C132" s="108" t="s">
        <v>66</v>
      </c>
      <c r="D132" s="120">
        <v>1362</v>
      </c>
      <c r="E132" s="129" t="s">
        <v>147</v>
      </c>
      <c r="F132" s="121">
        <f t="shared" si="7"/>
        <v>8.1890000000000001</v>
      </c>
      <c r="G132" s="105">
        <v>24</v>
      </c>
      <c r="H132" s="119">
        <v>19.649999999999999</v>
      </c>
      <c r="I132" s="105">
        <f>ROUND(H132*23.59%,2)+0.01</f>
        <v>4.6499999999999995</v>
      </c>
      <c r="J132" s="105">
        <f t="shared" si="5"/>
        <v>24.299999999999997</v>
      </c>
      <c r="K132" s="147"/>
      <c r="M132" s="228"/>
    </row>
    <row r="133" spans="1:13" ht="25.5">
      <c r="A133" s="118">
        <f t="shared" si="6"/>
        <v>126</v>
      </c>
      <c r="B133" s="108" t="s">
        <v>81</v>
      </c>
      <c r="C133" s="108" t="s">
        <v>66</v>
      </c>
      <c r="D133" s="120">
        <v>1337</v>
      </c>
      <c r="E133" s="129" t="s">
        <v>147</v>
      </c>
      <c r="F133" s="121">
        <f t="shared" si="7"/>
        <v>8.0380000000000003</v>
      </c>
      <c r="G133" s="105">
        <v>24</v>
      </c>
      <c r="H133" s="119">
        <v>19.29</v>
      </c>
      <c r="I133" s="105">
        <f t="shared" si="4"/>
        <v>4.55</v>
      </c>
      <c r="J133" s="105">
        <f t="shared" si="5"/>
        <v>23.84</v>
      </c>
      <c r="K133" s="147"/>
      <c r="M133" s="228"/>
    </row>
    <row r="134" spans="1:13" ht="25.5">
      <c r="A134" s="118">
        <f t="shared" si="6"/>
        <v>127</v>
      </c>
      <c r="B134" s="108" t="s">
        <v>127</v>
      </c>
      <c r="C134" s="108" t="s">
        <v>70</v>
      </c>
      <c r="D134" s="120">
        <v>1401</v>
      </c>
      <c r="E134" s="129" t="s">
        <v>147</v>
      </c>
      <c r="F134" s="121">
        <f t="shared" si="7"/>
        <v>8.423</v>
      </c>
      <c r="G134" s="105">
        <v>17</v>
      </c>
      <c r="H134" s="119">
        <v>14.32</v>
      </c>
      <c r="I134" s="105">
        <f t="shared" si="4"/>
        <v>3.38</v>
      </c>
      <c r="J134" s="105">
        <f t="shared" si="5"/>
        <v>17.7</v>
      </c>
      <c r="K134" s="147"/>
      <c r="M134" s="228"/>
    </row>
    <row r="135" spans="1:13" ht="25.5">
      <c r="A135" s="118">
        <f t="shared" si="6"/>
        <v>128</v>
      </c>
      <c r="B135" s="108" t="s">
        <v>102</v>
      </c>
      <c r="C135" s="108" t="s">
        <v>66</v>
      </c>
      <c r="D135" s="120">
        <v>1337</v>
      </c>
      <c r="E135" s="129" t="s">
        <v>147</v>
      </c>
      <c r="F135" s="121">
        <f t="shared" si="7"/>
        <v>8.0380000000000003</v>
      </c>
      <c r="G135" s="105">
        <v>12</v>
      </c>
      <c r="H135" s="119">
        <v>9.65</v>
      </c>
      <c r="I135" s="105">
        <f t="shared" si="4"/>
        <v>2.2799999999999998</v>
      </c>
      <c r="J135" s="105">
        <f t="shared" si="5"/>
        <v>11.93</v>
      </c>
      <c r="K135" s="147"/>
      <c r="M135" s="228"/>
    </row>
    <row r="136" spans="1:13" ht="25.5">
      <c r="A136" s="118">
        <f t="shared" si="6"/>
        <v>129</v>
      </c>
      <c r="B136" s="108" t="s">
        <v>99</v>
      </c>
      <c r="C136" s="108" t="s">
        <v>66</v>
      </c>
      <c r="D136" s="120">
        <v>1337</v>
      </c>
      <c r="E136" s="129" t="s">
        <v>147</v>
      </c>
      <c r="F136" s="121">
        <f t="shared" si="7"/>
        <v>8.0380000000000003</v>
      </c>
      <c r="G136" s="105">
        <v>24</v>
      </c>
      <c r="H136" s="119">
        <v>19.29</v>
      </c>
      <c r="I136" s="105">
        <f t="shared" ref="I136:I199" si="8">ROUND(H136*23.59%,2)</f>
        <v>4.55</v>
      </c>
      <c r="J136" s="105">
        <f t="shared" ref="J136:J199" si="9">H136+I136</f>
        <v>23.84</v>
      </c>
      <c r="K136" s="147"/>
      <c r="M136" s="228"/>
    </row>
    <row r="137" spans="1:13" ht="25.5">
      <c r="A137" s="118">
        <f t="shared" si="6"/>
        <v>130</v>
      </c>
      <c r="B137" s="108" t="s">
        <v>74</v>
      </c>
      <c r="C137" s="108" t="s">
        <v>66</v>
      </c>
      <c r="D137" s="120">
        <v>1337</v>
      </c>
      <c r="E137" s="129" t="s">
        <v>147</v>
      </c>
      <c r="F137" s="121">
        <f t="shared" si="7"/>
        <v>8.0380000000000003</v>
      </c>
      <c r="G137" s="105">
        <v>24</v>
      </c>
      <c r="H137" s="119">
        <v>19.29</v>
      </c>
      <c r="I137" s="105">
        <f t="shared" si="8"/>
        <v>4.55</v>
      </c>
      <c r="J137" s="105">
        <f t="shared" si="9"/>
        <v>23.84</v>
      </c>
      <c r="K137" s="147"/>
      <c r="M137" s="228"/>
    </row>
    <row r="138" spans="1:13" ht="25.5">
      <c r="A138" s="118">
        <f t="shared" ref="A138:A201" si="10">A137+1</f>
        <v>131</v>
      </c>
      <c r="B138" s="108" t="s">
        <v>93</v>
      </c>
      <c r="C138" s="108" t="s">
        <v>66</v>
      </c>
      <c r="D138" s="120">
        <v>1297</v>
      </c>
      <c r="E138" s="129" t="s">
        <v>147</v>
      </c>
      <c r="F138" s="121">
        <f t="shared" ref="F138:F201" si="11">ROUND(D138/$F$4,3)</f>
        <v>7.798</v>
      </c>
      <c r="G138" s="105">
        <v>60</v>
      </c>
      <c r="H138" s="119">
        <v>46.79</v>
      </c>
      <c r="I138" s="105">
        <f t="shared" si="8"/>
        <v>11.04</v>
      </c>
      <c r="J138" s="105">
        <f t="shared" si="9"/>
        <v>57.83</v>
      </c>
      <c r="K138" s="147"/>
      <c r="M138" s="228"/>
    </row>
    <row r="139" spans="1:13" ht="25.5">
      <c r="A139" s="118">
        <f t="shared" si="10"/>
        <v>132</v>
      </c>
      <c r="B139" s="108" t="s">
        <v>93</v>
      </c>
      <c r="C139" s="108" t="s">
        <v>66</v>
      </c>
      <c r="D139" s="120">
        <v>1337</v>
      </c>
      <c r="E139" s="129" t="s">
        <v>147</v>
      </c>
      <c r="F139" s="121">
        <f t="shared" si="11"/>
        <v>8.0380000000000003</v>
      </c>
      <c r="G139" s="105">
        <v>48</v>
      </c>
      <c r="H139" s="119">
        <v>38.58</v>
      </c>
      <c r="I139" s="105">
        <f t="shared" si="8"/>
        <v>9.1</v>
      </c>
      <c r="J139" s="105">
        <f t="shared" si="9"/>
        <v>47.68</v>
      </c>
      <c r="K139" s="147"/>
      <c r="M139" s="228"/>
    </row>
    <row r="140" spans="1:13" ht="25.5">
      <c r="A140" s="118">
        <f t="shared" si="10"/>
        <v>133</v>
      </c>
      <c r="B140" s="108" t="s">
        <v>124</v>
      </c>
      <c r="C140" s="108" t="s">
        <v>66</v>
      </c>
      <c r="D140" s="120">
        <v>1377</v>
      </c>
      <c r="E140" s="129" t="s">
        <v>147</v>
      </c>
      <c r="F140" s="121">
        <f t="shared" si="11"/>
        <v>8.2789999999999999</v>
      </c>
      <c r="G140" s="105">
        <v>12.5</v>
      </c>
      <c r="H140" s="119">
        <v>10.35</v>
      </c>
      <c r="I140" s="105">
        <f t="shared" si="8"/>
        <v>2.44</v>
      </c>
      <c r="J140" s="105">
        <f t="shared" si="9"/>
        <v>12.79</v>
      </c>
      <c r="K140" s="147"/>
      <c r="M140" s="228"/>
    </row>
    <row r="141" spans="1:13" ht="25.5">
      <c r="A141" s="118">
        <f t="shared" si="10"/>
        <v>134</v>
      </c>
      <c r="B141" s="108" t="s">
        <v>109</v>
      </c>
      <c r="C141" s="108" t="s">
        <v>68</v>
      </c>
      <c r="D141" s="120">
        <v>1450</v>
      </c>
      <c r="E141" s="129" t="s">
        <v>147</v>
      </c>
      <c r="F141" s="121">
        <f t="shared" si="11"/>
        <v>8.718</v>
      </c>
      <c r="G141" s="105">
        <v>12</v>
      </c>
      <c r="H141" s="119">
        <v>10.46</v>
      </c>
      <c r="I141" s="105">
        <f t="shared" si="8"/>
        <v>2.4700000000000002</v>
      </c>
      <c r="J141" s="105">
        <f t="shared" si="9"/>
        <v>12.930000000000001</v>
      </c>
      <c r="K141" s="147"/>
      <c r="M141" s="228"/>
    </row>
    <row r="142" spans="1:13" ht="25.5">
      <c r="A142" s="118">
        <f t="shared" si="10"/>
        <v>135</v>
      </c>
      <c r="B142" s="108" t="s">
        <v>117</v>
      </c>
      <c r="C142" s="108" t="s">
        <v>66</v>
      </c>
      <c r="D142" s="120">
        <v>1337</v>
      </c>
      <c r="E142" s="129" t="s">
        <v>147</v>
      </c>
      <c r="F142" s="121">
        <f t="shared" si="11"/>
        <v>8.0380000000000003</v>
      </c>
      <c r="G142" s="105">
        <v>24</v>
      </c>
      <c r="H142" s="119">
        <v>19.29</v>
      </c>
      <c r="I142" s="105">
        <f t="shared" si="8"/>
        <v>4.55</v>
      </c>
      <c r="J142" s="105">
        <f t="shared" si="9"/>
        <v>23.84</v>
      </c>
      <c r="K142" s="147"/>
      <c r="M142" s="228"/>
    </row>
    <row r="143" spans="1:13" ht="25.5">
      <c r="A143" s="118">
        <f t="shared" si="10"/>
        <v>136</v>
      </c>
      <c r="B143" s="108" t="s">
        <v>119</v>
      </c>
      <c r="C143" s="108" t="s">
        <v>66</v>
      </c>
      <c r="D143" s="120">
        <v>1563</v>
      </c>
      <c r="E143" s="129" t="s">
        <v>147</v>
      </c>
      <c r="F143" s="121">
        <f t="shared" si="11"/>
        <v>9.3970000000000002</v>
      </c>
      <c r="G143" s="105">
        <v>35</v>
      </c>
      <c r="H143" s="119">
        <v>32.89</v>
      </c>
      <c r="I143" s="105">
        <f>ROUND(H143*23.59%,2)+0.01</f>
        <v>7.77</v>
      </c>
      <c r="J143" s="105">
        <f t="shared" si="9"/>
        <v>40.659999999999997</v>
      </c>
      <c r="K143" s="147"/>
      <c r="M143" s="228"/>
    </row>
    <row r="144" spans="1:13" ht="25.5">
      <c r="A144" s="118">
        <f t="shared" si="10"/>
        <v>137</v>
      </c>
      <c r="B144" s="108" t="s">
        <v>124</v>
      </c>
      <c r="C144" s="108" t="s">
        <v>68</v>
      </c>
      <c r="D144" s="120">
        <v>1517</v>
      </c>
      <c r="E144" s="129" t="s">
        <v>147</v>
      </c>
      <c r="F144" s="121">
        <f t="shared" si="11"/>
        <v>9.1199999999999992</v>
      </c>
      <c r="G144" s="105">
        <v>12</v>
      </c>
      <c r="H144" s="119">
        <v>10.94</v>
      </c>
      <c r="I144" s="105">
        <f t="shared" si="8"/>
        <v>2.58</v>
      </c>
      <c r="J144" s="105">
        <f t="shared" si="9"/>
        <v>13.52</v>
      </c>
      <c r="K144" s="147"/>
      <c r="M144" s="228"/>
    </row>
    <row r="145" spans="1:13" ht="25.5">
      <c r="A145" s="118">
        <f t="shared" si="10"/>
        <v>138</v>
      </c>
      <c r="B145" s="108" t="s">
        <v>120</v>
      </c>
      <c r="C145" s="108" t="s">
        <v>68</v>
      </c>
      <c r="D145" s="120">
        <v>1470</v>
      </c>
      <c r="E145" s="129" t="s">
        <v>147</v>
      </c>
      <c r="F145" s="121">
        <f t="shared" si="11"/>
        <v>8.8379999999999992</v>
      </c>
      <c r="G145" s="105">
        <v>12</v>
      </c>
      <c r="H145" s="119">
        <v>10.61</v>
      </c>
      <c r="I145" s="105">
        <f t="shared" si="8"/>
        <v>2.5</v>
      </c>
      <c r="J145" s="105">
        <f t="shared" si="9"/>
        <v>13.11</v>
      </c>
      <c r="K145" s="147"/>
      <c r="M145" s="228"/>
    </row>
    <row r="146" spans="1:13" ht="25.5">
      <c r="A146" s="118">
        <f t="shared" si="10"/>
        <v>139</v>
      </c>
      <c r="B146" s="108" t="s">
        <v>80</v>
      </c>
      <c r="C146" s="108" t="s">
        <v>68</v>
      </c>
      <c r="D146" s="120">
        <v>1335</v>
      </c>
      <c r="E146" s="129" t="s">
        <v>147</v>
      </c>
      <c r="F146" s="121">
        <f t="shared" si="11"/>
        <v>8.0259999999999998</v>
      </c>
      <c r="G146" s="105">
        <v>12</v>
      </c>
      <c r="H146" s="119">
        <v>9.6300000000000008</v>
      </c>
      <c r="I146" s="105">
        <f t="shared" si="8"/>
        <v>2.27</v>
      </c>
      <c r="J146" s="105">
        <f t="shared" si="9"/>
        <v>11.9</v>
      </c>
      <c r="K146" s="147"/>
      <c r="M146" s="228"/>
    </row>
    <row r="147" spans="1:13" ht="25.5">
      <c r="A147" s="118">
        <f t="shared" si="10"/>
        <v>140</v>
      </c>
      <c r="B147" s="108" t="s">
        <v>132</v>
      </c>
      <c r="C147" s="108" t="s">
        <v>66</v>
      </c>
      <c r="D147" s="120">
        <v>1317</v>
      </c>
      <c r="E147" s="129" t="s">
        <v>147</v>
      </c>
      <c r="F147" s="121">
        <f t="shared" si="11"/>
        <v>7.9180000000000001</v>
      </c>
      <c r="G147" s="105">
        <v>24</v>
      </c>
      <c r="H147" s="119">
        <v>19</v>
      </c>
      <c r="I147" s="105">
        <f t="shared" si="8"/>
        <v>4.4800000000000004</v>
      </c>
      <c r="J147" s="105">
        <f t="shared" si="9"/>
        <v>23.48</v>
      </c>
      <c r="K147" s="147"/>
      <c r="M147" s="228"/>
    </row>
    <row r="148" spans="1:13" ht="25.5">
      <c r="A148" s="118">
        <f t="shared" si="10"/>
        <v>141</v>
      </c>
      <c r="B148" s="108" t="s">
        <v>80</v>
      </c>
      <c r="C148" s="108" t="s">
        <v>66</v>
      </c>
      <c r="D148" s="120">
        <v>1362</v>
      </c>
      <c r="E148" s="129" t="s">
        <v>147</v>
      </c>
      <c r="F148" s="121">
        <f t="shared" si="11"/>
        <v>8.1890000000000001</v>
      </c>
      <c r="G148" s="105">
        <v>36</v>
      </c>
      <c r="H148" s="119">
        <v>29.48</v>
      </c>
      <c r="I148" s="105">
        <f t="shared" si="8"/>
        <v>6.95</v>
      </c>
      <c r="J148" s="105">
        <f t="shared" si="9"/>
        <v>36.43</v>
      </c>
      <c r="K148" s="147"/>
      <c r="M148" s="228"/>
    </row>
    <row r="149" spans="1:13" ht="25.5">
      <c r="A149" s="118">
        <f t="shared" si="10"/>
        <v>142</v>
      </c>
      <c r="B149" s="108" t="s">
        <v>80</v>
      </c>
      <c r="C149" s="108" t="s">
        <v>66</v>
      </c>
      <c r="D149" s="120">
        <v>1322</v>
      </c>
      <c r="E149" s="129" t="s">
        <v>147</v>
      </c>
      <c r="F149" s="121">
        <f t="shared" si="11"/>
        <v>7.9480000000000004</v>
      </c>
      <c r="G149" s="105">
        <v>36</v>
      </c>
      <c r="H149" s="119">
        <v>28.61</v>
      </c>
      <c r="I149" s="105">
        <f t="shared" si="8"/>
        <v>6.75</v>
      </c>
      <c r="J149" s="105">
        <f t="shared" si="9"/>
        <v>35.36</v>
      </c>
      <c r="K149" s="147"/>
      <c r="M149" s="228"/>
    </row>
    <row r="150" spans="1:13" ht="25.5">
      <c r="A150" s="118">
        <f t="shared" si="10"/>
        <v>143</v>
      </c>
      <c r="B150" s="108" t="s">
        <v>112</v>
      </c>
      <c r="C150" s="108" t="s">
        <v>68</v>
      </c>
      <c r="D150" s="120">
        <v>1335</v>
      </c>
      <c r="E150" s="129" t="s">
        <v>147</v>
      </c>
      <c r="F150" s="121">
        <f t="shared" si="11"/>
        <v>8.0259999999999998</v>
      </c>
      <c r="G150" s="105">
        <v>24</v>
      </c>
      <c r="H150" s="119">
        <v>19.260000000000002</v>
      </c>
      <c r="I150" s="105">
        <f t="shared" si="8"/>
        <v>4.54</v>
      </c>
      <c r="J150" s="105">
        <f t="shared" si="9"/>
        <v>23.8</v>
      </c>
      <c r="K150" s="147"/>
      <c r="M150" s="228"/>
    </row>
    <row r="151" spans="1:13" ht="25.5">
      <c r="A151" s="118">
        <f t="shared" si="10"/>
        <v>144</v>
      </c>
      <c r="B151" s="108" t="s">
        <v>97</v>
      </c>
      <c r="C151" s="108" t="s">
        <v>70</v>
      </c>
      <c r="D151" s="120">
        <v>1490</v>
      </c>
      <c r="E151" s="129" t="s">
        <v>147</v>
      </c>
      <c r="F151" s="121">
        <f t="shared" si="11"/>
        <v>8.9580000000000002</v>
      </c>
      <c r="G151" s="105">
        <v>12</v>
      </c>
      <c r="H151" s="119">
        <v>10.75</v>
      </c>
      <c r="I151" s="105">
        <f t="shared" si="8"/>
        <v>2.54</v>
      </c>
      <c r="J151" s="105">
        <f t="shared" si="9"/>
        <v>13.29</v>
      </c>
      <c r="K151" s="147"/>
      <c r="M151" s="228"/>
    </row>
    <row r="152" spans="1:13" ht="27" customHeight="1">
      <c r="A152" s="118">
        <f t="shared" si="10"/>
        <v>145</v>
      </c>
      <c r="B152" s="108" t="s">
        <v>82</v>
      </c>
      <c r="C152" s="108" t="s">
        <v>68</v>
      </c>
      <c r="D152" s="120">
        <v>1497</v>
      </c>
      <c r="E152" s="129" t="s">
        <v>147</v>
      </c>
      <c r="F152" s="121">
        <f t="shared" si="11"/>
        <v>9</v>
      </c>
      <c r="G152" s="105">
        <v>20</v>
      </c>
      <c r="H152" s="119">
        <v>18</v>
      </c>
      <c r="I152" s="105">
        <f t="shared" si="8"/>
        <v>4.25</v>
      </c>
      <c r="J152" s="105">
        <f t="shared" si="9"/>
        <v>22.25</v>
      </c>
      <c r="K152" s="147"/>
      <c r="M152" s="228"/>
    </row>
    <row r="153" spans="1:13" ht="27.75" customHeight="1">
      <c r="A153" s="118">
        <f t="shared" si="10"/>
        <v>146</v>
      </c>
      <c r="B153" s="108" t="s">
        <v>128</v>
      </c>
      <c r="C153" s="108" t="s">
        <v>130</v>
      </c>
      <c r="D153" s="120">
        <v>2200</v>
      </c>
      <c r="E153" s="129" t="s">
        <v>147</v>
      </c>
      <c r="F153" s="121">
        <f t="shared" si="11"/>
        <v>13.227</v>
      </c>
      <c r="G153" s="105">
        <v>24</v>
      </c>
      <c r="H153" s="119">
        <v>31.74</v>
      </c>
      <c r="I153" s="105">
        <f t="shared" si="8"/>
        <v>7.49</v>
      </c>
      <c r="J153" s="105">
        <f t="shared" si="9"/>
        <v>39.229999999999997</v>
      </c>
      <c r="K153" s="147"/>
      <c r="M153" s="228"/>
    </row>
    <row r="154" spans="1:13" ht="30" customHeight="1">
      <c r="A154" s="118">
        <f t="shared" si="10"/>
        <v>147</v>
      </c>
      <c r="B154" s="108" t="s">
        <v>101</v>
      </c>
      <c r="C154" s="108" t="s">
        <v>66</v>
      </c>
      <c r="D154" s="120">
        <v>1417</v>
      </c>
      <c r="E154" s="129" t="s">
        <v>147</v>
      </c>
      <c r="F154" s="121">
        <f t="shared" si="11"/>
        <v>8.5190000000000001</v>
      </c>
      <c r="G154" s="105">
        <v>12</v>
      </c>
      <c r="H154" s="119">
        <v>10.220000000000001</v>
      </c>
      <c r="I154" s="105">
        <f t="shared" si="8"/>
        <v>2.41</v>
      </c>
      <c r="J154" s="105">
        <f t="shared" si="9"/>
        <v>12.63</v>
      </c>
      <c r="K154" s="147"/>
      <c r="M154" s="228"/>
    </row>
    <row r="155" spans="1:13" ht="25.5">
      <c r="A155" s="118">
        <f t="shared" si="10"/>
        <v>148</v>
      </c>
      <c r="B155" s="108" t="s">
        <v>132</v>
      </c>
      <c r="C155" s="108" t="s">
        <v>66</v>
      </c>
      <c r="D155" s="120">
        <v>1317</v>
      </c>
      <c r="E155" s="129" t="s">
        <v>147</v>
      </c>
      <c r="F155" s="121">
        <f t="shared" si="11"/>
        <v>7.9180000000000001</v>
      </c>
      <c r="G155" s="105">
        <v>48</v>
      </c>
      <c r="H155" s="119">
        <v>38.01</v>
      </c>
      <c r="I155" s="105">
        <f t="shared" si="8"/>
        <v>8.9700000000000006</v>
      </c>
      <c r="J155" s="105">
        <f t="shared" si="9"/>
        <v>46.98</v>
      </c>
      <c r="K155" s="147"/>
      <c r="M155" s="228"/>
    </row>
    <row r="156" spans="1:13" ht="25.5">
      <c r="A156" s="118">
        <f t="shared" si="10"/>
        <v>149</v>
      </c>
      <c r="B156" s="108" t="s">
        <v>139</v>
      </c>
      <c r="C156" s="108" t="s">
        <v>68</v>
      </c>
      <c r="D156" s="120">
        <v>1341</v>
      </c>
      <c r="E156" s="129" t="s">
        <v>147</v>
      </c>
      <c r="F156" s="121">
        <f t="shared" si="11"/>
        <v>8.0619999999999994</v>
      </c>
      <c r="G156" s="105">
        <v>24</v>
      </c>
      <c r="H156" s="119">
        <v>19.350000000000001</v>
      </c>
      <c r="I156" s="105">
        <f t="shared" si="8"/>
        <v>4.5599999999999996</v>
      </c>
      <c r="J156" s="105">
        <f t="shared" si="9"/>
        <v>23.91</v>
      </c>
      <c r="K156" s="147"/>
      <c r="M156" s="228"/>
    </row>
    <row r="157" spans="1:13" ht="25.5">
      <c r="A157" s="118">
        <f t="shared" si="10"/>
        <v>150</v>
      </c>
      <c r="B157" s="108" t="s">
        <v>94</v>
      </c>
      <c r="C157" s="108" t="s">
        <v>68</v>
      </c>
      <c r="D157" s="120">
        <v>1315</v>
      </c>
      <c r="E157" s="129" t="s">
        <v>147</v>
      </c>
      <c r="F157" s="121">
        <f t="shared" si="11"/>
        <v>7.9059999999999997</v>
      </c>
      <c r="G157" s="105">
        <v>36</v>
      </c>
      <c r="H157" s="119">
        <v>28.46</v>
      </c>
      <c r="I157" s="105">
        <f t="shared" si="8"/>
        <v>6.71</v>
      </c>
      <c r="J157" s="105">
        <f t="shared" si="9"/>
        <v>35.17</v>
      </c>
      <c r="K157" s="147"/>
      <c r="M157" s="228"/>
    </row>
    <row r="158" spans="1:13" ht="25.5">
      <c r="A158" s="118">
        <f t="shared" si="10"/>
        <v>151</v>
      </c>
      <c r="B158" s="108" t="s">
        <v>123</v>
      </c>
      <c r="C158" s="108" t="s">
        <v>68</v>
      </c>
      <c r="D158" s="120">
        <v>1443</v>
      </c>
      <c r="E158" s="129" t="s">
        <v>147</v>
      </c>
      <c r="F158" s="121">
        <f t="shared" si="11"/>
        <v>8.6760000000000002</v>
      </c>
      <c r="G158" s="105">
        <v>36</v>
      </c>
      <c r="H158" s="119">
        <v>31.23</v>
      </c>
      <c r="I158" s="105">
        <f t="shared" si="8"/>
        <v>7.37</v>
      </c>
      <c r="J158" s="105">
        <f t="shared" si="9"/>
        <v>38.6</v>
      </c>
      <c r="K158" s="147"/>
      <c r="M158" s="228"/>
    </row>
    <row r="159" spans="1:13" ht="25.5">
      <c r="A159" s="118">
        <f t="shared" si="10"/>
        <v>152</v>
      </c>
      <c r="B159" s="108" t="s">
        <v>86</v>
      </c>
      <c r="C159" s="108" t="s">
        <v>68</v>
      </c>
      <c r="D159" s="120">
        <v>1355</v>
      </c>
      <c r="E159" s="129" t="s">
        <v>147</v>
      </c>
      <c r="F159" s="121">
        <f t="shared" si="11"/>
        <v>8.1460000000000008</v>
      </c>
      <c r="G159" s="105">
        <v>12</v>
      </c>
      <c r="H159" s="119">
        <v>9.7799999999999994</v>
      </c>
      <c r="I159" s="105">
        <f t="shared" si="8"/>
        <v>2.31</v>
      </c>
      <c r="J159" s="105">
        <f t="shared" si="9"/>
        <v>12.09</v>
      </c>
      <c r="K159" s="147"/>
      <c r="M159" s="228"/>
    </row>
    <row r="160" spans="1:13" ht="25.5">
      <c r="A160" s="118">
        <f t="shared" si="10"/>
        <v>153</v>
      </c>
      <c r="B160" s="108" t="s">
        <v>132</v>
      </c>
      <c r="C160" s="108" t="s">
        <v>68</v>
      </c>
      <c r="D160" s="120">
        <v>1335</v>
      </c>
      <c r="E160" s="129" t="s">
        <v>147</v>
      </c>
      <c r="F160" s="121">
        <f t="shared" si="11"/>
        <v>8.0259999999999998</v>
      </c>
      <c r="G160" s="105">
        <v>24</v>
      </c>
      <c r="H160" s="119">
        <v>19.260000000000002</v>
      </c>
      <c r="I160" s="105">
        <f>ROUND(H160*23.59%,2)+0.01</f>
        <v>4.55</v>
      </c>
      <c r="J160" s="105">
        <f t="shared" si="9"/>
        <v>23.810000000000002</v>
      </c>
      <c r="K160" s="147"/>
      <c r="M160" s="228"/>
    </row>
    <row r="161" spans="1:13" ht="30" customHeight="1">
      <c r="A161" s="118">
        <f t="shared" si="10"/>
        <v>154</v>
      </c>
      <c r="B161" s="108" t="s">
        <v>125</v>
      </c>
      <c r="C161" s="108" t="s">
        <v>32</v>
      </c>
      <c r="D161" s="120">
        <v>1120</v>
      </c>
      <c r="E161" s="129" t="s">
        <v>147</v>
      </c>
      <c r="F161" s="121">
        <f t="shared" si="11"/>
        <v>6.734</v>
      </c>
      <c r="G161" s="105">
        <v>12</v>
      </c>
      <c r="H161" s="119">
        <v>8.08</v>
      </c>
      <c r="I161" s="105">
        <f t="shared" si="8"/>
        <v>1.91</v>
      </c>
      <c r="J161" s="105">
        <f t="shared" si="9"/>
        <v>9.99</v>
      </c>
      <c r="K161" s="147"/>
      <c r="M161" s="228"/>
    </row>
    <row r="162" spans="1:13" ht="25.5">
      <c r="A162" s="118">
        <f t="shared" si="10"/>
        <v>155</v>
      </c>
      <c r="B162" s="108" t="s">
        <v>81</v>
      </c>
      <c r="C162" s="108" t="s">
        <v>68</v>
      </c>
      <c r="D162" s="120">
        <v>1335</v>
      </c>
      <c r="E162" s="129" t="s">
        <v>147</v>
      </c>
      <c r="F162" s="121">
        <f t="shared" si="11"/>
        <v>8.0259999999999998</v>
      </c>
      <c r="G162" s="105">
        <v>12</v>
      </c>
      <c r="H162" s="119">
        <v>9.6300000000000008</v>
      </c>
      <c r="I162" s="105">
        <f t="shared" si="8"/>
        <v>2.27</v>
      </c>
      <c r="J162" s="105">
        <f t="shared" si="9"/>
        <v>11.9</v>
      </c>
      <c r="K162" s="147"/>
      <c r="M162" s="228"/>
    </row>
    <row r="163" spans="1:13" ht="25.5">
      <c r="A163" s="118">
        <f t="shared" si="10"/>
        <v>156</v>
      </c>
      <c r="B163" s="108" t="s">
        <v>112</v>
      </c>
      <c r="C163" s="108" t="s">
        <v>32</v>
      </c>
      <c r="D163" s="120">
        <v>1100</v>
      </c>
      <c r="E163" s="129" t="s">
        <v>147</v>
      </c>
      <c r="F163" s="121">
        <f t="shared" si="11"/>
        <v>6.6130000000000004</v>
      </c>
      <c r="G163" s="105">
        <v>12</v>
      </c>
      <c r="H163" s="119">
        <v>7.94</v>
      </c>
      <c r="I163" s="105">
        <f t="shared" si="8"/>
        <v>1.87</v>
      </c>
      <c r="J163" s="105">
        <f t="shared" si="9"/>
        <v>9.81</v>
      </c>
      <c r="K163" s="147"/>
      <c r="M163" s="228"/>
    </row>
    <row r="164" spans="1:13" ht="30" customHeight="1">
      <c r="A164" s="118">
        <f t="shared" si="10"/>
        <v>157</v>
      </c>
      <c r="B164" s="108" t="s">
        <v>84</v>
      </c>
      <c r="C164" s="108" t="s">
        <v>66</v>
      </c>
      <c r="D164" s="120">
        <v>1317</v>
      </c>
      <c r="E164" s="129" t="s">
        <v>147</v>
      </c>
      <c r="F164" s="121">
        <f t="shared" si="11"/>
        <v>7.9180000000000001</v>
      </c>
      <c r="G164" s="105">
        <v>60</v>
      </c>
      <c r="H164" s="119">
        <v>47.51</v>
      </c>
      <c r="I164" s="105">
        <f t="shared" si="8"/>
        <v>11.21</v>
      </c>
      <c r="J164" s="105">
        <f t="shared" si="9"/>
        <v>58.72</v>
      </c>
      <c r="K164" s="147"/>
      <c r="M164" s="228"/>
    </row>
    <row r="165" spans="1:13" ht="25.5">
      <c r="A165" s="118">
        <f t="shared" si="10"/>
        <v>158</v>
      </c>
      <c r="B165" s="108" t="s">
        <v>84</v>
      </c>
      <c r="C165" s="108" t="s">
        <v>66</v>
      </c>
      <c r="D165" s="120">
        <v>1297</v>
      </c>
      <c r="E165" s="129" t="s">
        <v>147</v>
      </c>
      <c r="F165" s="121">
        <f t="shared" si="11"/>
        <v>7.798</v>
      </c>
      <c r="G165" s="105">
        <v>32</v>
      </c>
      <c r="H165" s="119">
        <v>24.95</v>
      </c>
      <c r="I165" s="105">
        <f t="shared" si="8"/>
        <v>5.89</v>
      </c>
      <c r="J165" s="105">
        <f t="shared" si="9"/>
        <v>30.84</v>
      </c>
      <c r="K165" s="147"/>
      <c r="M165" s="228"/>
    </row>
    <row r="166" spans="1:13" ht="25.5">
      <c r="A166" s="118">
        <f t="shared" si="10"/>
        <v>159</v>
      </c>
      <c r="B166" s="108" t="s">
        <v>80</v>
      </c>
      <c r="C166" s="108" t="s">
        <v>68</v>
      </c>
      <c r="D166" s="120">
        <v>1315</v>
      </c>
      <c r="E166" s="129" t="s">
        <v>147</v>
      </c>
      <c r="F166" s="121">
        <f t="shared" si="11"/>
        <v>7.9059999999999997</v>
      </c>
      <c r="G166" s="105">
        <v>24</v>
      </c>
      <c r="H166" s="119">
        <v>18.97</v>
      </c>
      <c r="I166" s="105">
        <f t="shared" si="8"/>
        <v>4.4800000000000004</v>
      </c>
      <c r="J166" s="105">
        <f t="shared" si="9"/>
        <v>23.45</v>
      </c>
      <c r="K166" s="147"/>
      <c r="M166" s="228"/>
    </row>
    <row r="167" spans="1:13" ht="20.25" customHeight="1">
      <c r="A167" s="118">
        <f t="shared" si="10"/>
        <v>160</v>
      </c>
      <c r="B167" s="108" t="s">
        <v>74</v>
      </c>
      <c r="C167" s="108" t="s">
        <v>66</v>
      </c>
      <c r="D167" s="120">
        <v>1297</v>
      </c>
      <c r="E167" s="129" t="s">
        <v>147</v>
      </c>
      <c r="F167" s="121">
        <f t="shared" si="11"/>
        <v>7.798</v>
      </c>
      <c r="G167" s="105">
        <v>36</v>
      </c>
      <c r="H167" s="119">
        <v>28.07</v>
      </c>
      <c r="I167" s="105">
        <f>ROUND(H167*23.59%,2)+0.01</f>
        <v>6.63</v>
      </c>
      <c r="J167" s="105">
        <f t="shared" si="9"/>
        <v>34.700000000000003</v>
      </c>
      <c r="K167" s="147"/>
      <c r="M167" s="228"/>
    </row>
    <row r="168" spans="1:13" ht="25.5" customHeight="1">
      <c r="A168" s="118">
        <f t="shared" si="10"/>
        <v>161</v>
      </c>
      <c r="B168" s="108" t="s">
        <v>125</v>
      </c>
      <c r="C168" s="108" t="s">
        <v>66</v>
      </c>
      <c r="D168" s="120">
        <v>1297</v>
      </c>
      <c r="E168" s="129" t="s">
        <v>147</v>
      </c>
      <c r="F168" s="121">
        <f t="shared" si="11"/>
        <v>7.798</v>
      </c>
      <c r="G168" s="105">
        <v>39</v>
      </c>
      <c r="H168" s="119">
        <v>30.41</v>
      </c>
      <c r="I168" s="105">
        <f>ROUND(H168*23.59%,2)+0.01</f>
        <v>7.18</v>
      </c>
      <c r="J168" s="105">
        <f t="shared" si="9"/>
        <v>37.590000000000003</v>
      </c>
      <c r="K168" s="147"/>
      <c r="M168" s="228"/>
    </row>
    <row r="169" spans="1:13" ht="25.5">
      <c r="A169" s="118">
        <f t="shared" si="10"/>
        <v>162</v>
      </c>
      <c r="B169" s="108" t="s">
        <v>93</v>
      </c>
      <c r="C169" s="108" t="s">
        <v>70</v>
      </c>
      <c r="D169" s="120">
        <v>1381</v>
      </c>
      <c r="E169" s="129" t="s">
        <v>147</v>
      </c>
      <c r="F169" s="121">
        <f t="shared" si="11"/>
        <v>8.3030000000000008</v>
      </c>
      <c r="G169" s="105">
        <v>24</v>
      </c>
      <c r="H169" s="119">
        <v>19.93</v>
      </c>
      <c r="I169" s="105">
        <f t="shared" si="8"/>
        <v>4.7</v>
      </c>
      <c r="J169" s="105">
        <f t="shared" si="9"/>
        <v>24.63</v>
      </c>
      <c r="K169" s="147"/>
      <c r="M169" s="228"/>
    </row>
    <row r="170" spans="1:13" ht="25.5">
      <c r="A170" s="118">
        <f t="shared" si="10"/>
        <v>163</v>
      </c>
      <c r="B170" s="108" t="s">
        <v>74</v>
      </c>
      <c r="C170" s="108" t="s">
        <v>66</v>
      </c>
      <c r="D170" s="120">
        <v>1317</v>
      </c>
      <c r="E170" s="129" t="s">
        <v>147</v>
      </c>
      <c r="F170" s="121">
        <f t="shared" si="11"/>
        <v>7.9180000000000001</v>
      </c>
      <c r="G170" s="105">
        <v>36</v>
      </c>
      <c r="H170" s="119">
        <v>28.5</v>
      </c>
      <c r="I170" s="105">
        <f t="shared" si="8"/>
        <v>6.72</v>
      </c>
      <c r="J170" s="105">
        <f t="shared" si="9"/>
        <v>35.22</v>
      </c>
      <c r="K170" s="147"/>
      <c r="M170" s="228"/>
    </row>
    <row r="171" spans="1:13" ht="25.5">
      <c r="A171" s="118">
        <f t="shared" si="10"/>
        <v>164</v>
      </c>
      <c r="B171" s="108" t="s">
        <v>94</v>
      </c>
      <c r="C171" s="108" t="s">
        <v>66</v>
      </c>
      <c r="D171" s="120">
        <v>1322</v>
      </c>
      <c r="E171" s="129" t="s">
        <v>147</v>
      </c>
      <c r="F171" s="121">
        <f t="shared" si="11"/>
        <v>7.9480000000000004</v>
      </c>
      <c r="G171" s="105">
        <v>24</v>
      </c>
      <c r="H171" s="119">
        <v>19.079999999999998</v>
      </c>
      <c r="I171" s="105">
        <f t="shared" si="8"/>
        <v>4.5</v>
      </c>
      <c r="J171" s="105">
        <f t="shared" si="9"/>
        <v>23.58</v>
      </c>
      <c r="K171" s="147"/>
      <c r="M171" s="228"/>
    </row>
    <row r="172" spans="1:13" ht="12.75">
      <c r="A172" s="118">
        <f t="shared" si="10"/>
        <v>165</v>
      </c>
      <c r="B172" s="108" t="s">
        <v>76</v>
      </c>
      <c r="C172" s="108" t="s">
        <v>66</v>
      </c>
      <c r="D172" s="120">
        <v>1423</v>
      </c>
      <c r="E172" s="129" t="s">
        <v>147</v>
      </c>
      <c r="F172" s="121">
        <f t="shared" si="11"/>
        <v>8.5549999999999997</v>
      </c>
      <c r="G172" s="105">
        <v>12</v>
      </c>
      <c r="H172" s="119">
        <v>10.27</v>
      </c>
      <c r="I172" s="105">
        <f t="shared" si="8"/>
        <v>2.42</v>
      </c>
      <c r="J172" s="105">
        <f t="shared" si="9"/>
        <v>12.69</v>
      </c>
      <c r="K172" s="147"/>
      <c r="M172" s="228"/>
    </row>
    <row r="173" spans="1:13" ht="28.5" customHeight="1">
      <c r="A173" s="118">
        <f t="shared" si="10"/>
        <v>166</v>
      </c>
      <c r="B173" s="108" t="s">
        <v>127</v>
      </c>
      <c r="C173" s="108" t="s">
        <v>66</v>
      </c>
      <c r="D173" s="120">
        <v>1297</v>
      </c>
      <c r="E173" s="129" t="s">
        <v>147</v>
      </c>
      <c r="F173" s="121">
        <f t="shared" si="11"/>
        <v>7.798</v>
      </c>
      <c r="G173" s="105">
        <v>48</v>
      </c>
      <c r="H173" s="119">
        <v>37.43</v>
      </c>
      <c r="I173" s="105">
        <f t="shared" si="8"/>
        <v>8.83</v>
      </c>
      <c r="J173" s="105">
        <f t="shared" si="9"/>
        <v>46.26</v>
      </c>
      <c r="K173" s="147"/>
      <c r="M173" s="228"/>
    </row>
    <row r="174" spans="1:13" ht="25.5">
      <c r="A174" s="118">
        <f t="shared" si="10"/>
        <v>167</v>
      </c>
      <c r="B174" s="108" t="s">
        <v>132</v>
      </c>
      <c r="C174" s="108" t="s">
        <v>70</v>
      </c>
      <c r="D174" s="120">
        <v>1341</v>
      </c>
      <c r="E174" s="129" t="s">
        <v>147</v>
      </c>
      <c r="F174" s="121">
        <f t="shared" si="11"/>
        <v>8.0619999999999994</v>
      </c>
      <c r="G174" s="105">
        <v>24</v>
      </c>
      <c r="H174" s="119">
        <v>19.350000000000001</v>
      </c>
      <c r="I174" s="105">
        <f t="shared" si="8"/>
        <v>4.5599999999999996</v>
      </c>
      <c r="J174" s="105">
        <f t="shared" si="9"/>
        <v>23.91</v>
      </c>
      <c r="K174" s="147"/>
      <c r="M174" s="228"/>
    </row>
    <row r="175" spans="1:13" ht="25.5">
      <c r="A175" s="118">
        <f t="shared" si="10"/>
        <v>168</v>
      </c>
      <c r="B175" s="108" t="s">
        <v>94</v>
      </c>
      <c r="C175" s="108" t="s">
        <v>68</v>
      </c>
      <c r="D175" s="120">
        <v>1341</v>
      </c>
      <c r="E175" s="129" t="s">
        <v>147</v>
      </c>
      <c r="F175" s="121">
        <f t="shared" si="11"/>
        <v>8.0619999999999994</v>
      </c>
      <c r="G175" s="105">
        <v>36</v>
      </c>
      <c r="H175" s="119">
        <v>29.02</v>
      </c>
      <c r="I175" s="105">
        <f t="shared" si="8"/>
        <v>6.85</v>
      </c>
      <c r="J175" s="105">
        <f t="shared" si="9"/>
        <v>35.869999999999997</v>
      </c>
      <c r="K175" s="147"/>
      <c r="M175" s="228"/>
    </row>
    <row r="176" spans="1:13" ht="25.5">
      <c r="A176" s="118">
        <f t="shared" si="10"/>
        <v>169</v>
      </c>
      <c r="B176" s="108" t="s">
        <v>119</v>
      </c>
      <c r="C176" s="108" t="s">
        <v>66</v>
      </c>
      <c r="D176" s="120">
        <v>1423</v>
      </c>
      <c r="E176" s="129" t="s">
        <v>147</v>
      </c>
      <c r="F176" s="121">
        <f t="shared" si="11"/>
        <v>8.5549999999999997</v>
      </c>
      <c r="G176" s="105">
        <v>36</v>
      </c>
      <c r="H176" s="119">
        <v>30.8</v>
      </c>
      <c r="I176" s="105">
        <f t="shared" si="8"/>
        <v>7.27</v>
      </c>
      <c r="J176" s="105">
        <f t="shared" si="9"/>
        <v>38.07</v>
      </c>
      <c r="K176" s="147"/>
      <c r="M176" s="228"/>
    </row>
    <row r="177" spans="1:13" ht="25.5">
      <c r="A177" s="118">
        <f t="shared" si="10"/>
        <v>170</v>
      </c>
      <c r="B177" s="108" t="s">
        <v>116</v>
      </c>
      <c r="C177" s="108" t="s">
        <v>66</v>
      </c>
      <c r="D177" s="120">
        <v>1297</v>
      </c>
      <c r="E177" s="129" t="s">
        <v>147</v>
      </c>
      <c r="F177" s="121">
        <f t="shared" si="11"/>
        <v>7.798</v>
      </c>
      <c r="G177" s="105">
        <v>36</v>
      </c>
      <c r="H177" s="119">
        <v>28.07</v>
      </c>
      <c r="I177" s="105">
        <f t="shared" si="8"/>
        <v>6.62</v>
      </c>
      <c r="J177" s="105">
        <f t="shared" si="9"/>
        <v>34.69</v>
      </c>
      <c r="K177" s="147"/>
      <c r="M177" s="228"/>
    </row>
    <row r="178" spans="1:13" ht="25.5">
      <c r="A178" s="118">
        <f t="shared" si="10"/>
        <v>171</v>
      </c>
      <c r="B178" s="108" t="s">
        <v>98</v>
      </c>
      <c r="C178" s="108" t="s">
        <v>68</v>
      </c>
      <c r="D178" s="120">
        <v>1315</v>
      </c>
      <c r="E178" s="129" t="s">
        <v>147</v>
      </c>
      <c r="F178" s="121">
        <f t="shared" si="11"/>
        <v>7.9059999999999997</v>
      </c>
      <c r="G178" s="105">
        <v>12</v>
      </c>
      <c r="H178" s="119">
        <v>9.49</v>
      </c>
      <c r="I178" s="105">
        <f t="shared" si="8"/>
        <v>2.2400000000000002</v>
      </c>
      <c r="J178" s="105">
        <f t="shared" si="9"/>
        <v>11.73</v>
      </c>
      <c r="K178" s="147"/>
      <c r="M178" s="228"/>
    </row>
    <row r="179" spans="1:13" ht="25.5">
      <c r="A179" s="118">
        <f t="shared" si="10"/>
        <v>172</v>
      </c>
      <c r="B179" s="108" t="s">
        <v>140</v>
      </c>
      <c r="C179" s="108" t="s">
        <v>66</v>
      </c>
      <c r="D179" s="120">
        <v>1322</v>
      </c>
      <c r="E179" s="129" t="s">
        <v>147</v>
      </c>
      <c r="F179" s="121">
        <f t="shared" si="11"/>
        <v>7.9480000000000004</v>
      </c>
      <c r="G179" s="105">
        <v>12</v>
      </c>
      <c r="H179" s="119">
        <v>9.5399999999999991</v>
      </c>
      <c r="I179" s="105">
        <f t="shared" si="8"/>
        <v>2.25</v>
      </c>
      <c r="J179" s="105">
        <f t="shared" si="9"/>
        <v>11.79</v>
      </c>
      <c r="K179" s="147"/>
      <c r="M179" s="228"/>
    </row>
    <row r="180" spans="1:13" ht="26.25" customHeight="1">
      <c r="A180" s="118">
        <f t="shared" si="10"/>
        <v>173</v>
      </c>
      <c r="B180" s="108" t="s">
        <v>81</v>
      </c>
      <c r="C180" s="108" t="s">
        <v>66</v>
      </c>
      <c r="D180" s="120">
        <v>1297</v>
      </c>
      <c r="E180" s="129" t="s">
        <v>147</v>
      </c>
      <c r="F180" s="121">
        <f t="shared" si="11"/>
        <v>7.798</v>
      </c>
      <c r="G180" s="105">
        <v>24</v>
      </c>
      <c r="H180" s="119">
        <v>18.72</v>
      </c>
      <c r="I180" s="105">
        <f t="shared" si="8"/>
        <v>4.42</v>
      </c>
      <c r="J180" s="105">
        <f t="shared" si="9"/>
        <v>23.14</v>
      </c>
      <c r="K180" s="147"/>
      <c r="M180" s="228"/>
    </row>
    <row r="181" spans="1:13" ht="28.5" customHeight="1">
      <c r="A181" s="118">
        <f t="shared" si="10"/>
        <v>174</v>
      </c>
      <c r="B181" s="108" t="s">
        <v>88</v>
      </c>
      <c r="C181" s="108" t="s">
        <v>66</v>
      </c>
      <c r="D181" s="120">
        <v>1297</v>
      </c>
      <c r="E181" s="129" t="s">
        <v>147</v>
      </c>
      <c r="F181" s="121">
        <f t="shared" si="11"/>
        <v>7.798</v>
      </c>
      <c r="G181" s="105">
        <v>48</v>
      </c>
      <c r="H181" s="119">
        <v>37.43</v>
      </c>
      <c r="I181" s="105">
        <f t="shared" si="8"/>
        <v>8.83</v>
      </c>
      <c r="J181" s="105">
        <f t="shared" si="9"/>
        <v>46.26</v>
      </c>
      <c r="K181" s="147"/>
      <c r="M181" s="228"/>
    </row>
    <row r="182" spans="1:13" ht="27.75" customHeight="1">
      <c r="A182" s="118">
        <f t="shared" si="10"/>
        <v>175</v>
      </c>
      <c r="B182" s="108" t="s">
        <v>74</v>
      </c>
      <c r="C182" s="108" t="s">
        <v>66</v>
      </c>
      <c r="D182" s="120">
        <v>1297</v>
      </c>
      <c r="E182" s="129" t="s">
        <v>147</v>
      </c>
      <c r="F182" s="121">
        <f t="shared" si="11"/>
        <v>7.798</v>
      </c>
      <c r="G182" s="105">
        <v>24</v>
      </c>
      <c r="H182" s="119">
        <v>18.72</v>
      </c>
      <c r="I182" s="105">
        <f t="shared" si="8"/>
        <v>4.42</v>
      </c>
      <c r="J182" s="105">
        <f t="shared" si="9"/>
        <v>23.14</v>
      </c>
      <c r="K182" s="147"/>
      <c r="M182" s="228"/>
    </row>
    <row r="183" spans="1:13" ht="33" customHeight="1">
      <c r="A183" s="118">
        <f t="shared" si="10"/>
        <v>176</v>
      </c>
      <c r="B183" s="108" t="s">
        <v>124</v>
      </c>
      <c r="C183" s="108" t="s">
        <v>66</v>
      </c>
      <c r="D183" s="120">
        <v>1397</v>
      </c>
      <c r="E183" s="129" t="s">
        <v>147</v>
      </c>
      <c r="F183" s="121">
        <f t="shared" si="11"/>
        <v>8.3989999999999991</v>
      </c>
      <c r="G183" s="105">
        <v>12.5</v>
      </c>
      <c r="H183" s="119">
        <v>10.5</v>
      </c>
      <c r="I183" s="105">
        <f t="shared" si="8"/>
        <v>2.48</v>
      </c>
      <c r="J183" s="105">
        <f t="shared" si="9"/>
        <v>12.98</v>
      </c>
      <c r="K183" s="147"/>
      <c r="M183" s="228"/>
    </row>
    <row r="184" spans="1:13" ht="30.75" customHeight="1">
      <c r="A184" s="118">
        <f t="shared" si="10"/>
        <v>177</v>
      </c>
      <c r="B184" s="108" t="s">
        <v>97</v>
      </c>
      <c r="C184" s="108" t="s">
        <v>68</v>
      </c>
      <c r="D184" s="120">
        <v>1423</v>
      </c>
      <c r="E184" s="129" t="s">
        <v>147</v>
      </c>
      <c r="F184" s="121">
        <f t="shared" si="11"/>
        <v>8.5549999999999997</v>
      </c>
      <c r="G184" s="105">
        <v>24</v>
      </c>
      <c r="H184" s="119">
        <v>20.53</v>
      </c>
      <c r="I184" s="105">
        <f>ROUND(H184*23.59%,2)+0.01</f>
        <v>4.8499999999999996</v>
      </c>
      <c r="J184" s="105">
        <f t="shared" si="9"/>
        <v>25.380000000000003</v>
      </c>
      <c r="K184" s="147"/>
      <c r="M184" s="228"/>
    </row>
    <row r="185" spans="1:13" ht="25.5">
      <c r="A185" s="118">
        <f t="shared" si="10"/>
        <v>178</v>
      </c>
      <c r="B185" s="108" t="s">
        <v>112</v>
      </c>
      <c r="C185" s="108" t="s">
        <v>66</v>
      </c>
      <c r="D185" s="120">
        <v>1297</v>
      </c>
      <c r="E185" s="129" t="s">
        <v>147</v>
      </c>
      <c r="F185" s="121">
        <f t="shared" si="11"/>
        <v>7.798</v>
      </c>
      <c r="G185" s="105">
        <v>12</v>
      </c>
      <c r="H185" s="119">
        <v>9.36</v>
      </c>
      <c r="I185" s="105">
        <f t="shared" si="8"/>
        <v>2.21</v>
      </c>
      <c r="J185" s="105">
        <f t="shared" si="9"/>
        <v>11.57</v>
      </c>
      <c r="K185" s="147"/>
      <c r="M185" s="228"/>
    </row>
    <row r="186" spans="1:13" ht="25.5">
      <c r="A186" s="118">
        <f t="shared" si="10"/>
        <v>179</v>
      </c>
      <c r="B186" s="108" t="s">
        <v>116</v>
      </c>
      <c r="C186" s="108" t="s">
        <v>66</v>
      </c>
      <c r="D186" s="120">
        <v>1277</v>
      </c>
      <c r="E186" s="129" t="s">
        <v>147</v>
      </c>
      <c r="F186" s="121">
        <f t="shared" si="11"/>
        <v>7.6779999999999999</v>
      </c>
      <c r="G186" s="105">
        <v>12</v>
      </c>
      <c r="H186" s="119">
        <v>9.2100000000000009</v>
      </c>
      <c r="I186" s="105">
        <f t="shared" si="8"/>
        <v>2.17</v>
      </c>
      <c r="J186" s="105">
        <f t="shared" si="9"/>
        <v>11.38</v>
      </c>
      <c r="K186" s="147"/>
      <c r="M186" s="228"/>
    </row>
    <row r="187" spans="1:13" ht="25.5">
      <c r="A187" s="118">
        <f t="shared" si="10"/>
        <v>180</v>
      </c>
      <c r="B187" s="108" t="s">
        <v>119</v>
      </c>
      <c r="C187" s="108" t="s">
        <v>68</v>
      </c>
      <c r="D187" s="120">
        <v>1430</v>
      </c>
      <c r="E187" s="129" t="s">
        <v>147</v>
      </c>
      <c r="F187" s="121">
        <f t="shared" si="11"/>
        <v>8.5969999999999995</v>
      </c>
      <c r="G187" s="105">
        <v>12</v>
      </c>
      <c r="H187" s="119">
        <v>10.32</v>
      </c>
      <c r="I187" s="105">
        <f t="shared" si="8"/>
        <v>2.4300000000000002</v>
      </c>
      <c r="J187" s="105">
        <f t="shared" si="9"/>
        <v>12.75</v>
      </c>
      <c r="K187" s="147"/>
      <c r="M187" s="228"/>
    </row>
    <row r="188" spans="1:13" ht="25.5">
      <c r="A188" s="118">
        <f t="shared" si="10"/>
        <v>181</v>
      </c>
      <c r="B188" s="108" t="s">
        <v>94</v>
      </c>
      <c r="C188" s="108" t="s">
        <v>66</v>
      </c>
      <c r="D188" s="120">
        <v>1277</v>
      </c>
      <c r="E188" s="129" t="s">
        <v>147</v>
      </c>
      <c r="F188" s="121">
        <f t="shared" si="11"/>
        <v>7.6779999999999999</v>
      </c>
      <c r="G188" s="105">
        <v>12</v>
      </c>
      <c r="H188" s="119">
        <v>9.2100000000000009</v>
      </c>
      <c r="I188" s="105">
        <f t="shared" si="8"/>
        <v>2.17</v>
      </c>
      <c r="J188" s="105">
        <f t="shared" si="9"/>
        <v>11.38</v>
      </c>
      <c r="K188" s="147"/>
      <c r="M188" s="228"/>
    </row>
    <row r="189" spans="1:13" s="50" customFormat="1" ht="25.5">
      <c r="A189" s="118">
        <f t="shared" si="10"/>
        <v>182</v>
      </c>
      <c r="B189" s="122" t="s">
        <v>65</v>
      </c>
      <c r="C189" s="122" t="s">
        <v>66</v>
      </c>
      <c r="D189" s="123">
        <v>1377</v>
      </c>
      <c r="E189" s="130" t="s">
        <v>147</v>
      </c>
      <c r="F189" s="121">
        <f t="shared" si="11"/>
        <v>8.2789999999999999</v>
      </c>
      <c r="G189" s="105">
        <v>48</v>
      </c>
      <c r="H189" s="124">
        <v>39.74</v>
      </c>
      <c r="I189" s="105">
        <f t="shared" si="8"/>
        <v>9.3699999999999992</v>
      </c>
      <c r="J189" s="105">
        <f t="shared" si="9"/>
        <v>49.11</v>
      </c>
      <c r="K189" s="147"/>
      <c r="M189" s="228"/>
    </row>
    <row r="190" spans="1:13" ht="30" customHeight="1">
      <c r="A190" s="118">
        <f t="shared" si="10"/>
        <v>183</v>
      </c>
      <c r="B190" s="108" t="s">
        <v>101</v>
      </c>
      <c r="C190" s="108" t="s">
        <v>66</v>
      </c>
      <c r="D190" s="120">
        <v>1403</v>
      </c>
      <c r="E190" s="129" t="s">
        <v>147</v>
      </c>
      <c r="F190" s="121">
        <f t="shared" si="11"/>
        <v>8.4350000000000005</v>
      </c>
      <c r="G190" s="105">
        <v>12</v>
      </c>
      <c r="H190" s="119">
        <v>10.119999999999999</v>
      </c>
      <c r="I190" s="105">
        <f t="shared" si="8"/>
        <v>2.39</v>
      </c>
      <c r="J190" s="105">
        <f t="shared" si="9"/>
        <v>12.51</v>
      </c>
      <c r="K190" s="147"/>
      <c r="M190" s="228"/>
    </row>
    <row r="191" spans="1:13" ht="25.5">
      <c r="A191" s="118">
        <f t="shared" si="10"/>
        <v>184</v>
      </c>
      <c r="B191" s="108" t="s">
        <v>141</v>
      </c>
      <c r="C191" s="108" t="s">
        <v>68</v>
      </c>
      <c r="D191" s="120">
        <v>1295</v>
      </c>
      <c r="E191" s="129" t="s">
        <v>147</v>
      </c>
      <c r="F191" s="121">
        <f t="shared" si="11"/>
        <v>7.7859999999999996</v>
      </c>
      <c r="G191" s="105">
        <v>36</v>
      </c>
      <c r="H191" s="119">
        <v>28.03</v>
      </c>
      <c r="I191" s="105">
        <f t="shared" si="8"/>
        <v>6.61</v>
      </c>
      <c r="J191" s="105">
        <f t="shared" si="9"/>
        <v>34.64</v>
      </c>
      <c r="K191" s="147"/>
      <c r="M191" s="228"/>
    </row>
    <row r="192" spans="1:13" ht="25.5">
      <c r="A192" s="118">
        <f t="shared" si="10"/>
        <v>185</v>
      </c>
      <c r="B192" s="108" t="s">
        <v>88</v>
      </c>
      <c r="C192" s="108" t="s">
        <v>70</v>
      </c>
      <c r="D192" s="120">
        <v>1414</v>
      </c>
      <c r="E192" s="129" t="s">
        <v>147</v>
      </c>
      <c r="F192" s="121">
        <f t="shared" si="11"/>
        <v>8.5009999999999994</v>
      </c>
      <c r="G192" s="105">
        <v>24</v>
      </c>
      <c r="H192" s="119">
        <v>20.399999999999999</v>
      </c>
      <c r="I192" s="105">
        <f t="shared" si="8"/>
        <v>4.8099999999999996</v>
      </c>
      <c r="J192" s="105">
        <f t="shared" si="9"/>
        <v>25.209999999999997</v>
      </c>
      <c r="K192" s="147"/>
      <c r="M192" s="228"/>
    </row>
    <row r="193" spans="1:13" ht="18" customHeight="1">
      <c r="A193" s="118">
        <f t="shared" si="10"/>
        <v>186</v>
      </c>
      <c r="B193" s="108" t="s">
        <v>107</v>
      </c>
      <c r="C193" s="108" t="s">
        <v>66</v>
      </c>
      <c r="D193" s="120">
        <v>1277</v>
      </c>
      <c r="E193" s="129" t="s">
        <v>147</v>
      </c>
      <c r="F193" s="121">
        <f t="shared" si="11"/>
        <v>7.6779999999999999</v>
      </c>
      <c r="G193" s="105">
        <v>36</v>
      </c>
      <c r="H193" s="119">
        <v>27.64</v>
      </c>
      <c r="I193" s="105">
        <f t="shared" si="8"/>
        <v>6.52</v>
      </c>
      <c r="J193" s="105">
        <f t="shared" si="9"/>
        <v>34.159999999999997</v>
      </c>
      <c r="K193" s="147"/>
      <c r="M193" s="228"/>
    </row>
    <row r="194" spans="1:13" ht="25.5">
      <c r="A194" s="118">
        <f t="shared" si="10"/>
        <v>187</v>
      </c>
      <c r="B194" s="108" t="s">
        <v>98</v>
      </c>
      <c r="C194" s="108" t="s">
        <v>66</v>
      </c>
      <c r="D194" s="120">
        <v>1277</v>
      </c>
      <c r="E194" s="129" t="s">
        <v>147</v>
      </c>
      <c r="F194" s="121">
        <f t="shared" si="11"/>
        <v>7.6779999999999999</v>
      </c>
      <c r="G194" s="105">
        <v>12</v>
      </c>
      <c r="H194" s="119">
        <v>9.2100000000000009</v>
      </c>
      <c r="I194" s="105">
        <f t="shared" si="8"/>
        <v>2.17</v>
      </c>
      <c r="J194" s="105">
        <f t="shared" si="9"/>
        <v>11.38</v>
      </c>
      <c r="K194" s="147"/>
      <c r="M194" s="228"/>
    </row>
    <row r="195" spans="1:13" ht="25.5">
      <c r="A195" s="118">
        <f t="shared" si="10"/>
        <v>188</v>
      </c>
      <c r="B195" s="108" t="s">
        <v>127</v>
      </c>
      <c r="C195" s="108" t="s">
        <v>66</v>
      </c>
      <c r="D195" s="120">
        <v>1277</v>
      </c>
      <c r="E195" s="129" t="s">
        <v>147</v>
      </c>
      <c r="F195" s="121">
        <f t="shared" si="11"/>
        <v>7.6779999999999999</v>
      </c>
      <c r="G195" s="105">
        <v>12</v>
      </c>
      <c r="H195" s="119">
        <v>9.2100000000000009</v>
      </c>
      <c r="I195" s="105">
        <f t="shared" si="8"/>
        <v>2.17</v>
      </c>
      <c r="J195" s="105">
        <f t="shared" si="9"/>
        <v>11.38</v>
      </c>
      <c r="K195" s="147"/>
      <c r="M195" s="228"/>
    </row>
    <row r="196" spans="1:13" ht="27" customHeight="1">
      <c r="A196" s="118">
        <f t="shared" si="10"/>
        <v>189</v>
      </c>
      <c r="B196" s="108" t="s">
        <v>139</v>
      </c>
      <c r="C196" s="108" t="s">
        <v>68</v>
      </c>
      <c r="D196" s="120">
        <v>1295</v>
      </c>
      <c r="E196" s="129" t="s">
        <v>147</v>
      </c>
      <c r="F196" s="121">
        <f t="shared" si="11"/>
        <v>7.7859999999999996</v>
      </c>
      <c r="G196" s="105">
        <v>12</v>
      </c>
      <c r="H196" s="119">
        <v>9.34</v>
      </c>
      <c r="I196" s="105">
        <f t="shared" si="8"/>
        <v>2.2000000000000002</v>
      </c>
      <c r="J196" s="105">
        <f t="shared" si="9"/>
        <v>11.54</v>
      </c>
      <c r="K196" s="147"/>
      <c r="M196" s="228"/>
    </row>
    <row r="197" spans="1:13" ht="27.75" customHeight="1">
      <c r="A197" s="118">
        <f t="shared" si="10"/>
        <v>190</v>
      </c>
      <c r="B197" s="108" t="s">
        <v>88</v>
      </c>
      <c r="C197" s="108" t="s">
        <v>68</v>
      </c>
      <c r="D197" s="120">
        <v>1403</v>
      </c>
      <c r="E197" s="129" t="s">
        <v>147</v>
      </c>
      <c r="F197" s="121">
        <f t="shared" si="11"/>
        <v>8.4350000000000005</v>
      </c>
      <c r="G197" s="105">
        <v>36</v>
      </c>
      <c r="H197" s="119">
        <v>30.37</v>
      </c>
      <c r="I197" s="105">
        <f t="shared" si="8"/>
        <v>7.16</v>
      </c>
      <c r="J197" s="105">
        <f t="shared" si="9"/>
        <v>37.53</v>
      </c>
      <c r="K197" s="147"/>
      <c r="M197" s="228"/>
    </row>
    <row r="198" spans="1:13" ht="28.5" customHeight="1">
      <c r="A198" s="118">
        <f t="shared" si="10"/>
        <v>191</v>
      </c>
      <c r="B198" s="108" t="s">
        <v>123</v>
      </c>
      <c r="C198" s="108" t="s">
        <v>68</v>
      </c>
      <c r="D198" s="120">
        <v>1295</v>
      </c>
      <c r="E198" s="129" t="s">
        <v>147</v>
      </c>
      <c r="F198" s="121">
        <f t="shared" si="11"/>
        <v>7.7859999999999996</v>
      </c>
      <c r="G198" s="105">
        <v>12</v>
      </c>
      <c r="H198" s="119">
        <v>9.34</v>
      </c>
      <c r="I198" s="105">
        <f t="shared" si="8"/>
        <v>2.2000000000000002</v>
      </c>
      <c r="J198" s="105">
        <f t="shared" si="9"/>
        <v>11.54</v>
      </c>
      <c r="K198" s="147"/>
      <c r="M198" s="228"/>
    </row>
    <row r="199" spans="1:13" ht="21" customHeight="1">
      <c r="A199" s="118">
        <f t="shared" si="10"/>
        <v>192</v>
      </c>
      <c r="B199" s="108" t="s">
        <v>88</v>
      </c>
      <c r="C199" s="108" t="s">
        <v>68</v>
      </c>
      <c r="D199" s="120">
        <v>1295</v>
      </c>
      <c r="E199" s="129" t="s">
        <v>147</v>
      </c>
      <c r="F199" s="121">
        <f t="shared" si="11"/>
        <v>7.7859999999999996</v>
      </c>
      <c r="G199" s="105">
        <v>48</v>
      </c>
      <c r="H199" s="119">
        <v>37.369999999999997</v>
      </c>
      <c r="I199" s="105">
        <f t="shared" si="8"/>
        <v>8.82</v>
      </c>
      <c r="J199" s="105">
        <f t="shared" si="9"/>
        <v>46.19</v>
      </c>
      <c r="K199" s="147"/>
      <c r="M199" s="228"/>
    </row>
    <row r="200" spans="1:13" ht="29.25" customHeight="1">
      <c r="A200" s="118">
        <f t="shared" si="10"/>
        <v>193</v>
      </c>
      <c r="B200" s="108" t="s">
        <v>141</v>
      </c>
      <c r="C200" s="108" t="s">
        <v>66</v>
      </c>
      <c r="D200" s="120">
        <v>1317</v>
      </c>
      <c r="E200" s="129" t="s">
        <v>147</v>
      </c>
      <c r="F200" s="121">
        <f t="shared" si="11"/>
        <v>7.9180000000000001</v>
      </c>
      <c r="G200" s="105">
        <v>24</v>
      </c>
      <c r="H200" s="119">
        <v>19</v>
      </c>
      <c r="I200" s="105">
        <f t="shared" ref="I200:I263" si="12">ROUND(H200*23.59%,2)</f>
        <v>4.4800000000000004</v>
      </c>
      <c r="J200" s="105">
        <f t="shared" ref="J200:J263" si="13">H200+I200</f>
        <v>23.48</v>
      </c>
      <c r="K200" s="147"/>
      <c r="M200" s="228"/>
    </row>
    <row r="201" spans="1:13" ht="33.75" customHeight="1">
      <c r="A201" s="118">
        <f t="shared" si="10"/>
        <v>194</v>
      </c>
      <c r="B201" s="108" t="s">
        <v>67</v>
      </c>
      <c r="C201" s="108" t="s">
        <v>70</v>
      </c>
      <c r="D201" s="120">
        <v>1361</v>
      </c>
      <c r="E201" s="129" t="s">
        <v>147</v>
      </c>
      <c r="F201" s="121">
        <f t="shared" si="11"/>
        <v>8.1829999999999998</v>
      </c>
      <c r="G201" s="105">
        <v>36</v>
      </c>
      <c r="H201" s="119">
        <v>29.46</v>
      </c>
      <c r="I201" s="105">
        <f t="shared" si="12"/>
        <v>6.95</v>
      </c>
      <c r="J201" s="105">
        <f t="shared" si="13"/>
        <v>36.410000000000004</v>
      </c>
      <c r="K201" s="147"/>
      <c r="M201" s="228"/>
    </row>
    <row r="202" spans="1:13" ht="27.75" customHeight="1">
      <c r="A202" s="118">
        <f t="shared" ref="A202:A265" si="14">A201+1</f>
        <v>195</v>
      </c>
      <c r="B202" s="108" t="s">
        <v>81</v>
      </c>
      <c r="C202" s="108" t="s">
        <v>66</v>
      </c>
      <c r="D202" s="120">
        <v>1297</v>
      </c>
      <c r="E202" s="129" t="s">
        <v>147</v>
      </c>
      <c r="F202" s="121">
        <f t="shared" ref="F202:F265" si="15">ROUND(D202/$F$4,3)</f>
        <v>7.798</v>
      </c>
      <c r="G202" s="105">
        <v>12</v>
      </c>
      <c r="H202" s="119">
        <v>9.36</v>
      </c>
      <c r="I202" s="105">
        <f t="shared" si="12"/>
        <v>2.21</v>
      </c>
      <c r="J202" s="105">
        <f t="shared" si="13"/>
        <v>11.57</v>
      </c>
      <c r="K202" s="147"/>
      <c r="M202" s="228"/>
    </row>
    <row r="203" spans="1:13" ht="33" customHeight="1">
      <c r="A203" s="118">
        <f t="shared" si="14"/>
        <v>196</v>
      </c>
      <c r="B203" s="108" t="s">
        <v>112</v>
      </c>
      <c r="C203" s="108" t="s">
        <v>68</v>
      </c>
      <c r="D203" s="120">
        <v>1321</v>
      </c>
      <c r="E203" s="129" t="s">
        <v>147</v>
      </c>
      <c r="F203" s="121">
        <f t="shared" si="15"/>
        <v>7.9420000000000002</v>
      </c>
      <c r="G203" s="105">
        <v>12</v>
      </c>
      <c r="H203" s="119">
        <v>9.5299999999999994</v>
      </c>
      <c r="I203" s="105">
        <f t="shared" si="12"/>
        <v>2.25</v>
      </c>
      <c r="J203" s="105">
        <f t="shared" si="13"/>
        <v>11.78</v>
      </c>
      <c r="K203" s="147"/>
      <c r="M203" s="228"/>
    </row>
    <row r="204" spans="1:13" ht="28.5" customHeight="1">
      <c r="A204" s="118">
        <f t="shared" si="14"/>
        <v>197</v>
      </c>
      <c r="B204" s="108" t="s">
        <v>81</v>
      </c>
      <c r="C204" s="108" t="s">
        <v>66</v>
      </c>
      <c r="D204" s="120">
        <v>1277</v>
      </c>
      <c r="E204" s="129" t="s">
        <v>147</v>
      </c>
      <c r="F204" s="121">
        <f t="shared" si="15"/>
        <v>7.6779999999999999</v>
      </c>
      <c r="G204" s="105">
        <v>12</v>
      </c>
      <c r="H204" s="119">
        <v>9.2100000000000009</v>
      </c>
      <c r="I204" s="105">
        <f t="shared" si="12"/>
        <v>2.17</v>
      </c>
      <c r="J204" s="105">
        <f t="shared" si="13"/>
        <v>11.38</v>
      </c>
      <c r="K204" s="147"/>
      <c r="M204" s="228"/>
    </row>
    <row r="205" spans="1:13" ht="31.5" customHeight="1">
      <c r="A205" s="118">
        <f t="shared" si="14"/>
        <v>198</v>
      </c>
      <c r="B205" s="108" t="s">
        <v>117</v>
      </c>
      <c r="C205" s="108" t="s">
        <v>66</v>
      </c>
      <c r="D205" s="120">
        <v>1302</v>
      </c>
      <c r="E205" s="129" t="s">
        <v>147</v>
      </c>
      <c r="F205" s="121">
        <f t="shared" si="15"/>
        <v>7.8280000000000003</v>
      </c>
      <c r="G205" s="105">
        <v>36</v>
      </c>
      <c r="H205" s="119">
        <v>28.18</v>
      </c>
      <c r="I205" s="105">
        <f t="shared" si="12"/>
        <v>6.65</v>
      </c>
      <c r="J205" s="105">
        <f t="shared" si="13"/>
        <v>34.83</v>
      </c>
      <c r="K205" s="147"/>
      <c r="M205" s="228"/>
    </row>
    <row r="206" spans="1:13" ht="28.5" customHeight="1">
      <c r="A206" s="118">
        <f t="shared" si="14"/>
        <v>199</v>
      </c>
      <c r="B206" s="108" t="s">
        <v>73</v>
      </c>
      <c r="C206" s="108" t="s">
        <v>68</v>
      </c>
      <c r="D206" s="120">
        <v>1430</v>
      </c>
      <c r="E206" s="129" t="s">
        <v>147</v>
      </c>
      <c r="F206" s="121">
        <f t="shared" si="15"/>
        <v>8.5969999999999995</v>
      </c>
      <c r="G206" s="105">
        <v>24</v>
      </c>
      <c r="H206" s="119">
        <v>20.63</v>
      </c>
      <c r="I206" s="105">
        <f t="shared" si="12"/>
        <v>4.87</v>
      </c>
      <c r="J206" s="105">
        <f t="shared" si="13"/>
        <v>25.5</v>
      </c>
      <c r="K206" s="147"/>
      <c r="M206" s="228"/>
    </row>
    <row r="207" spans="1:13" ht="34.5" customHeight="1">
      <c r="A207" s="118">
        <f t="shared" si="14"/>
        <v>200</v>
      </c>
      <c r="B207" s="108" t="s">
        <v>127</v>
      </c>
      <c r="C207" s="108" t="s">
        <v>66</v>
      </c>
      <c r="D207" s="120">
        <v>1322</v>
      </c>
      <c r="E207" s="129" t="s">
        <v>147</v>
      </c>
      <c r="F207" s="121">
        <f t="shared" si="15"/>
        <v>7.9480000000000004</v>
      </c>
      <c r="G207" s="105">
        <v>12</v>
      </c>
      <c r="H207" s="119">
        <v>9.5399999999999991</v>
      </c>
      <c r="I207" s="105">
        <f t="shared" si="12"/>
        <v>2.25</v>
      </c>
      <c r="J207" s="105">
        <f t="shared" si="13"/>
        <v>11.79</v>
      </c>
      <c r="K207" s="147"/>
      <c r="M207" s="228"/>
    </row>
    <row r="208" spans="1:13" ht="25.5">
      <c r="A208" s="118">
        <f t="shared" si="14"/>
        <v>201</v>
      </c>
      <c r="B208" s="108" t="s">
        <v>94</v>
      </c>
      <c r="C208" s="108" t="s">
        <v>66</v>
      </c>
      <c r="D208" s="120">
        <v>1277</v>
      </c>
      <c r="E208" s="129" t="s">
        <v>147</v>
      </c>
      <c r="F208" s="121">
        <f t="shared" si="15"/>
        <v>7.6779999999999999</v>
      </c>
      <c r="G208" s="105">
        <v>36</v>
      </c>
      <c r="H208" s="119">
        <v>27.64</v>
      </c>
      <c r="I208" s="105">
        <f t="shared" si="12"/>
        <v>6.52</v>
      </c>
      <c r="J208" s="105">
        <f t="shared" si="13"/>
        <v>34.159999999999997</v>
      </c>
      <c r="K208" s="147"/>
      <c r="M208" s="228"/>
    </row>
    <row r="209" spans="1:13" ht="25.5">
      <c r="A209" s="118">
        <f t="shared" si="14"/>
        <v>202</v>
      </c>
      <c r="B209" s="108" t="s">
        <v>94</v>
      </c>
      <c r="C209" s="108" t="s">
        <v>66</v>
      </c>
      <c r="D209" s="120">
        <v>1277</v>
      </c>
      <c r="E209" s="129" t="s">
        <v>147</v>
      </c>
      <c r="F209" s="121">
        <f t="shared" si="15"/>
        <v>7.6779999999999999</v>
      </c>
      <c r="G209" s="105">
        <v>12</v>
      </c>
      <c r="H209" s="119">
        <v>9.2100000000000009</v>
      </c>
      <c r="I209" s="105">
        <f t="shared" si="12"/>
        <v>2.17</v>
      </c>
      <c r="J209" s="105">
        <f t="shared" si="13"/>
        <v>11.38</v>
      </c>
      <c r="K209" s="147"/>
      <c r="M209" s="228"/>
    </row>
    <row r="210" spans="1:13" ht="25.5">
      <c r="A210" s="118">
        <f t="shared" si="14"/>
        <v>203</v>
      </c>
      <c r="B210" s="108" t="s">
        <v>99</v>
      </c>
      <c r="C210" s="108" t="s">
        <v>66</v>
      </c>
      <c r="D210" s="120">
        <v>1277</v>
      </c>
      <c r="E210" s="129" t="s">
        <v>147</v>
      </c>
      <c r="F210" s="121">
        <f t="shared" si="15"/>
        <v>7.6779999999999999</v>
      </c>
      <c r="G210" s="105">
        <v>24</v>
      </c>
      <c r="H210" s="119">
        <v>18.43</v>
      </c>
      <c r="I210" s="105">
        <f>ROUND(H210*23.59%,2)+0.01</f>
        <v>4.3599999999999994</v>
      </c>
      <c r="J210" s="105">
        <f t="shared" si="13"/>
        <v>22.79</v>
      </c>
      <c r="K210" s="147"/>
      <c r="M210" s="228"/>
    </row>
    <row r="211" spans="1:13" ht="32.25" customHeight="1">
      <c r="A211" s="118">
        <f t="shared" si="14"/>
        <v>204</v>
      </c>
      <c r="B211" s="108" t="s">
        <v>140</v>
      </c>
      <c r="C211" s="108" t="s">
        <v>68</v>
      </c>
      <c r="D211" s="120">
        <v>1295</v>
      </c>
      <c r="E211" s="129" t="s">
        <v>147</v>
      </c>
      <c r="F211" s="121">
        <f t="shared" si="15"/>
        <v>7.7859999999999996</v>
      </c>
      <c r="G211" s="105">
        <v>12</v>
      </c>
      <c r="H211" s="119">
        <v>9.34</v>
      </c>
      <c r="I211" s="105">
        <f t="shared" si="12"/>
        <v>2.2000000000000002</v>
      </c>
      <c r="J211" s="105">
        <f t="shared" si="13"/>
        <v>11.54</v>
      </c>
      <c r="K211" s="147"/>
      <c r="M211" s="228"/>
    </row>
    <row r="212" spans="1:13" ht="25.5">
      <c r="A212" s="118">
        <f t="shared" si="14"/>
        <v>205</v>
      </c>
      <c r="B212" s="108" t="s">
        <v>99</v>
      </c>
      <c r="C212" s="108" t="s">
        <v>66</v>
      </c>
      <c r="D212" s="120">
        <v>1277</v>
      </c>
      <c r="E212" s="129" t="s">
        <v>147</v>
      </c>
      <c r="F212" s="121">
        <f t="shared" si="15"/>
        <v>7.6779999999999999</v>
      </c>
      <c r="G212" s="105">
        <v>24</v>
      </c>
      <c r="H212" s="119">
        <v>18.43</v>
      </c>
      <c r="I212" s="105">
        <f t="shared" si="12"/>
        <v>4.3499999999999996</v>
      </c>
      <c r="J212" s="105">
        <f t="shared" si="13"/>
        <v>22.78</v>
      </c>
      <c r="K212" s="147"/>
      <c r="M212" s="228"/>
    </row>
    <row r="213" spans="1:13" ht="25.5">
      <c r="A213" s="118">
        <f t="shared" si="14"/>
        <v>206</v>
      </c>
      <c r="B213" s="108" t="s">
        <v>119</v>
      </c>
      <c r="C213" s="108" t="s">
        <v>66</v>
      </c>
      <c r="D213" s="120">
        <v>1403</v>
      </c>
      <c r="E213" s="129" t="s">
        <v>147</v>
      </c>
      <c r="F213" s="121">
        <f t="shared" si="15"/>
        <v>8.4350000000000005</v>
      </c>
      <c r="G213" s="105">
        <v>12</v>
      </c>
      <c r="H213" s="119">
        <v>10.119999999999999</v>
      </c>
      <c r="I213" s="105">
        <f t="shared" si="12"/>
        <v>2.39</v>
      </c>
      <c r="J213" s="105">
        <f t="shared" si="13"/>
        <v>12.51</v>
      </c>
      <c r="K213" s="147"/>
      <c r="M213" s="228"/>
    </row>
    <row r="214" spans="1:13" ht="25.5">
      <c r="A214" s="118">
        <f t="shared" si="14"/>
        <v>207</v>
      </c>
      <c r="B214" s="108" t="s">
        <v>139</v>
      </c>
      <c r="C214" s="108" t="s">
        <v>66</v>
      </c>
      <c r="D214" s="120">
        <v>1277</v>
      </c>
      <c r="E214" s="129" t="s">
        <v>147</v>
      </c>
      <c r="F214" s="121">
        <f t="shared" si="15"/>
        <v>7.6779999999999999</v>
      </c>
      <c r="G214" s="105">
        <v>36</v>
      </c>
      <c r="H214" s="119">
        <v>27.64</v>
      </c>
      <c r="I214" s="105">
        <f t="shared" si="12"/>
        <v>6.52</v>
      </c>
      <c r="J214" s="105">
        <f t="shared" si="13"/>
        <v>34.159999999999997</v>
      </c>
      <c r="K214" s="147"/>
      <c r="M214" s="228"/>
    </row>
    <row r="215" spans="1:13" ht="25.5">
      <c r="A215" s="118">
        <f t="shared" si="14"/>
        <v>208</v>
      </c>
      <c r="B215" s="108" t="s">
        <v>84</v>
      </c>
      <c r="C215" s="108" t="s">
        <v>66</v>
      </c>
      <c r="D215" s="120">
        <v>1277</v>
      </c>
      <c r="E215" s="129" t="s">
        <v>147</v>
      </c>
      <c r="F215" s="121">
        <f t="shared" si="15"/>
        <v>7.6779999999999999</v>
      </c>
      <c r="G215" s="105">
        <v>12</v>
      </c>
      <c r="H215" s="119">
        <v>9.2100000000000009</v>
      </c>
      <c r="I215" s="105">
        <f t="shared" si="12"/>
        <v>2.17</v>
      </c>
      <c r="J215" s="105">
        <f t="shared" si="13"/>
        <v>11.38</v>
      </c>
      <c r="K215" s="147"/>
      <c r="M215" s="228"/>
    </row>
    <row r="216" spans="1:13" ht="25.5">
      <c r="A216" s="118">
        <f t="shared" si="14"/>
        <v>209</v>
      </c>
      <c r="B216" s="108" t="s">
        <v>88</v>
      </c>
      <c r="C216" s="108" t="s">
        <v>66</v>
      </c>
      <c r="D216" s="120">
        <v>1277</v>
      </c>
      <c r="E216" s="129" t="s">
        <v>147</v>
      </c>
      <c r="F216" s="121">
        <f t="shared" si="15"/>
        <v>7.6779999999999999</v>
      </c>
      <c r="G216" s="105">
        <v>36</v>
      </c>
      <c r="H216" s="119">
        <v>27.64</v>
      </c>
      <c r="I216" s="105">
        <f t="shared" si="12"/>
        <v>6.52</v>
      </c>
      <c r="J216" s="105">
        <f t="shared" si="13"/>
        <v>34.159999999999997</v>
      </c>
      <c r="K216" s="147"/>
      <c r="M216" s="228"/>
    </row>
    <row r="217" spans="1:13" ht="25.5">
      <c r="A217" s="118">
        <f t="shared" si="14"/>
        <v>210</v>
      </c>
      <c r="B217" s="108" t="s">
        <v>86</v>
      </c>
      <c r="C217" s="108" t="s">
        <v>66</v>
      </c>
      <c r="D217" s="120">
        <v>1277</v>
      </c>
      <c r="E217" s="129" t="s">
        <v>147</v>
      </c>
      <c r="F217" s="121">
        <f t="shared" si="15"/>
        <v>7.6779999999999999</v>
      </c>
      <c r="G217" s="105">
        <v>12</v>
      </c>
      <c r="H217" s="119">
        <v>9.2100000000000009</v>
      </c>
      <c r="I217" s="105">
        <f t="shared" si="12"/>
        <v>2.17</v>
      </c>
      <c r="J217" s="105">
        <f t="shared" si="13"/>
        <v>11.38</v>
      </c>
      <c r="K217" s="147"/>
      <c r="M217" s="228"/>
    </row>
    <row r="218" spans="1:13" ht="25.5">
      <c r="A218" s="118">
        <f t="shared" si="14"/>
        <v>211</v>
      </c>
      <c r="B218" s="108" t="s">
        <v>117</v>
      </c>
      <c r="C218" s="108" t="s">
        <v>66</v>
      </c>
      <c r="D218" s="120">
        <v>1277</v>
      </c>
      <c r="E218" s="129" t="s">
        <v>147</v>
      </c>
      <c r="F218" s="121">
        <f t="shared" si="15"/>
        <v>7.6779999999999999</v>
      </c>
      <c r="G218" s="105">
        <v>48</v>
      </c>
      <c r="H218" s="119">
        <v>36.85</v>
      </c>
      <c r="I218" s="105">
        <f t="shared" si="12"/>
        <v>8.69</v>
      </c>
      <c r="J218" s="105">
        <f t="shared" si="13"/>
        <v>45.54</v>
      </c>
      <c r="K218" s="147"/>
      <c r="M218" s="228"/>
    </row>
    <row r="219" spans="1:13" ht="25.5">
      <c r="A219" s="118">
        <f t="shared" si="14"/>
        <v>212</v>
      </c>
      <c r="B219" s="108" t="s">
        <v>80</v>
      </c>
      <c r="C219" s="108" t="s">
        <v>66</v>
      </c>
      <c r="D219" s="120">
        <v>1277</v>
      </c>
      <c r="E219" s="129" t="s">
        <v>147</v>
      </c>
      <c r="F219" s="121">
        <f t="shared" si="15"/>
        <v>7.6779999999999999</v>
      </c>
      <c r="G219" s="105">
        <v>36</v>
      </c>
      <c r="H219" s="119">
        <v>27.64</v>
      </c>
      <c r="I219" s="105">
        <f t="shared" si="12"/>
        <v>6.52</v>
      </c>
      <c r="J219" s="105">
        <f t="shared" si="13"/>
        <v>34.159999999999997</v>
      </c>
      <c r="K219" s="147"/>
      <c r="M219" s="228"/>
    </row>
    <row r="220" spans="1:13" ht="25.5">
      <c r="A220" s="118">
        <f t="shared" si="14"/>
        <v>213</v>
      </c>
      <c r="B220" s="108" t="s">
        <v>99</v>
      </c>
      <c r="C220" s="108" t="s">
        <v>66</v>
      </c>
      <c r="D220" s="120">
        <v>1277</v>
      </c>
      <c r="E220" s="129" t="s">
        <v>147</v>
      </c>
      <c r="F220" s="121">
        <f t="shared" si="15"/>
        <v>7.6779999999999999</v>
      </c>
      <c r="G220" s="105">
        <v>24</v>
      </c>
      <c r="H220" s="119">
        <v>18.43</v>
      </c>
      <c r="I220" s="105">
        <f t="shared" si="12"/>
        <v>4.3499999999999996</v>
      </c>
      <c r="J220" s="105">
        <f t="shared" si="13"/>
        <v>22.78</v>
      </c>
      <c r="K220" s="147"/>
      <c r="M220" s="228"/>
    </row>
    <row r="221" spans="1:13" ht="25.5">
      <c r="A221" s="118">
        <f t="shared" si="14"/>
        <v>214</v>
      </c>
      <c r="B221" s="108" t="s">
        <v>67</v>
      </c>
      <c r="C221" s="108" t="s">
        <v>66</v>
      </c>
      <c r="D221" s="120">
        <v>1297</v>
      </c>
      <c r="E221" s="129" t="s">
        <v>147</v>
      </c>
      <c r="F221" s="121">
        <f t="shared" si="15"/>
        <v>7.798</v>
      </c>
      <c r="G221" s="105">
        <v>12</v>
      </c>
      <c r="H221" s="119">
        <v>9.36</v>
      </c>
      <c r="I221" s="105">
        <f t="shared" si="12"/>
        <v>2.21</v>
      </c>
      <c r="J221" s="105">
        <f t="shared" si="13"/>
        <v>11.57</v>
      </c>
      <c r="K221" s="147"/>
      <c r="M221" s="228"/>
    </row>
    <row r="222" spans="1:13" ht="18.75" customHeight="1">
      <c r="A222" s="118">
        <f t="shared" si="14"/>
        <v>215</v>
      </c>
      <c r="B222" s="108" t="s">
        <v>101</v>
      </c>
      <c r="C222" s="108" t="s">
        <v>66</v>
      </c>
      <c r="D222" s="120">
        <v>1377</v>
      </c>
      <c r="E222" s="129" t="s">
        <v>147</v>
      </c>
      <c r="F222" s="121">
        <f t="shared" si="15"/>
        <v>8.2789999999999999</v>
      </c>
      <c r="G222" s="105">
        <v>24</v>
      </c>
      <c r="H222" s="119">
        <v>19.87</v>
      </c>
      <c r="I222" s="105">
        <f t="shared" si="12"/>
        <v>4.6900000000000004</v>
      </c>
      <c r="J222" s="105">
        <f t="shared" si="13"/>
        <v>24.560000000000002</v>
      </c>
      <c r="K222" s="147"/>
      <c r="M222" s="228"/>
    </row>
    <row r="223" spans="1:13" ht="25.5">
      <c r="A223" s="118">
        <f t="shared" si="14"/>
        <v>216</v>
      </c>
      <c r="B223" s="108" t="s">
        <v>84</v>
      </c>
      <c r="C223" s="108" t="s">
        <v>66</v>
      </c>
      <c r="D223" s="120">
        <v>1257</v>
      </c>
      <c r="E223" s="129" t="s">
        <v>147</v>
      </c>
      <c r="F223" s="121">
        <f t="shared" si="15"/>
        <v>7.5570000000000004</v>
      </c>
      <c r="G223" s="105">
        <v>48</v>
      </c>
      <c r="H223" s="119">
        <v>36.270000000000003</v>
      </c>
      <c r="I223" s="105">
        <f t="shared" si="12"/>
        <v>8.56</v>
      </c>
      <c r="J223" s="105">
        <f t="shared" si="13"/>
        <v>44.830000000000005</v>
      </c>
      <c r="K223" s="147"/>
      <c r="M223" s="228"/>
    </row>
    <row r="224" spans="1:13" ht="25.5">
      <c r="A224" s="118">
        <f t="shared" si="14"/>
        <v>217</v>
      </c>
      <c r="B224" s="108" t="s">
        <v>80</v>
      </c>
      <c r="C224" s="108" t="s">
        <v>66</v>
      </c>
      <c r="D224" s="120">
        <v>1257</v>
      </c>
      <c r="E224" s="129" t="s">
        <v>147</v>
      </c>
      <c r="F224" s="121">
        <f t="shared" si="15"/>
        <v>7.5570000000000004</v>
      </c>
      <c r="G224" s="105">
        <v>12</v>
      </c>
      <c r="H224" s="119">
        <v>9.07</v>
      </c>
      <c r="I224" s="105">
        <f t="shared" si="12"/>
        <v>2.14</v>
      </c>
      <c r="J224" s="105">
        <f t="shared" si="13"/>
        <v>11.21</v>
      </c>
      <c r="K224" s="147"/>
      <c r="M224" s="228"/>
    </row>
    <row r="225" spans="1:13" ht="25.5">
      <c r="A225" s="118">
        <f t="shared" si="14"/>
        <v>218</v>
      </c>
      <c r="B225" s="108" t="s">
        <v>80</v>
      </c>
      <c r="C225" s="108" t="s">
        <v>66</v>
      </c>
      <c r="D225" s="120">
        <v>1257</v>
      </c>
      <c r="E225" s="129" t="s">
        <v>147</v>
      </c>
      <c r="F225" s="121">
        <f t="shared" si="15"/>
        <v>7.5570000000000004</v>
      </c>
      <c r="G225" s="105">
        <v>12</v>
      </c>
      <c r="H225" s="119">
        <v>9.07</v>
      </c>
      <c r="I225" s="105">
        <f t="shared" si="12"/>
        <v>2.14</v>
      </c>
      <c r="J225" s="105">
        <f t="shared" si="13"/>
        <v>11.21</v>
      </c>
      <c r="K225" s="147"/>
      <c r="M225" s="228"/>
    </row>
    <row r="226" spans="1:13" ht="25.5">
      <c r="A226" s="118">
        <f t="shared" si="14"/>
        <v>219</v>
      </c>
      <c r="B226" s="108" t="s">
        <v>88</v>
      </c>
      <c r="C226" s="108" t="s">
        <v>66</v>
      </c>
      <c r="D226" s="120">
        <v>1257</v>
      </c>
      <c r="E226" s="129" t="s">
        <v>147</v>
      </c>
      <c r="F226" s="121">
        <f t="shared" si="15"/>
        <v>7.5570000000000004</v>
      </c>
      <c r="G226" s="105">
        <v>12</v>
      </c>
      <c r="H226" s="119">
        <v>9.07</v>
      </c>
      <c r="I226" s="105">
        <f t="shared" si="12"/>
        <v>2.14</v>
      </c>
      <c r="J226" s="105">
        <f t="shared" si="13"/>
        <v>11.21</v>
      </c>
      <c r="K226" s="147"/>
      <c r="M226" s="228"/>
    </row>
    <row r="227" spans="1:13" ht="25.5">
      <c r="A227" s="118">
        <f t="shared" si="14"/>
        <v>220</v>
      </c>
      <c r="B227" s="108" t="s">
        <v>98</v>
      </c>
      <c r="C227" s="108" t="s">
        <v>66</v>
      </c>
      <c r="D227" s="120">
        <v>1257</v>
      </c>
      <c r="E227" s="129" t="s">
        <v>147</v>
      </c>
      <c r="F227" s="121">
        <f t="shared" si="15"/>
        <v>7.5570000000000004</v>
      </c>
      <c r="G227" s="105">
        <v>24</v>
      </c>
      <c r="H227" s="119">
        <v>18.14</v>
      </c>
      <c r="I227" s="105">
        <f t="shared" si="12"/>
        <v>4.28</v>
      </c>
      <c r="J227" s="105">
        <f t="shared" si="13"/>
        <v>22.42</v>
      </c>
      <c r="K227" s="147"/>
      <c r="M227" s="228"/>
    </row>
    <row r="228" spans="1:13" ht="25.5">
      <c r="A228" s="118">
        <f t="shared" si="14"/>
        <v>221</v>
      </c>
      <c r="B228" s="108" t="s">
        <v>93</v>
      </c>
      <c r="C228" s="108" t="s">
        <v>66</v>
      </c>
      <c r="D228" s="120">
        <v>1257</v>
      </c>
      <c r="E228" s="129" t="s">
        <v>147</v>
      </c>
      <c r="F228" s="121">
        <f t="shared" si="15"/>
        <v>7.5570000000000004</v>
      </c>
      <c r="G228" s="105">
        <v>36</v>
      </c>
      <c r="H228" s="119">
        <v>27.21</v>
      </c>
      <c r="I228" s="105">
        <f t="shared" si="12"/>
        <v>6.42</v>
      </c>
      <c r="J228" s="105">
        <f t="shared" si="13"/>
        <v>33.630000000000003</v>
      </c>
      <c r="K228" s="147"/>
      <c r="M228" s="228"/>
    </row>
    <row r="229" spans="1:13" ht="25.5">
      <c r="A229" s="118">
        <f t="shared" si="14"/>
        <v>222</v>
      </c>
      <c r="B229" s="108" t="s">
        <v>124</v>
      </c>
      <c r="C229" s="108" t="s">
        <v>66</v>
      </c>
      <c r="D229" s="120">
        <v>1383</v>
      </c>
      <c r="E229" s="129" t="s">
        <v>147</v>
      </c>
      <c r="F229" s="121">
        <f t="shared" si="15"/>
        <v>8.3149999999999995</v>
      </c>
      <c r="G229" s="105">
        <v>12.5</v>
      </c>
      <c r="H229" s="119">
        <v>10.39</v>
      </c>
      <c r="I229" s="105">
        <f t="shared" si="12"/>
        <v>2.4500000000000002</v>
      </c>
      <c r="J229" s="105">
        <f t="shared" si="13"/>
        <v>12.84</v>
      </c>
      <c r="K229" s="147"/>
      <c r="M229" s="228"/>
    </row>
    <row r="230" spans="1:13" ht="25.5">
      <c r="A230" s="118">
        <f t="shared" si="14"/>
        <v>223</v>
      </c>
      <c r="B230" s="108" t="s">
        <v>94</v>
      </c>
      <c r="C230" s="108" t="s">
        <v>68</v>
      </c>
      <c r="D230" s="120">
        <v>1301</v>
      </c>
      <c r="E230" s="129" t="s">
        <v>147</v>
      </c>
      <c r="F230" s="121">
        <f t="shared" si="15"/>
        <v>7.8220000000000001</v>
      </c>
      <c r="G230" s="105">
        <v>36</v>
      </c>
      <c r="H230" s="119">
        <v>28.16</v>
      </c>
      <c r="I230" s="105">
        <f t="shared" si="12"/>
        <v>6.64</v>
      </c>
      <c r="J230" s="105">
        <f t="shared" si="13"/>
        <v>34.799999999999997</v>
      </c>
      <c r="K230" s="147"/>
      <c r="M230" s="228"/>
    </row>
    <row r="231" spans="1:13" ht="25.5">
      <c r="A231" s="118">
        <f t="shared" si="14"/>
        <v>224</v>
      </c>
      <c r="B231" s="108" t="s">
        <v>86</v>
      </c>
      <c r="C231" s="108" t="s">
        <v>66</v>
      </c>
      <c r="D231" s="120">
        <v>1237</v>
      </c>
      <c r="E231" s="129" t="s">
        <v>147</v>
      </c>
      <c r="F231" s="121">
        <f t="shared" si="15"/>
        <v>7.4370000000000003</v>
      </c>
      <c r="G231" s="105">
        <v>12</v>
      </c>
      <c r="H231" s="119">
        <v>8.92</v>
      </c>
      <c r="I231" s="105">
        <f t="shared" si="12"/>
        <v>2.1</v>
      </c>
      <c r="J231" s="105">
        <f t="shared" si="13"/>
        <v>11.02</v>
      </c>
      <c r="K231" s="147"/>
      <c r="M231" s="228"/>
    </row>
    <row r="232" spans="1:13" ht="25.5">
      <c r="A232" s="118">
        <f t="shared" si="14"/>
        <v>225</v>
      </c>
      <c r="B232" s="108" t="s">
        <v>118</v>
      </c>
      <c r="C232" s="108" t="s">
        <v>32</v>
      </c>
      <c r="D232" s="120">
        <v>1060</v>
      </c>
      <c r="E232" s="129" t="s">
        <v>147</v>
      </c>
      <c r="F232" s="121">
        <f t="shared" si="15"/>
        <v>6.3730000000000002</v>
      </c>
      <c r="G232" s="105">
        <v>48</v>
      </c>
      <c r="H232" s="119">
        <v>30.59</v>
      </c>
      <c r="I232" s="105">
        <f>ROUND(H232*23.59%,2)+0.01</f>
        <v>7.2299999999999995</v>
      </c>
      <c r="J232" s="105">
        <f t="shared" si="13"/>
        <v>37.82</v>
      </c>
      <c r="K232" s="147"/>
      <c r="M232" s="228"/>
    </row>
    <row r="233" spans="1:13" ht="25.5">
      <c r="A233" s="118">
        <f t="shared" si="14"/>
        <v>226</v>
      </c>
      <c r="B233" s="108" t="s">
        <v>141</v>
      </c>
      <c r="C233" s="108" t="s">
        <v>32</v>
      </c>
      <c r="D233" s="120">
        <v>1060</v>
      </c>
      <c r="E233" s="129" t="s">
        <v>147</v>
      </c>
      <c r="F233" s="121">
        <f t="shared" si="15"/>
        <v>6.3730000000000002</v>
      </c>
      <c r="G233" s="105">
        <v>24</v>
      </c>
      <c r="H233" s="119">
        <v>15.3</v>
      </c>
      <c r="I233" s="105">
        <f t="shared" si="12"/>
        <v>3.61</v>
      </c>
      <c r="J233" s="105">
        <f t="shared" si="13"/>
        <v>18.91</v>
      </c>
      <c r="K233" s="147"/>
      <c r="M233" s="228"/>
    </row>
    <row r="234" spans="1:13" ht="25.5">
      <c r="A234" s="118">
        <f t="shared" si="14"/>
        <v>227</v>
      </c>
      <c r="B234" s="108" t="s">
        <v>141</v>
      </c>
      <c r="C234" s="108" t="s">
        <v>66</v>
      </c>
      <c r="D234" s="120">
        <v>1257</v>
      </c>
      <c r="E234" s="129" t="s">
        <v>147</v>
      </c>
      <c r="F234" s="121">
        <f t="shared" si="15"/>
        <v>7.5570000000000004</v>
      </c>
      <c r="G234" s="105">
        <v>24</v>
      </c>
      <c r="H234" s="119">
        <v>18.14</v>
      </c>
      <c r="I234" s="105">
        <f t="shared" si="12"/>
        <v>4.28</v>
      </c>
      <c r="J234" s="105">
        <f t="shared" si="13"/>
        <v>22.42</v>
      </c>
      <c r="K234" s="147"/>
      <c r="M234" s="228"/>
    </row>
    <row r="235" spans="1:13" ht="21.75" customHeight="1">
      <c r="A235" s="118">
        <f t="shared" si="14"/>
        <v>228</v>
      </c>
      <c r="B235" s="108" t="s">
        <v>76</v>
      </c>
      <c r="C235" s="108" t="s">
        <v>66</v>
      </c>
      <c r="D235" s="120">
        <v>1282</v>
      </c>
      <c r="E235" s="129" t="s">
        <v>147</v>
      </c>
      <c r="F235" s="121">
        <f t="shared" si="15"/>
        <v>7.7080000000000002</v>
      </c>
      <c r="G235" s="105">
        <v>24</v>
      </c>
      <c r="H235" s="119">
        <v>18.5</v>
      </c>
      <c r="I235" s="105">
        <f t="shared" si="12"/>
        <v>4.3600000000000003</v>
      </c>
      <c r="J235" s="105">
        <f t="shared" si="13"/>
        <v>22.86</v>
      </c>
      <c r="K235" s="147"/>
      <c r="M235" s="228"/>
    </row>
    <row r="236" spans="1:13" ht="25.5">
      <c r="A236" s="118">
        <f t="shared" si="14"/>
        <v>229</v>
      </c>
      <c r="B236" s="108" t="s">
        <v>131</v>
      </c>
      <c r="C236" s="108" t="s">
        <v>66</v>
      </c>
      <c r="D236" s="120">
        <v>1383</v>
      </c>
      <c r="E236" s="129" t="s">
        <v>147</v>
      </c>
      <c r="F236" s="121">
        <f t="shared" si="15"/>
        <v>8.3149999999999995</v>
      </c>
      <c r="G236" s="105">
        <v>23.5</v>
      </c>
      <c r="H236" s="119">
        <v>19.54</v>
      </c>
      <c r="I236" s="105">
        <f t="shared" si="12"/>
        <v>4.6100000000000003</v>
      </c>
      <c r="J236" s="105">
        <f t="shared" si="13"/>
        <v>24.15</v>
      </c>
      <c r="K236" s="147"/>
      <c r="M236" s="228"/>
    </row>
    <row r="237" spans="1:13" ht="28.5" customHeight="1">
      <c r="A237" s="118">
        <f t="shared" si="14"/>
        <v>230</v>
      </c>
      <c r="B237" s="108" t="s">
        <v>86</v>
      </c>
      <c r="C237" s="108" t="s">
        <v>66</v>
      </c>
      <c r="D237" s="120">
        <v>1257</v>
      </c>
      <c r="E237" s="129" t="s">
        <v>147</v>
      </c>
      <c r="F237" s="121">
        <f t="shared" si="15"/>
        <v>7.5570000000000004</v>
      </c>
      <c r="G237" s="105">
        <v>12</v>
      </c>
      <c r="H237" s="119">
        <v>9.07</v>
      </c>
      <c r="I237" s="105">
        <f t="shared" si="12"/>
        <v>2.14</v>
      </c>
      <c r="J237" s="105">
        <f t="shared" si="13"/>
        <v>11.21</v>
      </c>
      <c r="K237" s="147"/>
      <c r="M237" s="228"/>
    </row>
    <row r="238" spans="1:13" ht="25.5" customHeight="1">
      <c r="A238" s="118">
        <f t="shared" si="14"/>
        <v>231</v>
      </c>
      <c r="B238" s="108" t="s">
        <v>73</v>
      </c>
      <c r="C238" s="108" t="s">
        <v>66</v>
      </c>
      <c r="D238" s="120">
        <v>1383</v>
      </c>
      <c r="E238" s="129" t="s">
        <v>147</v>
      </c>
      <c r="F238" s="121">
        <f t="shared" si="15"/>
        <v>8.3149999999999995</v>
      </c>
      <c r="G238" s="105">
        <v>20</v>
      </c>
      <c r="H238" s="119">
        <v>16.63</v>
      </c>
      <c r="I238" s="105">
        <f t="shared" si="12"/>
        <v>3.92</v>
      </c>
      <c r="J238" s="105">
        <f t="shared" si="13"/>
        <v>20.549999999999997</v>
      </c>
      <c r="K238" s="147"/>
      <c r="M238" s="228"/>
    </row>
    <row r="239" spans="1:13" ht="12.75">
      <c r="A239" s="118">
        <f t="shared" si="14"/>
        <v>232</v>
      </c>
      <c r="B239" s="108" t="s">
        <v>76</v>
      </c>
      <c r="C239" s="108" t="s">
        <v>66</v>
      </c>
      <c r="D239" s="120">
        <v>1282</v>
      </c>
      <c r="E239" s="129" t="s">
        <v>147</v>
      </c>
      <c r="F239" s="121">
        <f t="shared" si="15"/>
        <v>7.7080000000000002</v>
      </c>
      <c r="G239" s="105">
        <v>12</v>
      </c>
      <c r="H239" s="119">
        <v>9.25</v>
      </c>
      <c r="I239" s="105">
        <f t="shared" si="12"/>
        <v>2.1800000000000002</v>
      </c>
      <c r="J239" s="105">
        <f t="shared" si="13"/>
        <v>11.43</v>
      </c>
      <c r="K239" s="147"/>
      <c r="M239" s="228"/>
    </row>
    <row r="240" spans="1:13" ht="25.5">
      <c r="A240" s="118">
        <f t="shared" si="14"/>
        <v>233</v>
      </c>
      <c r="B240" s="108" t="s">
        <v>141</v>
      </c>
      <c r="C240" s="108" t="s">
        <v>66</v>
      </c>
      <c r="D240" s="120">
        <v>1257</v>
      </c>
      <c r="E240" s="129" t="s">
        <v>147</v>
      </c>
      <c r="F240" s="121">
        <f t="shared" si="15"/>
        <v>7.5570000000000004</v>
      </c>
      <c r="G240" s="105">
        <v>36</v>
      </c>
      <c r="H240" s="119">
        <v>27.21</v>
      </c>
      <c r="I240" s="105">
        <f t="shared" si="12"/>
        <v>6.42</v>
      </c>
      <c r="J240" s="105">
        <f t="shared" si="13"/>
        <v>33.630000000000003</v>
      </c>
      <c r="K240" s="147"/>
      <c r="M240" s="228"/>
    </row>
    <row r="241" spans="1:13" ht="23.25" customHeight="1">
      <c r="A241" s="118">
        <f t="shared" si="14"/>
        <v>234</v>
      </c>
      <c r="B241" s="108" t="s">
        <v>65</v>
      </c>
      <c r="C241" s="108" t="s">
        <v>66</v>
      </c>
      <c r="D241" s="120">
        <v>1437</v>
      </c>
      <c r="E241" s="129" t="s">
        <v>58</v>
      </c>
      <c r="F241" s="121">
        <f t="shared" si="15"/>
        <v>8.6389999999999993</v>
      </c>
      <c r="G241" s="105">
        <v>24</v>
      </c>
      <c r="H241" s="119">
        <v>41.47</v>
      </c>
      <c r="I241" s="105">
        <f t="shared" si="12"/>
        <v>9.7799999999999994</v>
      </c>
      <c r="J241" s="105">
        <f t="shared" si="13"/>
        <v>51.25</v>
      </c>
      <c r="K241" s="147"/>
      <c r="M241" s="228"/>
    </row>
    <row r="242" spans="1:13" ht="25.5">
      <c r="A242" s="118">
        <f t="shared" si="14"/>
        <v>235</v>
      </c>
      <c r="B242" s="108" t="s">
        <v>71</v>
      </c>
      <c r="C242" s="108" t="s">
        <v>66</v>
      </c>
      <c r="D242" s="120">
        <v>1317</v>
      </c>
      <c r="E242" s="129" t="s">
        <v>58</v>
      </c>
      <c r="F242" s="121">
        <f t="shared" si="15"/>
        <v>7.9180000000000001</v>
      </c>
      <c r="G242" s="105">
        <v>39</v>
      </c>
      <c r="H242" s="119">
        <v>61.76</v>
      </c>
      <c r="I242" s="105">
        <f t="shared" si="12"/>
        <v>14.57</v>
      </c>
      <c r="J242" s="105">
        <f t="shared" si="13"/>
        <v>76.33</v>
      </c>
      <c r="K242" s="147"/>
      <c r="M242" s="228"/>
    </row>
    <row r="243" spans="1:13" ht="28.5" customHeight="1">
      <c r="A243" s="118">
        <f t="shared" si="14"/>
        <v>236</v>
      </c>
      <c r="B243" s="108" t="s">
        <v>71</v>
      </c>
      <c r="C243" s="108" t="s">
        <v>32</v>
      </c>
      <c r="D243" s="120">
        <v>1140</v>
      </c>
      <c r="E243" s="129" t="s">
        <v>58</v>
      </c>
      <c r="F243" s="121">
        <f t="shared" si="15"/>
        <v>6.8540000000000001</v>
      </c>
      <c r="G243" s="105">
        <v>26</v>
      </c>
      <c r="H243" s="119">
        <v>35.64</v>
      </c>
      <c r="I243" s="105">
        <f t="shared" si="12"/>
        <v>8.41</v>
      </c>
      <c r="J243" s="105">
        <f t="shared" si="13"/>
        <v>44.05</v>
      </c>
      <c r="K243" s="147"/>
      <c r="M243" s="228"/>
    </row>
    <row r="244" spans="1:13" ht="25.5">
      <c r="A244" s="118">
        <f t="shared" si="14"/>
        <v>237</v>
      </c>
      <c r="B244" s="108" t="s">
        <v>73</v>
      </c>
      <c r="C244" s="108" t="s">
        <v>66</v>
      </c>
      <c r="D244" s="120">
        <v>1437</v>
      </c>
      <c r="E244" s="129" t="s">
        <v>58</v>
      </c>
      <c r="F244" s="121">
        <f t="shared" si="15"/>
        <v>8.6389999999999993</v>
      </c>
      <c r="G244" s="105">
        <v>14</v>
      </c>
      <c r="H244" s="119">
        <v>24.19</v>
      </c>
      <c r="I244" s="105">
        <f t="shared" si="12"/>
        <v>5.71</v>
      </c>
      <c r="J244" s="105">
        <f t="shared" si="13"/>
        <v>29.900000000000002</v>
      </c>
      <c r="K244" s="147"/>
      <c r="M244" s="228"/>
    </row>
    <row r="245" spans="1:13" ht="24" customHeight="1">
      <c r="A245" s="118">
        <f t="shared" si="14"/>
        <v>238</v>
      </c>
      <c r="B245" s="108" t="s">
        <v>74</v>
      </c>
      <c r="C245" s="108" t="s">
        <v>66</v>
      </c>
      <c r="D245" s="120">
        <v>1317</v>
      </c>
      <c r="E245" s="129" t="s">
        <v>58</v>
      </c>
      <c r="F245" s="121">
        <f t="shared" si="15"/>
        <v>7.9180000000000001</v>
      </c>
      <c r="G245" s="105">
        <v>12</v>
      </c>
      <c r="H245" s="119">
        <v>19</v>
      </c>
      <c r="I245" s="105">
        <f t="shared" si="12"/>
        <v>4.4800000000000004</v>
      </c>
      <c r="J245" s="105">
        <f t="shared" si="13"/>
        <v>23.48</v>
      </c>
      <c r="K245" s="147"/>
      <c r="M245" s="228"/>
    </row>
    <row r="246" spans="1:13" ht="25.5" customHeight="1">
      <c r="A246" s="118">
        <f t="shared" si="14"/>
        <v>239</v>
      </c>
      <c r="B246" s="108" t="s">
        <v>76</v>
      </c>
      <c r="C246" s="108" t="s">
        <v>68</v>
      </c>
      <c r="D246" s="120">
        <v>1381</v>
      </c>
      <c r="E246" s="129" t="s">
        <v>58</v>
      </c>
      <c r="F246" s="121">
        <f t="shared" si="15"/>
        <v>8.3030000000000008</v>
      </c>
      <c r="G246" s="105">
        <v>24</v>
      </c>
      <c r="H246" s="119">
        <v>39.85</v>
      </c>
      <c r="I246" s="105">
        <f t="shared" si="12"/>
        <v>9.4</v>
      </c>
      <c r="J246" s="105">
        <f t="shared" si="13"/>
        <v>49.25</v>
      </c>
      <c r="K246" s="147"/>
      <c r="M246" s="228"/>
    </row>
    <row r="247" spans="1:13" ht="28.5" customHeight="1">
      <c r="A247" s="118">
        <f t="shared" si="14"/>
        <v>240</v>
      </c>
      <c r="B247" s="108" t="s">
        <v>123</v>
      </c>
      <c r="C247" s="108" t="s">
        <v>66</v>
      </c>
      <c r="D247" s="120">
        <v>1317</v>
      </c>
      <c r="E247" s="129" t="s">
        <v>58</v>
      </c>
      <c r="F247" s="121">
        <f t="shared" si="15"/>
        <v>7.9180000000000001</v>
      </c>
      <c r="G247" s="105">
        <v>12</v>
      </c>
      <c r="H247" s="119">
        <v>19</v>
      </c>
      <c r="I247" s="105">
        <f t="shared" si="12"/>
        <v>4.4800000000000004</v>
      </c>
      <c r="J247" s="105">
        <f t="shared" si="13"/>
        <v>23.48</v>
      </c>
      <c r="K247" s="147"/>
      <c r="M247" s="228"/>
    </row>
    <row r="248" spans="1:13" ht="26.25" customHeight="1">
      <c r="A248" s="118">
        <f t="shared" si="14"/>
        <v>241</v>
      </c>
      <c r="B248" s="108" t="s">
        <v>78</v>
      </c>
      <c r="C248" s="108" t="s">
        <v>66</v>
      </c>
      <c r="D248" s="120">
        <v>1196</v>
      </c>
      <c r="E248" s="129" t="s">
        <v>58</v>
      </c>
      <c r="F248" s="121">
        <f t="shared" si="15"/>
        <v>7.1909999999999998</v>
      </c>
      <c r="G248" s="105">
        <v>42</v>
      </c>
      <c r="H248" s="119">
        <v>60.4</v>
      </c>
      <c r="I248" s="105">
        <f t="shared" si="12"/>
        <v>14.25</v>
      </c>
      <c r="J248" s="105">
        <f t="shared" si="13"/>
        <v>74.650000000000006</v>
      </c>
      <c r="K248" s="147"/>
      <c r="M248" s="228"/>
    </row>
    <row r="249" spans="1:13" ht="25.5">
      <c r="A249" s="118">
        <f t="shared" si="14"/>
        <v>242</v>
      </c>
      <c r="B249" s="108" t="s">
        <v>79</v>
      </c>
      <c r="C249" s="108" t="s">
        <v>68</v>
      </c>
      <c r="D249" s="120">
        <v>1545</v>
      </c>
      <c r="E249" s="129" t="s">
        <v>58</v>
      </c>
      <c r="F249" s="121">
        <f t="shared" si="15"/>
        <v>9.2889999999999997</v>
      </c>
      <c r="G249" s="105">
        <v>11</v>
      </c>
      <c r="H249" s="119">
        <v>20.440000000000001</v>
      </c>
      <c r="I249" s="105">
        <f t="shared" si="12"/>
        <v>4.82</v>
      </c>
      <c r="J249" s="105">
        <f t="shared" si="13"/>
        <v>25.26</v>
      </c>
      <c r="K249" s="147"/>
      <c r="M249" s="228"/>
    </row>
    <row r="250" spans="1:13" ht="25.5">
      <c r="A250" s="118">
        <f t="shared" si="14"/>
        <v>243</v>
      </c>
      <c r="B250" s="108" t="s">
        <v>81</v>
      </c>
      <c r="C250" s="108" t="s">
        <v>70</v>
      </c>
      <c r="D250" s="120">
        <v>1542</v>
      </c>
      <c r="E250" s="129" t="s">
        <v>58</v>
      </c>
      <c r="F250" s="121">
        <f t="shared" si="15"/>
        <v>9.2710000000000008</v>
      </c>
      <c r="G250" s="105">
        <v>12</v>
      </c>
      <c r="H250" s="119">
        <v>22.25</v>
      </c>
      <c r="I250" s="105">
        <f t="shared" si="12"/>
        <v>5.25</v>
      </c>
      <c r="J250" s="105">
        <f t="shared" si="13"/>
        <v>27.5</v>
      </c>
      <c r="K250" s="147"/>
      <c r="M250" s="228"/>
    </row>
    <row r="251" spans="1:13" ht="25.5">
      <c r="A251" s="118">
        <f t="shared" si="14"/>
        <v>244</v>
      </c>
      <c r="B251" s="108" t="s">
        <v>105</v>
      </c>
      <c r="C251" s="108" t="s">
        <v>68</v>
      </c>
      <c r="D251" s="120">
        <v>1355</v>
      </c>
      <c r="E251" s="129" t="s">
        <v>58</v>
      </c>
      <c r="F251" s="121">
        <f t="shared" si="15"/>
        <v>8.1460000000000008</v>
      </c>
      <c r="G251" s="105">
        <v>24</v>
      </c>
      <c r="H251" s="119">
        <v>39.1</v>
      </c>
      <c r="I251" s="105">
        <f t="shared" si="12"/>
        <v>9.2200000000000006</v>
      </c>
      <c r="J251" s="105">
        <f t="shared" si="13"/>
        <v>48.32</v>
      </c>
      <c r="K251" s="147"/>
      <c r="M251" s="228"/>
    </row>
    <row r="252" spans="1:13" ht="23.25" customHeight="1">
      <c r="A252" s="118">
        <f t="shared" si="14"/>
        <v>245</v>
      </c>
      <c r="B252" s="108" t="s">
        <v>75</v>
      </c>
      <c r="C252" s="108" t="s">
        <v>32</v>
      </c>
      <c r="D252" s="120">
        <v>1140</v>
      </c>
      <c r="E252" s="129" t="s">
        <v>58</v>
      </c>
      <c r="F252" s="121">
        <f t="shared" si="15"/>
        <v>6.8540000000000001</v>
      </c>
      <c r="G252" s="105">
        <v>38</v>
      </c>
      <c r="H252" s="119">
        <v>52.09</v>
      </c>
      <c r="I252" s="105">
        <f t="shared" si="12"/>
        <v>12.29</v>
      </c>
      <c r="J252" s="105">
        <f t="shared" si="13"/>
        <v>64.38</v>
      </c>
      <c r="K252" s="147"/>
      <c r="M252" s="228"/>
    </row>
    <row r="253" spans="1:13" ht="25.5">
      <c r="A253" s="118">
        <f t="shared" si="14"/>
        <v>246</v>
      </c>
      <c r="B253" s="108" t="s">
        <v>82</v>
      </c>
      <c r="C253" s="108" t="s">
        <v>70</v>
      </c>
      <c r="D253" s="120">
        <v>1525</v>
      </c>
      <c r="E253" s="129" t="s">
        <v>58</v>
      </c>
      <c r="F253" s="121">
        <f t="shared" si="15"/>
        <v>9.1690000000000005</v>
      </c>
      <c r="G253" s="105">
        <v>12</v>
      </c>
      <c r="H253" s="119">
        <v>22.01</v>
      </c>
      <c r="I253" s="105">
        <f t="shared" si="12"/>
        <v>5.19</v>
      </c>
      <c r="J253" s="105">
        <f t="shared" si="13"/>
        <v>27.200000000000003</v>
      </c>
      <c r="K253" s="147"/>
      <c r="M253" s="228"/>
    </row>
    <row r="254" spans="1:13" ht="18" customHeight="1">
      <c r="A254" s="118">
        <f t="shared" si="14"/>
        <v>247</v>
      </c>
      <c r="B254" s="108" t="s">
        <v>78</v>
      </c>
      <c r="C254" s="108" t="s">
        <v>68</v>
      </c>
      <c r="D254" s="120">
        <v>1240</v>
      </c>
      <c r="E254" s="129" t="s">
        <v>58</v>
      </c>
      <c r="F254" s="121">
        <f t="shared" si="15"/>
        <v>7.4550000000000001</v>
      </c>
      <c r="G254" s="105">
        <v>24</v>
      </c>
      <c r="H254" s="119">
        <v>35.78</v>
      </c>
      <c r="I254" s="105">
        <f t="shared" si="12"/>
        <v>8.44</v>
      </c>
      <c r="J254" s="105">
        <f t="shared" si="13"/>
        <v>44.22</v>
      </c>
      <c r="K254" s="147"/>
      <c r="M254" s="228"/>
    </row>
    <row r="255" spans="1:13" ht="25.5">
      <c r="A255" s="118">
        <f t="shared" si="14"/>
        <v>248</v>
      </c>
      <c r="B255" s="108" t="s">
        <v>119</v>
      </c>
      <c r="C255" s="108" t="s">
        <v>66</v>
      </c>
      <c r="D255" s="120">
        <v>1443</v>
      </c>
      <c r="E255" s="129" t="s">
        <v>58</v>
      </c>
      <c r="F255" s="121">
        <f t="shared" si="15"/>
        <v>8.6760000000000002</v>
      </c>
      <c r="G255" s="105">
        <v>12</v>
      </c>
      <c r="H255" s="119">
        <v>20.82</v>
      </c>
      <c r="I255" s="105">
        <f t="shared" si="12"/>
        <v>4.91</v>
      </c>
      <c r="J255" s="105">
        <f t="shared" si="13"/>
        <v>25.73</v>
      </c>
      <c r="K255" s="147"/>
      <c r="M255" s="228"/>
    </row>
    <row r="256" spans="1:13" ht="25.5">
      <c r="A256" s="118">
        <f t="shared" si="14"/>
        <v>249</v>
      </c>
      <c r="B256" s="108" t="s">
        <v>90</v>
      </c>
      <c r="C256" s="108" t="s">
        <v>70</v>
      </c>
      <c r="D256" s="120">
        <v>1565</v>
      </c>
      <c r="E256" s="129" t="s">
        <v>58</v>
      </c>
      <c r="F256" s="121">
        <f t="shared" si="15"/>
        <v>9.4090000000000007</v>
      </c>
      <c r="G256" s="105">
        <v>12</v>
      </c>
      <c r="H256" s="119">
        <v>22.58</v>
      </c>
      <c r="I256" s="105">
        <f t="shared" si="12"/>
        <v>5.33</v>
      </c>
      <c r="J256" s="105">
        <f t="shared" si="13"/>
        <v>27.909999999999997</v>
      </c>
      <c r="K256" s="147"/>
      <c r="M256" s="228"/>
    </row>
    <row r="257" spans="1:13" ht="12.75">
      <c r="A257" s="118">
        <f t="shared" si="14"/>
        <v>250</v>
      </c>
      <c r="B257" s="108" t="s">
        <v>91</v>
      </c>
      <c r="C257" s="108" t="s">
        <v>92</v>
      </c>
      <c r="D257" s="120">
        <v>1474</v>
      </c>
      <c r="E257" s="129" t="s">
        <v>58</v>
      </c>
      <c r="F257" s="121">
        <f t="shared" si="15"/>
        <v>8.8620000000000001</v>
      </c>
      <c r="G257" s="105">
        <v>24</v>
      </c>
      <c r="H257" s="119">
        <v>42.54</v>
      </c>
      <c r="I257" s="105">
        <f t="shared" si="12"/>
        <v>10.039999999999999</v>
      </c>
      <c r="J257" s="105">
        <f t="shared" si="13"/>
        <v>52.58</v>
      </c>
      <c r="K257" s="147"/>
      <c r="M257" s="228"/>
    </row>
    <row r="258" spans="1:13" ht="12.75">
      <c r="A258" s="118">
        <f t="shared" si="14"/>
        <v>251</v>
      </c>
      <c r="B258" s="108" t="s">
        <v>78</v>
      </c>
      <c r="C258" s="108" t="s">
        <v>66</v>
      </c>
      <c r="D258" s="120">
        <v>1176</v>
      </c>
      <c r="E258" s="129" t="s">
        <v>58</v>
      </c>
      <c r="F258" s="121">
        <f t="shared" si="15"/>
        <v>7.07</v>
      </c>
      <c r="G258" s="105">
        <v>48</v>
      </c>
      <c r="H258" s="119">
        <v>67.87</v>
      </c>
      <c r="I258" s="105">
        <f t="shared" si="12"/>
        <v>16.010000000000002</v>
      </c>
      <c r="J258" s="105">
        <f t="shared" si="13"/>
        <v>83.88000000000001</v>
      </c>
      <c r="K258" s="147"/>
      <c r="M258" s="228"/>
    </row>
    <row r="259" spans="1:13" ht="25.5">
      <c r="A259" s="118">
        <f t="shared" si="14"/>
        <v>252</v>
      </c>
      <c r="B259" s="108" t="s">
        <v>69</v>
      </c>
      <c r="C259" s="108" t="s">
        <v>68</v>
      </c>
      <c r="D259" s="120">
        <v>1517</v>
      </c>
      <c r="E259" s="129" t="s">
        <v>58</v>
      </c>
      <c r="F259" s="121">
        <f t="shared" si="15"/>
        <v>9.1199999999999992</v>
      </c>
      <c r="G259" s="105">
        <v>24</v>
      </c>
      <c r="H259" s="119">
        <v>43.78</v>
      </c>
      <c r="I259" s="105">
        <f t="shared" si="12"/>
        <v>10.33</v>
      </c>
      <c r="J259" s="105">
        <f t="shared" si="13"/>
        <v>54.11</v>
      </c>
      <c r="K259" s="147"/>
      <c r="M259" s="228"/>
    </row>
    <row r="260" spans="1:13" ht="25.5">
      <c r="A260" s="118">
        <f t="shared" si="14"/>
        <v>253</v>
      </c>
      <c r="B260" s="108" t="s">
        <v>95</v>
      </c>
      <c r="C260" s="108" t="s">
        <v>68</v>
      </c>
      <c r="D260" s="120">
        <v>1545</v>
      </c>
      <c r="E260" s="129" t="s">
        <v>58</v>
      </c>
      <c r="F260" s="121">
        <f t="shared" si="15"/>
        <v>9.2889999999999997</v>
      </c>
      <c r="G260" s="105">
        <v>11</v>
      </c>
      <c r="H260" s="119">
        <v>20.440000000000001</v>
      </c>
      <c r="I260" s="105">
        <f t="shared" si="12"/>
        <v>4.82</v>
      </c>
      <c r="J260" s="105">
        <f t="shared" si="13"/>
        <v>25.26</v>
      </c>
      <c r="K260" s="147"/>
      <c r="M260" s="228"/>
    </row>
    <row r="261" spans="1:13" ht="25.5">
      <c r="A261" s="118">
        <f t="shared" si="14"/>
        <v>254</v>
      </c>
      <c r="B261" s="108" t="s">
        <v>96</v>
      </c>
      <c r="C261" s="108" t="s">
        <v>68</v>
      </c>
      <c r="D261" s="120">
        <v>1431</v>
      </c>
      <c r="E261" s="129" t="s">
        <v>58</v>
      </c>
      <c r="F261" s="121">
        <f t="shared" si="15"/>
        <v>8.6029999999999998</v>
      </c>
      <c r="G261" s="105">
        <v>24</v>
      </c>
      <c r="H261" s="119">
        <v>41.29</v>
      </c>
      <c r="I261" s="105">
        <f t="shared" si="12"/>
        <v>9.74</v>
      </c>
      <c r="J261" s="105">
        <f t="shared" si="13"/>
        <v>51.03</v>
      </c>
      <c r="K261" s="147"/>
      <c r="M261" s="228"/>
    </row>
    <row r="262" spans="1:13" ht="25.5">
      <c r="A262" s="118">
        <f t="shared" si="14"/>
        <v>255</v>
      </c>
      <c r="B262" s="108" t="s">
        <v>98</v>
      </c>
      <c r="C262" s="108" t="s">
        <v>66</v>
      </c>
      <c r="D262" s="120">
        <v>1337</v>
      </c>
      <c r="E262" s="129" t="s">
        <v>58</v>
      </c>
      <c r="F262" s="121">
        <f t="shared" si="15"/>
        <v>8.0380000000000003</v>
      </c>
      <c r="G262" s="105">
        <v>24</v>
      </c>
      <c r="H262" s="119">
        <v>38.58</v>
      </c>
      <c r="I262" s="105">
        <f t="shared" si="12"/>
        <v>9.1</v>
      </c>
      <c r="J262" s="105">
        <f t="shared" si="13"/>
        <v>47.68</v>
      </c>
      <c r="K262" s="147"/>
      <c r="M262" s="228"/>
    </row>
    <row r="263" spans="1:13" ht="25.5">
      <c r="A263" s="118">
        <f t="shared" si="14"/>
        <v>256</v>
      </c>
      <c r="B263" s="108" t="s">
        <v>99</v>
      </c>
      <c r="C263" s="108" t="s">
        <v>66</v>
      </c>
      <c r="D263" s="120">
        <v>1337</v>
      </c>
      <c r="E263" s="129" t="s">
        <v>58</v>
      </c>
      <c r="F263" s="121">
        <f t="shared" si="15"/>
        <v>8.0380000000000003</v>
      </c>
      <c r="G263" s="105">
        <v>24</v>
      </c>
      <c r="H263" s="119">
        <v>38.58</v>
      </c>
      <c r="I263" s="105">
        <f t="shared" si="12"/>
        <v>9.1</v>
      </c>
      <c r="J263" s="105">
        <f t="shared" si="13"/>
        <v>47.68</v>
      </c>
      <c r="K263" s="147"/>
      <c r="M263" s="228"/>
    </row>
    <row r="264" spans="1:13" ht="25.5">
      <c r="A264" s="118">
        <f t="shared" si="14"/>
        <v>257</v>
      </c>
      <c r="B264" s="108" t="s">
        <v>118</v>
      </c>
      <c r="C264" s="108" t="s">
        <v>32</v>
      </c>
      <c r="D264" s="120">
        <v>1302</v>
      </c>
      <c r="E264" s="129" t="s">
        <v>58</v>
      </c>
      <c r="F264" s="121">
        <f t="shared" si="15"/>
        <v>7.8280000000000003</v>
      </c>
      <c r="G264" s="105">
        <v>12</v>
      </c>
      <c r="H264" s="119">
        <v>18.79</v>
      </c>
      <c r="I264" s="105">
        <f t="shared" ref="I264:I327" si="16">ROUND(H264*23.59%,2)</f>
        <v>4.43</v>
      </c>
      <c r="J264" s="105">
        <f t="shared" ref="J264:J327" si="17">H264+I264</f>
        <v>23.22</v>
      </c>
      <c r="K264" s="147"/>
      <c r="M264" s="228"/>
    </row>
    <row r="265" spans="1:13" ht="25.5">
      <c r="A265" s="118">
        <f t="shared" si="14"/>
        <v>258</v>
      </c>
      <c r="B265" s="108" t="s">
        <v>96</v>
      </c>
      <c r="C265" s="108" t="s">
        <v>32</v>
      </c>
      <c r="D265" s="120">
        <v>1140</v>
      </c>
      <c r="E265" s="129" t="s">
        <v>58</v>
      </c>
      <c r="F265" s="121">
        <f t="shared" si="15"/>
        <v>6.8540000000000001</v>
      </c>
      <c r="G265" s="105">
        <v>12</v>
      </c>
      <c r="H265" s="119">
        <v>16.45</v>
      </c>
      <c r="I265" s="105">
        <f t="shared" si="16"/>
        <v>3.88</v>
      </c>
      <c r="J265" s="105">
        <f t="shared" si="17"/>
        <v>20.329999999999998</v>
      </c>
      <c r="K265" s="147"/>
      <c r="M265" s="228"/>
    </row>
    <row r="266" spans="1:13" ht="25.5">
      <c r="A266" s="118">
        <f t="shared" ref="A266:A329" si="18">A265+1</f>
        <v>259</v>
      </c>
      <c r="B266" s="108" t="s">
        <v>101</v>
      </c>
      <c r="C266" s="108" t="s">
        <v>66</v>
      </c>
      <c r="D266" s="120">
        <v>1463</v>
      </c>
      <c r="E266" s="129" t="s">
        <v>58</v>
      </c>
      <c r="F266" s="121">
        <f t="shared" ref="F266:F329" si="19">ROUND(D266/$F$4,3)</f>
        <v>8.7959999999999994</v>
      </c>
      <c r="G266" s="105">
        <v>12</v>
      </c>
      <c r="H266" s="119">
        <v>21.11</v>
      </c>
      <c r="I266" s="105">
        <f t="shared" si="16"/>
        <v>4.9800000000000004</v>
      </c>
      <c r="J266" s="105">
        <f t="shared" si="17"/>
        <v>26.09</v>
      </c>
      <c r="K266" s="147"/>
      <c r="M266" s="228"/>
    </row>
    <row r="267" spans="1:13" ht="25.5">
      <c r="A267" s="118">
        <f t="shared" si="18"/>
        <v>260</v>
      </c>
      <c r="B267" s="108" t="s">
        <v>131</v>
      </c>
      <c r="C267" s="108" t="s">
        <v>66</v>
      </c>
      <c r="D267" s="120">
        <v>1423</v>
      </c>
      <c r="E267" s="129" t="s">
        <v>58</v>
      </c>
      <c r="F267" s="121">
        <f t="shared" si="19"/>
        <v>8.5549999999999997</v>
      </c>
      <c r="G267" s="105">
        <v>26</v>
      </c>
      <c r="H267" s="119">
        <v>44.49</v>
      </c>
      <c r="I267" s="105">
        <f t="shared" si="16"/>
        <v>10.5</v>
      </c>
      <c r="J267" s="105">
        <f t="shared" si="17"/>
        <v>54.99</v>
      </c>
      <c r="K267" s="147"/>
      <c r="M267" s="228"/>
    </row>
    <row r="268" spans="1:13" ht="25.5">
      <c r="A268" s="118">
        <f t="shared" si="18"/>
        <v>261</v>
      </c>
      <c r="B268" s="108" t="s">
        <v>102</v>
      </c>
      <c r="C268" s="108" t="s">
        <v>68</v>
      </c>
      <c r="D268" s="120">
        <v>1381</v>
      </c>
      <c r="E268" s="129" t="s">
        <v>58</v>
      </c>
      <c r="F268" s="121">
        <f t="shared" si="19"/>
        <v>8.3030000000000008</v>
      </c>
      <c r="G268" s="105">
        <v>26.5</v>
      </c>
      <c r="H268" s="119">
        <v>44.01</v>
      </c>
      <c r="I268" s="105">
        <f t="shared" si="16"/>
        <v>10.38</v>
      </c>
      <c r="J268" s="105">
        <f t="shared" si="17"/>
        <v>54.39</v>
      </c>
      <c r="K268" s="147"/>
      <c r="M268" s="228"/>
    </row>
    <row r="269" spans="1:13" ht="15" customHeight="1">
      <c r="A269" s="118">
        <f t="shared" si="18"/>
        <v>262</v>
      </c>
      <c r="B269" s="108" t="s">
        <v>91</v>
      </c>
      <c r="C269" s="108" t="s">
        <v>103</v>
      </c>
      <c r="D269" s="120">
        <v>1386</v>
      </c>
      <c r="E269" s="129" t="s">
        <v>58</v>
      </c>
      <c r="F269" s="121">
        <f t="shared" si="19"/>
        <v>8.3330000000000002</v>
      </c>
      <c r="G269" s="105">
        <v>34</v>
      </c>
      <c r="H269" s="119">
        <v>56.66</v>
      </c>
      <c r="I269" s="105">
        <f t="shared" si="16"/>
        <v>13.37</v>
      </c>
      <c r="J269" s="105">
        <f t="shared" si="17"/>
        <v>70.03</v>
      </c>
      <c r="K269" s="147"/>
      <c r="M269" s="228"/>
    </row>
    <row r="270" spans="1:13" ht="15.75" customHeight="1">
      <c r="A270" s="118">
        <f t="shared" si="18"/>
        <v>263</v>
      </c>
      <c r="B270" s="108" t="s">
        <v>104</v>
      </c>
      <c r="C270" s="108" t="s">
        <v>70</v>
      </c>
      <c r="D270" s="120">
        <v>1614</v>
      </c>
      <c r="E270" s="129" t="s">
        <v>58</v>
      </c>
      <c r="F270" s="121">
        <f t="shared" si="19"/>
        <v>9.7040000000000006</v>
      </c>
      <c r="G270" s="105">
        <v>12</v>
      </c>
      <c r="H270" s="119">
        <v>23.29</v>
      </c>
      <c r="I270" s="105">
        <f t="shared" si="16"/>
        <v>5.49</v>
      </c>
      <c r="J270" s="105">
        <f t="shared" si="17"/>
        <v>28.78</v>
      </c>
      <c r="K270" s="147"/>
      <c r="M270" s="228"/>
    </row>
    <row r="271" spans="1:13" ht="25.5">
      <c r="A271" s="118">
        <f t="shared" si="18"/>
        <v>264</v>
      </c>
      <c r="B271" s="108" t="s">
        <v>102</v>
      </c>
      <c r="C271" s="108" t="s">
        <v>68</v>
      </c>
      <c r="D271" s="120">
        <v>1355</v>
      </c>
      <c r="E271" s="129" t="s">
        <v>58</v>
      </c>
      <c r="F271" s="121">
        <f t="shared" si="19"/>
        <v>8.1460000000000008</v>
      </c>
      <c r="G271" s="105">
        <v>27</v>
      </c>
      <c r="H271" s="119">
        <v>43.99</v>
      </c>
      <c r="I271" s="105">
        <f t="shared" si="16"/>
        <v>10.38</v>
      </c>
      <c r="J271" s="105">
        <f t="shared" si="17"/>
        <v>54.370000000000005</v>
      </c>
      <c r="K271" s="147"/>
      <c r="M271" s="228"/>
    </row>
    <row r="272" spans="1:13" ht="25.5">
      <c r="A272" s="118">
        <f t="shared" si="18"/>
        <v>265</v>
      </c>
      <c r="B272" s="108" t="s">
        <v>120</v>
      </c>
      <c r="C272" s="108" t="s">
        <v>66</v>
      </c>
      <c r="D272" s="120">
        <v>1443</v>
      </c>
      <c r="E272" s="129" t="s">
        <v>58</v>
      </c>
      <c r="F272" s="121">
        <f t="shared" si="19"/>
        <v>8.6760000000000002</v>
      </c>
      <c r="G272" s="105">
        <v>13</v>
      </c>
      <c r="H272" s="119">
        <v>22.56</v>
      </c>
      <c r="I272" s="105">
        <f t="shared" si="16"/>
        <v>5.32</v>
      </c>
      <c r="J272" s="105">
        <f t="shared" si="17"/>
        <v>27.88</v>
      </c>
      <c r="K272" s="147"/>
      <c r="M272" s="228"/>
    </row>
    <row r="273" spans="1:13" ht="30" customHeight="1">
      <c r="A273" s="118">
        <f t="shared" si="18"/>
        <v>266</v>
      </c>
      <c r="B273" s="108" t="s">
        <v>105</v>
      </c>
      <c r="C273" s="108" t="s">
        <v>68</v>
      </c>
      <c r="D273" s="120">
        <v>1335</v>
      </c>
      <c r="E273" s="129" t="s">
        <v>58</v>
      </c>
      <c r="F273" s="121">
        <f t="shared" si="19"/>
        <v>8.0259999999999998</v>
      </c>
      <c r="G273" s="105">
        <v>12</v>
      </c>
      <c r="H273" s="119">
        <v>19.260000000000002</v>
      </c>
      <c r="I273" s="105">
        <f t="shared" si="16"/>
        <v>4.54</v>
      </c>
      <c r="J273" s="105">
        <f t="shared" si="17"/>
        <v>23.8</v>
      </c>
      <c r="K273" s="147"/>
      <c r="M273" s="228"/>
    </row>
    <row r="274" spans="1:13" ht="29.25" customHeight="1">
      <c r="A274" s="118">
        <f t="shared" si="18"/>
        <v>267</v>
      </c>
      <c r="B274" s="108" t="s">
        <v>105</v>
      </c>
      <c r="C274" s="108" t="s">
        <v>66</v>
      </c>
      <c r="D274" s="120">
        <v>1362</v>
      </c>
      <c r="E274" s="129" t="s">
        <v>58</v>
      </c>
      <c r="F274" s="121">
        <f t="shared" si="19"/>
        <v>8.1890000000000001</v>
      </c>
      <c r="G274" s="105">
        <v>36</v>
      </c>
      <c r="H274" s="119">
        <v>58.96</v>
      </c>
      <c r="I274" s="105">
        <f t="shared" si="16"/>
        <v>13.91</v>
      </c>
      <c r="J274" s="105">
        <f t="shared" si="17"/>
        <v>72.87</v>
      </c>
      <c r="K274" s="147"/>
      <c r="M274" s="228"/>
    </row>
    <row r="275" spans="1:13" ht="26.25" customHeight="1">
      <c r="A275" s="118">
        <f t="shared" si="18"/>
        <v>268</v>
      </c>
      <c r="B275" s="108" t="s">
        <v>95</v>
      </c>
      <c r="C275" s="108" t="s">
        <v>68</v>
      </c>
      <c r="D275" s="120">
        <v>1565</v>
      </c>
      <c r="E275" s="129" t="s">
        <v>58</v>
      </c>
      <c r="F275" s="121">
        <f t="shared" si="19"/>
        <v>9.4090000000000007</v>
      </c>
      <c r="G275" s="105">
        <v>21</v>
      </c>
      <c r="H275" s="119">
        <v>39.520000000000003</v>
      </c>
      <c r="I275" s="105">
        <f t="shared" si="16"/>
        <v>9.32</v>
      </c>
      <c r="J275" s="105">
        <f t="shared" si="17"/>
        <v>48.84</v>
      </c>
      <c r="K275" s="147"/>
      <c r="M275" s="228"/>
    </row>
    <row r="276" spans="1:13" ht="30.75" customHeight="1">
      <c r="A276" s="118">
        <f t="shared" si="18"/>
        <v>269</v>
      </c>
      <c r="B276" s="108" t="s">
        <v>98</v>
      </c>
      <c r="C276" s="108" t="s">
        <v>68</v>
      </c>
      <c r="D276" s="120">
        <v>1517</v>
      </c>
      <c r="E276" s="129" t="s">
        <v>58</v>
      </c>
      <c r="F276" s="121">
        <f t="shared" si="19"/>
        <v>9.1199999999999992</v>
      </c>
      <c r="G276" s="105">
        <v>36</v>
      </c>
      <c r="H276" s="119">
        <v>65.66</v>
      </c>
      <c r="I276" s="105">
        <f t="shared" si="16"/>
        <v>15.49</v>
      </c>
      <c r="J276" s="105">
        <f t="shared" si="17"/>
        <v>81.149999999999991</v>
      </c>
      <c r="K276" s="147"/>
      <c r="M276" s="228"/>
    </row>
    <row r="277" spans="1:13" ht="27.75" customHeight="1">
      <c r="A277" s="118">
        <f t="shared" si="18"/>
        <v>270</v>
      </c>
      <c r="B277" s="108" t="s">
        <v>67</v>
      </c>
      <c r="C277" s="108" t="s">
        <v>68</v>
      </c>
      <c r="D277" s="120">
        <v>1355</v>
      </c>
      <c r="E277" s="129" t="s">
        <v>58</v>
      </c>
      <c r="F277" s="121">
        <f t="shared" si="19"/>
        <v>8.1460000000000008</v>
      </c>
      <c r="G277" s="105">
        <v>12.5</v>
      </c>
      <c r="H277" s="119">
        <v>20.37</v>
      </c>
      <c r="I277" s="105">
        <f t="shared" si="16"/>
        <v>4.8099999999999996</v>
      </c>
      <c r="J277" s="105">
        <f t="shared" si="17"/>
        <v>25.18</v>
      </c>
      <c r="K277" s="147"/>
      <c r="M277" s="228"/>
    </row>
    <row r="278" spans="1:13" ht="25.5">
      <c r="A278" s="118">
        <f t="shared" si="18"/>
        <v>271</v>
      </c>
      <c r="B278" s="108" t="s">
        <v>181</v>
      </c>
      <c r="C278" s="108" t="s">
        <v>32</v>
      </c>
      <c r="D278" s="120">
        <v>1225</v>
      </c>
      <c r="E278" s="129" t="s">
        <v>58</v>
      </c>
      <c r="F278" s="121">
        <f t="shared" si="19"/>
        <v>7.3650000000000002</v>
      </c>
      <c r="G278" s="105">
        <v>23</v>
      </c>
      <c r="H278" s="119">
        <v>33.880000000000003</v>
      </c>
      <c r="I278" s="105">
        <f t="shared" si="16"/>
        <v>7.99</v>
      </c>
      <c r="J278" s="105">
        <f t="shared" si="17"/>
        <v>41.870000000000005</v>
      </c>
      <c r="K278" s="147"/>
      <c r="M278" s="228"/>
    </row>
    <row r="279" spans="1:13" ht="25.5">
      <c r="A279" s="118">
        <f t="shared" si="18"/>
        <v>272</v>
      </c>
      <c r="B279" s="108" t="s">
        <v>140</v>
      </c>
      <c r="C279" s="108" t="s">
        <v>70</v>
      </c>
      <c r="D279" s="120">
        <v>1463</v>
      </c>
      <c r="E279" s="129" t="s">
        <v>58</v>
      </c>
      <c r="F279" s="121">
        <f t="shared" si="19"/>
        <v>8.7959999999999994</v>
      </c>
      <c r="G279" s="105">
        <v>36</v>
      </c>
      <c r="H279" s="119">
        <v>63.33</v>
      </c>
      <c r="I279" s="105">
        <f t="shared" si="16"/>
        <v>14.94</v>
      </c>
      <c r="J279" s="105">
        <f t="shared" si="17"/>
        <v>78.27</v>
      </c>
      <c r="K279" s="147"/>
      <c r="M279" s="228"/>
    </row>
    <row r="280" spans="1:13" ht="12.75">
      <c r="A280" s="118">
        <f t="shared" si="18"/>
        <v>273</v>
      </c>
      <c r="B280" s="108" t="s">
        <v>121</v>
      </c>
      <c r="C280" s="108" t="s">
        <v>68</v>
      </c>
      <c r="D280" s="120">
        <v>1565</v>
      </c>
      <c r="E280" s="129" t="s">
        <v>58</v>
      </c>
      <c r="F280" s="121">
        <f t="shared" si="19"/>
        <v>9.4090000000000007</v>
      </c>
      <c r="G280" s="105">
        <v>24</v>
      </c>
      <c r="H280" s="119">
        <v>45.16</v>
      </c>
      <c r="I280" s="105">
        <f t="shared" si="16"/>
        <v>10.65</v>
      </c>
      <c r="J280" s="105">
        <f t="shared" si="17"/>
        <v>55.809999999999995</v>
      </c>
      <c r="K280" s="147"/>
      <c r="M280" s="228"/>
    </row>
    <row r="281" spans="1:13" ht="28.5" customHeight="1">
      <c r="A281" s="118">
        <f t="shared" si="18"/>
        <v>274</v>
      </c>
      <c r="B281" s="108" t="s">
        <v>96</v>
      </c>
      <c r="C281" s="108" t="s">
        <v>68</v>
      </c>
      <c r="D281" s="120">
        <v>1381</v>
      </c>
      <c r="E281" s="129" t="s">
        <v>58</v>
      </c>
      <c r="F281" s="121">
        <f t="shared" si="19"/>
        <v>8.3030000000000008</v>
      </c>
      <c r="G281" s="105">
        <v>36</v>
      </c>
      <c r="H281" s="119">
        <v>59.78</v>
      </c>
      <c r="I281" s="105">
        <f t="shared" si="16"/>
        <v>14.1</v>
      </c>
      <c r="J281" s="105">
        <f t="shared" si="17"/>
        <v>73.88</v>
      </c>
      <c r="K281" s="147"/>
      <c r="M281" s="228"/>
    </row>
    <row r="282" spans="1:13" ht="30.75" customHeight="1">
      <c r="A282" s="118">
        <f t="shared" si="18"/>
        <v>275</v>
      </c>
      <c r="B282" s="108" t="s">
        <v>105</v>
      </c>
      <c r="C282" s="108" t="s">
        <v>66</v>
      </c>
      <c r="D282" s="120">
        <v>1317</v>
      </c>
      <c r="E282" s="129" t="s">
        <v>58</v>
      </c>
      <c r="F282" s="121">
        <f t="shared" si="19"/>
        <v>7.9180000000000001</v>
      </c>
      <c r="G282" s="105">
        <v>24</v>
      </c>
      <c r="H282" s="119">
        <v>38.01</v>
      </c>
      <c r="I282" s="105">
        <f t="shared" si="16"/>
        <v>8.9700000000000006</v>
      </c>
      <c r="J282" s="105">
        <f t="shared" si="17"/>
        <v>46.98</v>
      </c>
      <c r="K282" s="147"/>
      <c r="M282" s="228"/>
    </row>
    <row r="283" spans="1:13" ht="30.75" customHeight="1">
      <c r="A283" s="118">
        <f t="shared" si="18"/>
        <v>276</v>
      </c>
      <c r="B283" s="108" t="s">
        <v>181</v>
      </c>
      <c r="C283" s="108" t="s">
        <v>50</v>
      </c>
      <c r="D283" s="120">
        <v>1539</v>
      </c>
      <c r="E283" s="129" t="s">
        <v>58</v>
      </c>
      <c r="F283" s="121">
        <f t="shared" si="19"/>
        <v>9.2530000000000001</v>
      </c>
      <c r="G283" s="105">
        <v>23</v>
      </c>
      <c r="H283" s="119">
        <v>42.56</v>
      </c>
      <c r="I283" s="105">
        <f t="shared" si="16"/>
        <v>10.039999999999999</v>
      </c>
      <c r="J283" s="105">
        <f t="shared" si="17"/>
        <v>52.6</v>
      </c>
      <c r="K283" s="147"/>
      <c r="M283" s="228"/>
    </row>
    <row r="284" spans="1:13" ht="25.5">
      <c r="A284" s="118">
        <f t="shared" si="18"/>
        <v>277</v>
      </c>
      <c r="B284" s="108" t="s">
        <v>109</v>
      </c>
      <c r="C284" s="108" t="s">
        <v>66</v>
      </c>
      <c r="D284" s="120">
        <v>1557</v>
      </c>
      <c r="E284" s="129" t="s">
        <v>58</v>
      </c>
      <c r="F284" s="121">
        <f t="shared" si="19"/>
        <v>9.3610000000000007</v>
      </c>
      <c r="G284" s="105">
        <v>12</v>
      </c>
      <c r="H284" s="119">
        <v>22.47</v>
      </c>
      <c r="I284" s="105">
        <f t="shared" si="16"/>
        <v>5.3</v>
      </c>
      <c r="J284" s="105">
        <f t="shared" si="17"/>
        <v>27.77</v>
      </c>
      <c r="K284" s="147"/>
      <c r="M284" s="228"/>
    </row>
    <row r="285" spans="1:13" ht="25.5">
      <c r="A285" s="118">
        <f t="shared" si="18"/>
        <v>278</v>
      </c>
      <c r="B285" s="108" t="s">
        <v>110</v>
      </c>
      <c r="C285" s="108" t="s">
        <v>68</v>
      </c>
      <c r="D285" s="120">
        <v>1309</v>
      </c>
      <c r="E285" s="129" t="s">
        <v>58</v>
      </c>
      <c r="F285" s="121">
        <f t="shared" si="19"/>
        <v>7.87</v>
      </c>
      <c r="G285" s="105">
        <v>36</v>
      </c>
      <c r="H285" s="119">
        <v>56.66</v>
      </c>
      <c r="I285" s="105">
        <f t="shared" si="16"/>
        <v>13.37</v>
      </c>
      <c r="J285" s="105">
        <f t="shared" si="17"/>
        <v>70.03</v>
      </c>
      <c r="K285" s="147"/>
      <c r="M285" s="228"/>
    </row>
    <row r="286" spans="1:13" ht="27.75" customHeight="1">
      <c r="A286" s="118">
        <f t="shared" si="18"/>
        <v>279</v>
      </c>
      <c r="B286" s="108" t="s">
        <v>109</v>
      </c>
      <c r="C286" s="108" t="s">
        <v>66</v>
      </c>
      <c r="D286" s="120">
        <v>1463</v>
      </c>
      <c r="E286" s="129" t="s">
        <v>58</v>
      </c>
      <c r="F286" s="121">
        <f t="shared" si="19"/>
        <v>8.7959999999999994</v>
      </c>
      <c r="G286" s="105">
        <v>20</v>
      </c>
      <c r="H286" s="119">
        <v>35.18</v>
      </c>
      <c r="I286" s="105">
        <f t="shared" si="16"/>
        <v>8.3000000000000007</v>
      </c>
      <c r="J286" s="105">
        <f t="shared" si="17"/>
        <v>43.480000000000004</v>
      </c>
      <c r="K286" s="147"/>
      <c r="M286" s="228"/>
    </row>
    <row r="287" spans="1:13" ht="25.5">
      <c r="A287" s="118">
        <f t="shared" si="18"/>
        <v>280</v>
      </c>
      <c r="B287" s="108" t="s">
        <v>113</v>
      </c>
      <c r="C287" s="108" t="s">
        <v>32</v>
      </c>
      <c r="D287" s="120">
        <v>1225</v>
      </c>
      <c r="E287" s="129" t="s">
        <v>58</v>
      </c>
      <c r="F287" s="121">
        <f t="shared" si="19"/>
        <v>7.3650000000000002</v>
      </c>
      <c r="G287" s="105">
        <v>129.5</v>
      </c>
      <c r="H287" s="119">
        <v>190.75</v>
      </c>
      <c r="I287" s="105">
        <f t="shared" si="16"/>
        <v>45</v>
      </c>
      <c r="J287" s="105">
        <f t="shared" si="17"/>
        <v>235.75</v>
      </c>
      <c r="K287" s="147"/>
      <c r="M287" s="228"/>
    </row>
    <row r="288" spans="1:13" ht="12.75">
      <c r="A288" s="118">
        <f t="shared" si="18"/>
        <v>281</v>
      </c>
      <c r="B288" s="108" t="s">
        <v>91</v>
      </c>
      <c r="C288" s="108" t="s">
        <v>32</v>
      </c>
      <c r="D288" s="120">
        <v>1123</v>
      </c>
      <c r="E288" s="129" t="s">
        <v>58</v>
      </c>
      <c r="F288" s="121">
        <f t="shared" si="19"/>
        <v>6.7519999999999998</v>
      </c>
      <c r="G288" s="105">
        <v>24</v>
      </c>
      <c r="H288" s="119">
        <v>32.409999999999997</v>
      </c>
      <c r="I288" s="105">
        <f t="shared" si="16"/>
        <v>7.65</v>
      </c>
      <c r="J288" s="105">
        <f t="shared" si="17"/>
        <v>40.059999999999995</v>
      </c>
      <c r="K288" s="147"/>
      <c r="M288" s="228"/>
    </row>
    <row r="289" spans="1:13" ht="25.5">
      <c r="A289" s="118">
        <f t="shared" si="18"/>
        <v>282</v>
      </c>
      <c r="B289" s="108" t="s">
        <v>115</v>
      </c>
      <c r="C289" s="108" t="s">
        <v>68</v>
      </c>
      <c r="D289" s="120">
        <v>1545</v>
      </c>
      <c r="E289" s="129" t="s">
        <v>58</v>
      </c>
      <c r="F289" s="121">
        <f t="shared" si="19"/>
        <v>9.2889999999999997</v>
      </c>
      <c r="G289" s="105">
        <v>11</v>
      </c>
      <c r="H289" s="119">
        <v>20.440000000000001</v>
      </c>
      <c r="I289" s="105">
        <f t="shared" si="16"/>
        <v>4.82</v>
      </c>
      <c r="J289" s="105">
        <f t="shared" si="17"/>
        <v>25.26</v>
      </c>
      <c r="K289" s="147"/>
      <c r="M289" s="228"/>
    </row>
    <row r="290" spans="1:13" ht="26.25" customHeight="1">
      <c r="A290" s="118">
        <f t="shared" si="18"/>
        <v>283</v>
      </c>
      <c r="B290" s="108" t="s">
        <v>86</v>
      </c>
      <c r="C290" s="108" t="s">
        <v>66</v>
      </c>
      <c r="D290" s="120">
        <v>1342</v>
      </c>
      <c r="E290" s="129" t="s">
        <v>58</v>
      </c>
      <c r="F290" s="121">
        <f t="shared" si="19"/>
        <v>8.0679999999999996</v>
      </c>
      <c r="G290" s="105">
        <v>12</v>
      </c>
      <c r="H290" s="119">
        <v>19.36</v>
      </c>
      <c r="I290" s="105">
        <f t="shared" si="16"/>
        <v>4.57</v>
      </c>
      <c r="J290" s="105">
        <f t="shared" si="17"/>
        <v>23.93</v>
      </c>
      <c r="K290" s="147"/>
      <c r="M290" s="228"/>
    </row>
    <row r="291" spans="1:13" ht="36.75" customHeight="1">
      <c r="A291" s="118">
        <f t="shared" si="18"/>
        <v>284</v>
      </c>
      <c r="B291" s="108" t="s">
        <v>118</v>
      </c>
      <c r="C291" s="108" t="s">
        <v>32</v>
      </c>
      <c r="D291" s="120">
        <v>1120</v>
      </c>
      <c r="E291" s="129" t="s">
        <v>58</v>
      </c>
      <c r="F291" s="121">
        <f t="shared" si="19"/>
        <v>6.734</v>
      </c>
      <c r="G291" s="105">
        <v>25</v>
      </c>
      <c r="H291" s="119">
        <v>33.67</v>
      </c>
      <c r="I291" s="105">
        <f t="shared" si="16"/>
        <v>7.94</v>
      </c>
      <c r="J291" s="105">
        <f t="shared" si="17"/>
        <v>41.61</v>
      </c>
      <c r="K291" s="147"/>
      <c r="M291" s="228"/>
    </row>
    <row r="292" spans="1:13" ht="12.75">
      <c r="A292" s="118">
        <f t="shared" si="18"/>
        <v>285</v>
      </c>
      <c r="B292" s="108" t="s">
        <v>78</v>
      </c>
      <c r="C292" s="108" t="s">
        <v>66</v>
      </c>
      <c r="D292" s="120">
        <v>1296</v>
      </c>
      <c r="E292" s="129" t="s">
        <v>58</v>
      </c>
      <c r="F292" s="121">
        <f t="shared" si="19"/>
        <v>7.7919999999999998</v>
      </c>
      <c r="G292" s="105">
        <v>24</v>
      </c>
      <c r="H292" s="119">
        <v>37.4</v>
      </c>
      <c r="I292" s="105">
        <f t="shared" si="16"/>
        <v>8.82</v>
      </c>
      <c r="J292" s="105">
        <f t="shared" si="17"/>
        <v>46.22</v>
      </c>
      <c r="K292" s="147"/>
      <c r="M292" s="228"/>
    </row>
    <row r="293" spans="1:13" ht="30" customHeight="1">
      <c r="A293" s="118">
        <f t="shared" si="18"/>
        <v>286</v>
      </c>
      <c r="B293" s="108" t="s">
        <v>105</v>
      </c>
      <c r="C293" s="108" t="s">
        <v>66</v>
      </c>
      <c r="D293" s="120">
        <v>1362</v>
      </c>
      <c r="E293" s="129" t="s">
        <v>58</v>
      </c>
      <c r="F293" s="121">
        <f t="shared" si="19"/>
        <v>8.1890000000000001</v>
      </c>
      <c r="G293" s="105">
        <v>12</v>
      </c>
      <c r="H293" s="119">
        <v>19.649999999999999</v>
      </c>
      <c r="I293" s="105">
        <f t="shared" si="16"/>
        <v>4.6399999999999997</v>
      </c>
      <c r="J293" s="105">
        <f t="shared" si="17"/>
        <v>24.29</v>
      </c>
      <c r="K293" s="147"/>
      <c r="M293" s="228"/>
    </row>
    <row r="294" spans="1:13" ht="25.5">
      <c r="A294" s="118">
        <f t="shared" si="18"/>
        <v>287</v>
      </c>
      <c r="B294" s="108" t="s">
        <v>119</v>
      </c>
      <c r="C294" s="108" t="s">
        <v>70</v>
      </c>
      <c r="D294" s="120">
        <v>1713</v>
      </c>
      <c r="E294" s="129" t="s">
        <v>58</v>
      </c>
      <c r="F294" s="121">
        <f t="shared" si="19"/>
        <v>10.298999999999999</v>
      </c>
      <c r="G294" s="105">
        <v>12</v>
      </c>
      <c r="H294" s="119">
        <v>24.72</v>
      </c>
      <c r="I294" s="105">
        <f t="shared" si="16"/>
        <v>5.83</v>
      </c>
      <c r="J294" s="105">
        <f t="shared" si="17"/>
        <v>30.549999999999997</v>
      </c>
      <c r="K294" s="147"/>
      <c r="M294" s="228"/>
    </row>
    <row r="295" spans="1:13" ht="25.5">
      <c r="A295" s="118">
        <f t="shared" si="18"/>
        <v>288</v>
      </c>
      <c r="B295" s="108" t="s">
        <v>120</v>
      </c>
      <c r="C295" s="108" t="s">
        <v>66</v>
      </c>
      <c r="D295" s="120">
        <v>1443</v>
      </c>
      <c r="E295" s="129" t="s">
        <v>58</v>
      </c>
      <c r="F295" s="121">
        <f t="shared" si="19"/>
        <v>8.6760000000000002</v>
      </c>
      <c r="G295" s="105">
        <v>26</v>
      </c>
      <c r="H295" s="119">
        <v>45.12</v>
      </c>
      <c r="I295" s="105">
        <f t="shared" si="16"/>
        <v>10.64</v>
      </c>
      <c r="J295" s="105">
        <f t="shared" si="17"/>
        <v>55.76</v>
      </c>
      <c r="K295" s="147"/>
      <c r="M295" s="228"/>
    </row>
    <row r="296" spans="1:13" ht="12.75">
      <c r="A296" s="118">
        <f t="shared" si="18"/>
        <v>289</v>
      </c>
      <c r="B296" s="108" t="s">
        <v>91</v>
      </c>
      <c r="C296" s="108" t="s">
        <v>129</v>
      </c>
      <c r="D296" s="120">
        <v>1436</v>
      </c>
      <c r="E296" s="129" t="s">
        <v>58</v>
      </c>
      <c r="F296" s="121">
        <f t="shared" si="19"/>
        <v>8.6329999999999991</v>
      </c>
      <c r="G296" s="105">
        <v>36</v>
      </c>
      <c r="H296" s="119">
        <v>62.16</v>
      </c>
      <c r="I296" s="105">
        <f t="shared" si="16"/>
        <v>14.66</v>
      </c>
      <c r="J296" s="105">
        <f t="shared" si="17"/>
        <v>76.819999999999993</v>
      </c>
      <c r="K296" s="147"/>
      <c r="M296" s="228"/>
    </row>
    <row r="297" spans="1:13" ht="12.75">
      <c r="A297" s="118">
        <f t="shared" si="18"/>
        <v>290</v>
      </c>
      <c r="B297" s="108" t="s">
        <v>121</v>
      </c>
      <c r="C297" s="108" t="s">
        <v>68</v>
      </c>
      <c r="D297" s="120">
        <v>1593</v>
      </c>
      <c r="E297" s="129" t="s">
        <v>58</v>
      </c>
      <c r="F297" s="121">
        <f t="shared" si="19"/>
        <v>9.577</v>
      </c>
      <c r="G297" s="105">
        <v>24</v>
      </c>
      <c r="H297" s="119">
        <v>45.97</v>
      </c>
      <c r="I297" s="105">
        <f t="shared" si="16"/>
        <v>10.84</v>
      </c>
      <c r="J297" s="105">
        <f t="shared" si="17"/>
        <v>56.81</v>
      </c>
      <c r="K297" s="147"/>
      <c r="M297" s="228"/>
    </row>
    <row r="298" spans="1:13" ht="25.5">
      <c r="A298" s="118">
        <f t="shared" si="18"/>
        <v>291</v>
      </c>
      <c r="B298" s="108" t="s">
        <v>88</v>
      </c>
      <c r="C298" s="108" t="s">
        <v>66</v>
      </c>
      <c r="D298" s="120">
        <v>1317</v>
      </c>
      <c r="E298" s="129" t="s">
        <v>58</v>
      </c>
      <c r="F298" s="121">
        <f t="shared" si="19"/>
        <v>7.9180000000000001</v>
      </c>
      <c r="G298" s="105">
        <v>12</v>
      </c>
      <c r="H298" s="119">
        <v>19</v>
      </c>
      <c r="I298" s="105">
        <f t="shared" si="16"/>
        <v>4.4800000000000004</v>
      </c>
      <c r="J298" s="105">
        <f t="shared" si="17"/>
        <v>23.48</v>
      </c>
      <c r="K298" s="147"/>
      <c r="M298" s="228"/>
    </row>
    <row r="299" spans="1:13" ht="25.5">
      <c r="A299" s="118">
        <f t="shared" si="18"/>
        <v>292</v>
      </c>
      <c r="B299" s="108" t="s">
        <v>82</v>
      </c>
      <c r="C299" s="108" t="s">
        <v>66</v>
      </c>
      <c r="D299" s="120">
        <v>1463</v>
      </c>
      <c r="E299" s="129" t="s">
        <v>58</v>
      </c>
      <c r="F299" s="121">
        <f t="shared" si="19"/>
        <v>8.7959999999999994</v>
      </c>
      <c r="G299" s="105">
        <v>24</v>
      </c>
      <c r="H299" s="119">
        <v>42.22</v>
      </c>
      <c r="I299" s="105">
        <f t="shared" si="16"/>
        <v>9.9600000000000009</v>
      </c>
      <c r="J299" s="105">
        <f t="shared" si="17"/>
        <v>52.18</v>
      </c>
      <c r="K299" s="147"/>
      <c r="M299" s="228"/>
    </row>
    <row r="300" spans="1:13" ht="12.75">
      <c r="A300" s="118">
        <f t="shared" si="18"/>
        <v>293</v>
      </c>
      <c r="B300" s="108" t="s">
        <v>122</v>
      </c>
      <c r="C300" s="108" t="s">
        <v>68</v>
      </c>
      <c r="D300" s="120">
        <v>1508</v>
      </c>
      <c r="E300" s="129" t="s">
        <v>58</v>
      </c>
      <c r="F300" s="121">
        <f t="shared" si="19"/>
        <v>9.0660000000000007</v>
      </c>
      <c r="G300" s="105">
        <v>48</v>
      </c>
      <c r="H300" s="119">
        <v>87.03</v>
      </c>
      <c r="I300" s="105">
        <f t="shared" si="16"/>
        <v>20.53</v>
      </c>
      <c r="J300" s="105">
        <f t="shared" si="17"/>
        <v>107.56</v>
      </c>
      <c r="K300" s="147"/>
      <c r="M300" s="228"/>
    </row>
    <row r="301" spans="1:13" ht="25.5">
      <c r="A301" s="118">
        <f t="shared" si="18"/>
        <v>294</v>
      </c>
      <c r="B301" s="108" t="s">
        <v>123</v>
      </c>
      <c r="C301" s="108" t="s">
        <v>66</v>
      </c>
      <c r="D301" s="120">
        <v>1317</v>
      </c>
      <c r="E301" s="129" t="s">
        <v>58</v>
      </c>
      <c r="F301" s="121">
        <f t="shared" si="19"/>
        <v>7.9180000000000001</v>
      </c>
      <c r="G301" s="105">
        <v>35</v>
      </c>
      <c r="H301" s="119">
        <v>55.43</v>
      </c>
      <c r="I301" s="105">
        <f t="shared" si="16"/>
        <v>13.08</v>
      </c>
      <c r="J301" s="105">
        <f t="shared" si="17"/>
        <v>68.510000000000005</v>
      </c>
      <c r="K301" s="147"/>
      <c r="M301" s="228"/>
    </row>
    <row r="302" spans="1:13" ht="25.5">
      <c r="A302" s="118">
        <f t="shared" si="18"/>
        <v>295</v>
      </c>
      <c r="B302" s="108" t="s">
        <v>65</v>
      </c>
      <c r="C302" s="108" t="s">
        <v>68</v>
      </c>
      <c r="D302" s="120">
        <v>1517</v>
      </c>
      <c r="E302" s="129" t="s">
        <v>58</v>
      </c>
      <c r="F302" s="121">
        <f t="shared" si="19"/>
        <v>9.1199999999999992</v>
      </c>
      <c r="G302" s="105">
        <v>24</v>
      </c>
      <c r="H302" s="119">
        <v>43.78</v>
      </c>
      <c r="I302" s="105">
        <f t="shared" si="16"/>
        <v>10.33</v>
      </c>
      <c r="J302" s="105">
        <f t="shared" si="17"/>
        <v>54.11</v>
      </c>
      <c r="K302" s="147"/>
      <c r="M302" s="228"/>
    </row>
    <row r="303" spans="1:13" ht="12.75">
      <c r="A303" s="118">
        <f t="shared" si="18"/>
        <v>296</v>
      </c>
      <c r="B303" s="108" t="s">
        <v>121</v>
      </c>
      <c r="C303" s="108" t="s">
        <v>68</v>
      </c>
      <c r="D303" s="120">
        <v>1573</v>
      </c>
      <c r="E303" s="129" t="s">
        <v>58</v>
      </c>
      <c r="F303" s="121">
        <f t="shared" si="19"/>
        <v>9.4570000000000007</v>
      </c>
      <c r="G303" s="105">
        <v>24</v>
      </c>
      <c r="H303" s="119">
        <v>45.39</v>
      </c>
      <c r="I303" s="105">
        <f t="shared" si="16"/>
        <v>10.71</v>
      </c>
      <c r="J303" s="105">
        <f t="shared" si="17"/>
        <v>56.1</v>
      </c>
      <c r="K303" s="147"/>
      <c r="M303" s="228"/>
    </row>
    <row r="304" spans="1:13" ht="12.75">
      <c r="A304" s="118">
        <f t="shared" si="18"/>
        <v>297</v>
      </c>
      <c r="B304" s="108" t="s">
        <v>60</v>
      </c>
      <c r="C304" s="108" t="s">
        <v>50</v>
      </c>
      <c r="D304" s="120">
        <v>1728</v>
      </c>
      <c r="E304" s="129" t="s">
        <v>58</v>
      </c>
      <c r="F304" s="121">
        <f t="shared" si="19"/>
        <v>10.388999999999999</v>
      </c>
      <c r="G304" s="105">
        <v>11</v>
      </c>
      <c r="H304" s="119">
        <v>22.86</v>
      </c>
      <c r="I304" s="105">
        <f t="shared" si="16"/>
        <v>5.39</v>
      </c>
      <c r="J304" s="105">
        <f t="shared" si="17"/>
        <v>28.25</v>
      </c>
      <c r="K304" s="147"/>
      <c r="M304" s="228"/>
    </row>
    <row r="305" spans="1:13" ht="25.5">
      <c r="A305" s="118">
        <f t="shared" si="18"/>
        <v>298</v>
      </c>
      <c r="B305" s="108" t="s">
        <v>109</v>
      </c>
      <c r="C305" s="108" t="s">
        <v>66</v>
      </c>
      <c r="D305" s="120">
        <v>1463</v>
      </c>
      <c r="E305" s="129" t="s">
        <v>58</v>
      </c>
      <c r="F305" s="121">
        <f t="shared" si="19"/>
        <v>8.7959999999999994</v>
      </c>
      <c r="G305" s="105">
        <v>32</v>
      </c>
      <c r="H305" s="119">
        <v>56.29</v>
      </c>
      <c r="I305" s="105">
        <f t="shared" si="16"/>
        <v>13.28</v>
      </c>
      <c r="J305" s="105">
        <f t="shared" si="17"/>
        <v>69.569999999999993</v>
      </c>
      <c r="K305" s="147"/>
      <c r="M305" s="228"/>
    </row>
    <row r="306" spans="1:13" ht="25.5">
      <c r="A306" s="118">
        <f t="shared" si="18"/>
        <v>299</v>
      </c>
      <c r="B306" s="108" t="s">
        <v>119</v>
      </c>
      <c r="C306" s="108" t="s">
        <v>68</v>
      </c>
      <c r="D306" s="120">
        <v>1517</v>
      </c>
      <c r="E306" s="129" t="s">
        <v>58</v>
      </c>
      <c r="F306" s="121">
        <f t="shared" si="19"/>
        <v>9.1199999999999992</v>
      </c>
      <c r="G306" s="105">
        <v>12</v>
      </c>
      <c r="H306" s="119">
        <v>21.89</v>
      </c>
      <c r="I306" s="105">
        <f t="shared" si="16"/>
        <v>5.16</v>
      </c>
      <c r="J306" s="105">
        <f t="shared" si="17"/>
        <v>27.05</v>
      </c>
      <c r="K306" s="147"/>
      <c r="M306" s="228"/>
    </row>
    <row r="307" spans="1:13" ht="25.5">
      <c r="A307" s="118">
        <f t="shared" si="18"/>
        <v>300</v>
      </c>
      <c r="B307" s="108" t="s">
        <v>107</v>
      </c>
      <c r="C307" s="108" t="s">
        <v>66</v>
      </c>
      <c r="D307" s="120">
        <v>1317</v>
      </c>
      <c r="E307" s="129" t="s">
        <v>58</v>
      </c>
      <c r="F307" s="121">
        <f t="shared" si="19"/>
        <v>7.9180000000000001</v>
      </c>
      <c r="G307" s="105">
        <v>24</v>
      </c>
      <c r="H307" s="119">
        <v>38.01</v>
      </c>
      <c r="I307" s="105">
        <f t="shared" si="16"/>
        <v>8.9700000000000006</v>
      </c>
      <c r="J307" s="105">
        <f t="shared" si="17"/>
        <v>46.98</v>
      </c>
      <c r="K307" s="147"/>
      <c r="M307" s="228"/>
    </row>
    <row r="308" spans="1:13" ht="25.5">
      <c r="A308" s="118">
        <f t="shared" si="18"/>
        <v>301</v>
      </c>
      <c r="B308" s="108" t="s">
        <v>120</v>
      </c>
      <c r="C308" s="108" t="s">
        <v>68</v>
      </c>
      <c r="D308" s="120">
        <v>1490</v>
      </c>
      <c r="E308" s="129" t="s">
        <v>58</v>
      </c>
      <c r="F308" s="121">
        <f t="shared" si="19"/>
        <v>8.9580000000000002</v>
      </c>
      <c r="G308" s="105">
        <v>26</v>
      </c>
      <c r="H308" s="119">
        <v>46.58</v>
      </c>
      <c r="I308" s="105">
        <f t="shared" si="16"/>
        <v>10.99</v>
      </c>
      <c r="J308" s="105">
        <f t="shared" si="17"/>
        <v>57.57</v>
      </c>
      <c r="K308" s="147"/>
      <c r="M308" s="228"/>
    </row>
    <row r="309" spans="1:13" ht="12.75">
      <c r="A309" s="118">
        <f t="shared" si="18"/>
        <v>302</v>
      </c>
      <c r="B309" s="108" t="s">
        <v>121</v>
      </c>
      <c r="C309" s="108" t="s">
        <v>68</v>
      </c>
      <c r="D309" s="120">
        <v>1593</v>
      </c>
      <c r="E309" s="129" t="s">
        <v>58</v>
      </c>
      <c r="F309" s="121">
        <f t="shared" si="19"/>
        <v>9.577</v>
      </c>
      <c r="G309" s="105">
        <v>24</v>
      </c>
      <c r="H309" s="119">
        <v>45.97</v>
      </c>
      <c r="I309" s="105">
        <f t="shared" si="16"/>
        <v>10.84</v>
      </c>
      <c r="J309" s="105">
        <f t="shared" si="17"/>
        <v>56.81</v>
      </c>
      <c r="K309" s="147"/>
      <c r="M309" s="228"/>
    </row>
    <row r="310" spans="1:13" ht="25.5">
      <c r="A310" s="118">
        <f t="shared" si="18"/>
        <v>303</v>
      </c>
      <c r="B310" s="108" t="s">
        <v>82</v>
      </c>
      <c r="C310" s="108" t="s">
        <v>66</v>
      </c>
      <c r="D310" s="120">
        <v>1463</v>
      </c>
      <c r="E310" s="129" t="s">
        <v>58</v>
      </c>
      <c r="F310" s="121">
        <f t="shared" si="19"/>
        <v>8.7959999999999994</v>
      </c>
      <c r="G310" s="105">
        <v>12</v>
      </c>
      <c r="H310" s="119">
        <v>21.11</v>
      </c>
      <c r="I310" s="105">
        <f t="shared" si="16"/>
        <v>4.9800000000000004</v>
      </c>
      <c r="J310" s="105">
        <f t="shared" si="17"/>
        <v>26.09</v>
      </c>
      <c r="K310" s="147"/>
      <c r="M310" s="228"/>
    </row>
    <row r="311" spans="1:13" ht="25.5">
      <c r="A311" s="118">
        <f t="shared" si="18"/>
        <v>304</v>
      </c>
      <c r="B311" s="108" t="s">
        <v>115</v>
      </c>
      <c r="C311" s="108" t="s">
        <v>70</v>
      </c>
      <c r="D311" s="120">
        <v>1655</v>
      </c>
      <c r="E311" s="129" t="s">
        <v>58</v>
      </c>
      <c r="F311" s="121">
        <f t="shared" si="19"/>
        <v>9.9499999999999993</v>
      </c>
      <c r="G311" s="105">
        <v>11</v>
      </c>
      <c r="H311" s="119">
        <v>21.89</v>
      </c>
      <c r="I311" s="105">
        <f t="shared" si="16"/>
        <v>5.16</v>
      </c>
      <c r="J311" s="105">
        <f t="shared" si="17"/>
        <v>27.05</v>
      </c>
      <c r="K311" s="147"/>
      <c r="M311" s="228"/>
    </row>
    <row r="312" spans="1:13" ht="12.75">
      <c r="A312" s="118">
        <f t="shared" si="18"/>
        <v>305</v>
      </c>
      <c r="B312" s="108" t="s">
        <v>91</v>
      </c>
      <c r="C312" s="108" t="s">
        <v>32</v>
      </c>
      <c r="D312" s="120">
        <v>1103</v>
      </c>
      <c r="E312" s="129" t="s">
        <v>58</v>
      </c>
      <c r="F312" s="121">
        <f t="shared" si="19"/>
        <v>6.6310000000000002</v>
      </c>
      <c r="G312" s="105">
        <v>12</v>
      </c>
      <c r="H312" s="119">
        <v>15.91</v>
      </c>
      <c r="I312" s="105">
        <f t="shared" si="16"/>
        <v>3.75</v>
      </c>
      <c r="J312" s="105">
        <f t="shared" si="17"/>
        <v>19.66</v>
      </c>
      <c r="K312" s="147"/>
      <c r="M312" s="228"/>
    </row>
    <row r="313" spans="1:13" ht="25.5">
      <c r="A313" s="118">
        <f t="shared" si="18"/>
        <v>306</v>
      </c>
      <c r="B313" s="108" t="s">
        <v>123</v>
      </c>
      <c r="C313" s="108" t="s">
        <v>66</v>
      </c>
      <c r="D313" s="120">
        <v>1317</v>
      </c>
      <c r="E313" s="129" t="s">
        <v>58</v>
      </c>
      <c r="F313" s="121">
        <f t="shared" si="19"/>
        <v>7.9180000000000001</v>
      </c>
      <c r="G313" s="105">
        <v>12</v>
      </c>
      <c r="H313" s="119">
        <v>19</v>
      </c>
      <c r="I313" s="105">
        <f t="shared" si="16"/>
        <v>4.4800000000000004</v>
      </c>
      <c r="J313" s="105">
        <f t="shared" si="17"/>
        <v>23.48</v>
      </c>
      <c r="K313" s="147"/>
      <c r="M313" s="228"/>
    </row>
    <row r="314" spans="1:13" ht="25.5">
      <c r="A314" s="118">
        <f t="shared" si="18"/>
        <v>307</v>
      </c>
      <c r="B314" s="108" t="s">
        <v>141</v>
      </c>
      <c r="C314" s="108" t="s">
        <v>66</v>
      </c>
      <c r="D314" s="120">
        <v>1317</v>
      </c>
      <c r="E314" s="129" t="s">
        <v>58</v>
      </c>
      <c r="F314" s="121">
        <f t="shared" si="19"/>
        <v>7.9180000000000001</v>
      </c>
      <c r="G314" s="105">
        <v>12.5</v>
      </c>
      <c r="H314" s="119">
        <v>19.8</v>
      </c>
      <c r="I314" s="105">
        <f t="shared" si="16"/>
        <v>4.67</v>
      </c>
      <c r="J314" s="105">
        <f t="shared" si="17"/>
        <v>24.47</v>
      </c>
      <c r="K314" s="147"/>
      <c r="M314" s="228"/>
    </row>
    <row r="315" spans="1:13" ht="25.5">
      <c r="A315" s="118">
        <f t="shared" si="18"/>
        <v>308</v>
      </c>
      <c r="B315" s="108" t="s">
        <v>87</v>
      </c>
      <c r="C315" s="108" t="s">
        <v>68</v>
      </c>
      <c r="D315" s="120">
        <v>1497</v>
      </c>
      <c r="E315" s="129" t="s">
        <v>58</v>
      </c>
      <c r="F315" s="121">
        <f t="shared" si="19"/>
        <v>9</v>
      </c>
      <c r="G315" s="105">
        <v>12</v>
      </c>
      <c r="H315" s="119">
        <v>21.6</v>
      </c>
      <c r="I315" s="105">
        <f t="shared" si="16"/>
        <v>5.0999999999999996</v>
      </c>
      <c r="J315" s="105">
        <f t="shared" si="17"/>
        <v>26.700000000000003</v>
      </c>
      <c r="K315" s="147"/>
      <c r="M315" s="228"/>
    </row>
    <row r="316" spans="1:13" ht="25.5">
      <c r="A316" s="118">
        <f t="shared" si="18"/>
        <v>309</v>
      </c>
      <c r="B316" s="108" t="s">
        <v>73</v>
      </c>
      <c r="C316" s="108" t="s">
        <v>66</v>
      </c>
      <c r="D316" s="120">
        <v>1443</v>
      </c>
      <c r="E316" s="129" t="s">
        <v>58</v>
      </c>
      <c r="F316" s="121">
        <f t="shared" si="19"/>
        <v>8.6760000000000002</v>
      </c>
      <c r="G316" s="105">
        <v>33</v>
      </c>
      <c r="H316" s="119">
        <v>57.26</v>
      </c>
      <c r="I316" s="105">
        <f t="shared" si="16"/>
        <v>13.51</v>
      </c>
      <c r="J316" s="105">
        <f t="shared" si="17"/>
        <v>70.77</v>
      </c>
      <c r="K316" s="147"/>
      <c r="M316" s="228"/>
    </row>
    <row r="317" spans="1:13" ht="25.5">
      <c r="A317" s="118">
        <f t="shared" si="18"/>
        <v>310</v>
      </c>
      <c r="B317" s="108" t="s">
        <v>102</v>
      </c>
      <c r="C317" s="108" t="s">
        <v>66</v>
      </c>
      <c r="D317" s="120">
        <v>1361</v>
      </c>
      <c r="E317" s="129" t="s">
        <v>58</v>
      </c>
      <c r="F317" s="121">
        <f t="shared" si="19"/>
        <v>8.1829999999999998</v>
      </c>
      <c r="G317" s="105">
        <v>27</v>
      </c>
      <c r="H317" s="119">
        <v>44.19</v>
      </c>
      <c r="I317" s="105">
        <f t="shared" si="16"/>
        <v>10.42</v>
      </c>
      <c r="J317" s="105">
        <f t="shared" si="17"/>
        <v>54.61</v>
      </c>
      <c r="K317" s="147"/>
      <c r="M317" s="228"/>
    </row>
    <row r="318" spans="1:13" ht="25.5">
      <c r="A318" s="118">
        <f t="shared" si="18"/>
        <v>311</v>
      </c>
      <c r="B318" s="108" t="s">
        <v>73</v>
      </c>
      <c r="C318" s="108" t="s">
        <v>70</v>
      </c>
      <c r="D318" s="120">
        <v>1762</v>
      </c>
      <c r="E318" s="129" t="s">
        <v>58</v>
      </c>
      <c r="F318" s="121">
        <f t="shared" si="19"/>
        <v>10.593</v>
      </c>
      <c r="G318" s="105">
        <v>44</v>
      </c>
      <c r="H318" s="119">
        <v>93.22</v>
      </c>
      <c r="I318" s="105">
        <f t="shared" si="16"/>
        <v>21.99</v>
      </c>
      <c r="J318" s="105">
        <f t="shared" si="17"/>
        <v>115.21</v>
      </c>
      <c r="K318" s="147"/>
      <c r="M318" s="228"/>
    </row>
    <row r="319" spans="1:13" ht="25.5">
      <c r="A319" s="118">
        <f t="shared" si="18"/>
        <v>312</v>
      </c>
      <c r="B319" s="108" t="s">
        <v>109</v>
      </c>
      <c r="C319" s="108" t="s">
        <v>68</v>
      </c>
      <c r="D319" s="120">
        <v>1610</v>
      </c>
      <c r="E319" s="129" t="s">
        <v>58</v>
      </c>
      <c r="F319" s="121">
        <f t="shared" si="19"/>
        <v>9.68</v>
      </c>
      <c r="G319" s="105">
        <v>12</v>
      </c>
      <c r="H319" s="119">
        <v>23.23</v>
      </c>
      <c r="I319" s="105">
        <f t="shared" si="16"/>
        <v>5.48</v>
      </c>
      <c r="J319" s="105">
        <f t="shared" si="17"/>
        <v>28.71</v>
      </c>
      <c r="K319" s="147"/>
      <c r="M319" s="228"/>
    </row>
    <row r="320" spans="1:13" ht="25.5">
      <c r="A320" s="118">
        <f t="shared" si="18"/>
        <v>313</v>
      </c>
      <c r="B320" s="108" t="s">
        <v>109</v>
      </c>
      <c r="C320" s="108" t="s">
        <v>68</v>
      </c>
      <c r="D320" s="120">
        <v>1517</v>
      </c>
      <c r="E320" s="129" t="s">
        <v>58</v>
      </c>
      <c r="F320" s="121">
        <f t="shared" si="19"/>
        <v>9.1199999999999992</v>
      </c>
      <c r="G320" s="105">
        <v>12</v>
      </c>
      <c r="H320" s="119">
        <v>21.89</v>
      </c>
      <c r="I320" s="105">
        <f t="shared" si="16"/>
        <v>5.16</v>
      </c>
      <c r="J320" s="105">
        <f t="shared" si="17"/>
        <v>27.05</v>
      </c>
      <c r="K320" s="147"/>
      <c r="M320" s="228"/>
    </row>
    <row r="321" spans="1:13" ht="25.5">
      <c r="A321" s="118">
        <f t="shared" si="18"/>
        <v>314</v>
      </c>
      <c r="B321" s="108" t="s">
        <v>116</v>
      </c>
      <c r="C321" s="108" t="s">
        <v>68</v>
      </c>
      <c r="D321" s="120">
        <v>1335</v>
      </c>
      <c r="E321" s="129" t="s">
        <v>58</v>
      </c>
      <c r="F321" s="121">
        <f t="shared" si="19"/>
        <v>8.0259999999999998</v>
      </c>
      <c r="G321" s="105">
        <v>12</v>
      </c>
      <c r="H321" s="119">
        <v>19.260000000000002</v>
      </c>
      <c r="I321" s="105">
        <f t="shared" si="16"/>
        <v>4.54</v>
      </c>
      <c r="J321" s="105">
        <f t="shared" si="17"/>
        <v>23.8</v>
      </c>
      <c r="K321" s="147"/>
      <c r="M321" s="228"/>
    </row>
    <row r="322" spans="1:13" ht="12.75">
      <c r="A322" s="118">
        <f t="shared" si="18"/>
        <v>315</v>
      </c>
      <c r="B322" s="108" t="s">
        <v>89</v>
      </c>
      <c r="C322" s="108" t="s">
        <v>32</v>
      </c>
      <c r="D322" s="120">
        <v>1243</v>
      </c>
      <c r="E322" s="129" t="s">
        <v>58</v>
      </c>
      <c r="F322" s="121">
        <f t="shared" si="19"/>
        <v>7.4729999999999999</v>
      </c>
      <c r="G322" s="105">
        <v>10.5</v>
      </c>
      <c r="H322" s="119">
        <v>15.69</v>
      </c>
      <c r="I322" s="105">
        <f t="shared" si="16"/>
        <v>3.7</v>
      </c>
      <c r="J322" s="105">
        <f t="shared" si="17"/>
        <v>19.39</v>
      </c>
      <c r="K322" s="147"/>
      <c r="M322" s="228"/>
    </row>
    <row r="323" spans="1:13" ht="25.5">
      <c r="A323" s="118">
        <f t="shared" si="18"/>
        <v>316</v>
      </c>
      <c r="B323" s="108" t="s">
        <v>109</v>
      </c>
      <c r="C323" s="108" t="s">
        <v>66</v>
      </c>
      <c r="D323" s="120">
        <v>1463</v>
      </c>
      <c r="E323" s="129" t="s">
        <v>58</v>
      </c>
      <c r="F323" s="121">
        <f t="shared" si="19"/>
        <v>8.7959999999999994</v>
      </c>
      <c r="G323" s="105">
        <v>12</v>
      </c>
      <c r="H323" s="119">
        <v>21.11</v>
      </c>
      <c r="I323" s="105">
        <f t="shared" si="16"/>
        <v>4.9800000000000004</v>
      </c>
      <c r="J323" s="105">
        <f t="shared" si="17"/>
        <v>26.09</v>
      </c>
      <c r="K323" s="147"/>
      <c r="M323" s="228"/>
    </row>
    <row r="324" spans="1:13" ht="25.5">
      <c r="A324" s="118">
        <f t="shared" si="18"/>
        <v>317</v>
      </c>
      <c r="B324" s="108" t="s">
        <v>73</v>
      </c>
      <c r="C324" s="108" t="s">
        <v>68</v>
      </c>
      <c r="D324" s="120">
        <v>1497</v>
      </c>
      <c r="E324" s="129" t="s">
        <v>58</v>
      </c>
      <c r="F324" s="121">
        <f t="shared" si="19"/>
        <v>9</v>
      </c>
      <c r="G324" s="105">
        <v>13</v>
      </c>
      <c r="H324" s="119">
        <v>23.4</v>
      </c>
      <c r="I324" s="105">
        <f t="shared" si="16"/>
        <v>5.52</v>
      </c>
      <c r="J324" s="105">
        <f t="shared" si="17"/>
        <v>28.919999999999998</v>
      </c>
      <c r="K324" s="147"/>
      <c r="M324" s="228"/>
    </row>
    <row r="325" spans="1:13" ht="25.5">
      <c r="A325" s="118">
        <f t="shared" si="18"/>
        <v>318</v>
      </c>
      <c r="B325" s="108" t="s">
        <v>99</v>
      </c>
      <c r="C325" s="108" t="s">
        <v>66</v>
      </c>
      <c r="D325" s="120">
        <v>1337</v>
      </c>
      <c r="E325" s="129" t="s">
        <v>58</v>
      </c>
      <c r="F325" s="121">
        <f t="shared" si="19"/>
        <v>8.0380000000000003</v>
      </c>
      <c r="G325" s="105">
        <v>24</v>
      </c>
      <c r="H325" s="119">
        <v>38.58</v>
      </c>
      <c r="I325" s="105">
        <f t="shared" si="16"/>
        <v>9.1</v>
      </c>
      <c r="J325" s="105">
        <f t="shared" si="17"/>
        <v>47.68</v>
      </c>
      <c r="K325" s="147"/>
      <c r="M325" s="228"/>
    </row>
    <row r="326" spans="1:13" ht="27.75" customHeight="1">
      <c r="A326" s="118">
        <f t="shared" si="18"/>
        <v>319</v>
      </c>
      <c r="B326" s="108" t="s">
        <v>105</v>
      </c>
      <c r="C326" s="108" t="s">
        <v>68</v>
      </c>
      <c r="D326" s="120">
        <v>1355</v>
      </c>
      <c r="E326" s="129" t="s">
        <v>58</v>
      </c>
      <c r="F326" s="121">
        <f t="shared" si="19"/>
        <v>8.1460000000000008</v>
      </c>
      <c r="G326" s="105">
        <v>12</v>
      </c>
      <c r="H326" s="119">
        <v>19.55</v>
      </c>
      <c r="I326" s="105">
        <f t="shared" si="16"/>
        <v>4.6100000000000003</v>
      </c>
      <c r="J326" s="105">
        <f t="shared" si="17"/>
        <v>24.16</v>
      </c>
      <c r="K326" s="147"/>
      <c r="M326" s="228"/>
    </row>
    <row r="327" spans="1:13" ht="25.5">
      <c r="A327" s="118">
        <f t="shared" si="18"/>
        <v>320</v>
      </c>
      <c r="B327" s="108" t="s">
        <v>113</v>
      </c>
      <c r="C327" s="108" t="s">
        <v>106</v>
      </c>
      <c r="D327" s="120">
        <v>1469</v>
      </c>
      <c r="E327" s="129" t="s">
        <v>58</v>
      </c>
      <c r="F327" s="121">
        <f t="shared" si="19"/>
        <v>8.8320000000000007</v>
      </c>
      <c r="G327" s="105">
        <v>126.5</v>
      </c>
      <c r="H327" s="119">
        <v>223.45</v>
      </c>
      <c r="I327" s="105">
        <f t="shared" si="16"/>
        <v>52.71</v>
      </c>
      <c r="J327" s="105">
        <f t="shared" si="17"/>
        <v>276.15999999999997</v>
      </c>
      <c r="K327" s="147"/>
      <c r="M327" s="228"/>
    </row>
    <row r="328" spans="1:13" ht="38.25">
      <c r="A328" s="118">
        <f t="shared" si="18"/>
        <v>321</v>
      </c>
      <c r="B328" s="108" t="s">
        <v>128</v>
      </c>
      <c r="C328" s="108" t="s">
        <v>108</v>
      </c>
      <c r="D328" s="120">
        <v>2040</v>
      </c>
      <c r="E328" s="129" t="s">
        <v>58</v>
      </c>
      <c r="F328" s="121">
        <f t="shared" si="19"/>
        <v>12.265000000000001</v>
      </c>
      <c r="G328" s="105">
        <v>24</v>
      </c>
      <c r="H328" s="119">
        <v>58.87</v>
      </c>
      <c r="I328" s="105">
        <f t="shared" ref="I328:I391" si="20">ROUND(H328*23.59%,2)</f>
        <v>13.89</v>
      </c>
      <c r="J328" s="105">
        <f t="shared" ref="J328:J391" si="21">H328+I328</f>
        <v>72.759999999999991</v>
      </c>
      <c r="K328" s="147"/>
      <c r="M328" s="228"/>
    </row>
    <row r="329" spans="1:13" ht="25.5">
      <c r="A329" s="118">
        <f t="shared" si="18"/>
        <v>322</v>
      </c>
      <c r="B329" s="108" t="s">
        <v>116</v>
      </c>
      <c r="C329" s="108" t="s">
        <v>66</v>
      </c>
      <c r="D329" s="120">
        <v>1362</v>
      </c>
      <c r="E329" s="129" t="s">
        <v>58</v>
      </c>
      <c r="F329" s="121">
        <f t="shared" si="19"/>
        <v>8.1890000000000001</v>
      </c>
      <c r="G329" s="105">
        <v>24</v>
      </c>
      <c r="H329" s="119">
        <v>39.31</v>
      </c>
      <c r="I329" s="105">
        <f t="shared" si="20"/>
        <v>9.27</v>
      </c>
      <c r="J329" s="105">
        <f t="shared" si="21"/>
        <v>48.58</v>
      </c>
      <c r="K329" s="147"/>
      <c r="M329" s="228"/>
    </row>
    <row r="330" spans="1:13" ht="32.25" customHeight="1">
      <c r="A330" s="118">
        <f t="shared" ref="A330:A393" si="22">A329+1</f>
        <v>323</v>
      </c>
      <c r="B330" s="108" t="s">
        <v>65</v>
      </c>
      <c r="C330" s="108" t="s">
        <v>66</v>
      </c>
      <c r="D330" s="120">
        <v>1490</v>
      </c>
      <c r="E330" s="129" t="s">
        <v>58</v>
      </c>
      <c r="F330" s="121">
        <f t="shared" ref="F330:F393" si="23">ROUND(D330/$F$4,3)</f>
        <v>8.9580000000000002</v>
      </c>
      <c r="G330" s="105">
        <v>24</v>
      </c>
      <c r="H330" s="119">
        <v>43</v>
      </c>
      <c r="I330" s="105">
        <f t="shared" si="20"/>
        <v>10.14</v>
      </c>
      <c r="J330" s="105">
        <f t="shared" si="21"/>
        <v>53.14</v>
      </c>
      <c r="K330" s="147"/>
      <c r="M330" s="228"/>
    </row>
    <row r="331" spans="1:13" ht="25.5">
      <c r="A331" s="118">
        <f t="shared" si="22"/>
        <v>324</v>
      </c>
      <c r="B331" s="108" t="s">
        <v>102</v>
      </c>
      <c r="C331" s="108" t="s">
        <v>66</v>
      </c>
      <c r="D331" s="120">
        <v>1337</v>
      </c>
      <c r="E331" s="129" t="s">
        <v>58</v>
      </c>
      <c r="F331" s="121">
        <f t="shared" si="23"/>
        <v>8.0380000000000003</v>
      </c>
      <c r="G331" s="105">
        <v>27</v>
      </c>
      <c r="H331" s="119">
        <v>43.41</v>
      </c>
      <c r="I331" s="105">
        <f t="shared" si="20"/>
        <v>10.24</v>
      </c>
      <c r="J331" s="105">
        <f t="shared" si="21"/>
        <v>53.65</v>
      </c>
      <c r="K331" s="147"/>
      <c r="M331" s="228"/>
    </row>
    <row r="332" spans="1:13" ht="19.5" customHeight="1">
      <c r="A332" s="118">
        <f t="shared" si="22"/>
        <v>325</v>
      </c>
      <c r="B332" s="108" t="s">
        <v>121</v>
      </c>
      <c r="C332" s="108" t="s">
        <v>70</v>
      </c>
      <c r="D332" s="120">
        <v>1765</v>
      </c>
      <c r="E332" s="129" t="s">
        <v>58</v>
      </c>
      <c r="F332" s="121">
        <f t="shared" si="23"/>
        <v>10.611000000000001</v>
      </c>
      <c r="G332" s="105">
        <v>24</v>
      </c>
      <c r="H332" s="119">
        <v>50.93</v>
      </c>
      <c r="I332" s="105">
        <f t="shared" si="20"/>
        <v>12.01</v>
      </c>
      <c r="J332" s="105">
        <f t="shared" si="21"/>
        <v>62.94</v>
      </c>
      <c r="K332" s="147"/>
      <c r="M332" s="228"/>
    </row>
    <row r="333" spans="1:13" ht="26.25" customHeight="1">
      <c r="A333" s="118">
        <f t="shared" si="22"/>
        <v>326</v>
      </c>
      <c r="B333" s="108" t="s">
        <v>109</v>
      </c>
      <c r="C333" s="108" t="s">
        <v>66</v>
      </c>
      <c r="D333" s="120">
        <v>1463</v>
      </c>
      <c r="E333" s="129" t="s">
        <v>58</v>
      </c>
      <c r="F333" s="121">
        <f t="shared" si="23"/>
        <v>8.7959999999999994</v>
      </c>
      <c r="G333" s="105">
        <v>12</v>
      </c>
      <c r="H333" s="119">
        <v>21.11</v>
      </c>
      <c r="I333" s="105">
        <f t="shared" si="20"/>
        <v>4.9800000000000004</v>
      </c>
      <c r="J333" s="105">
        <f t="shared" si="21"/>
        <v>26.09</v>
      </c>
      <c r="K333" s="147"/>
      <c r="M333" s="228"/>
    </row>
    <row r="334" spans="1:13" ht="12.75">
      <c r="A334" s="118">
        <f t="shared" si="22"/>
        <v>327</v>
      </c>
      <c r="B334" s="108" t="s">
        <v>122</v>
      </c>
      <c r="C334" s="108" t="s">
        <v>68</v>
      </c>
      <c r="D334" s="120">
        <v>1508</v>
      </c>
      <c r="E334" s="129" t="s">
        <v>58</v>
      </c>
      <c r="F334" s="121">
        <f t="shared" si="23"/>
        <v>9.0660000000000007</v>
      </c>
      <c r="G334" s="105">
        <v>48</v>
      </c>
      <c r="H334" s="119">
        <v>87.03</v>
      </c>
      <c r="I334" s="105">
        <f t="shared" si="20"/>
        <v>20.53</v>
      </c>
      <c r="J334" s="105">
        <f t="shared" si="21"/>
        <v>107.56</v>
      </c>
      <c r="K334" s="147"/>
      <c r="M334" s="228"/>
    </row>
    <row r="335" spans="1:13" ht="12.75">
      <c r="A335" s="118">
        <f t="shared" si="22"/>
        <v>328</v>
      </c>
      <c r="B335" s="108" t="s">
        <v>121</v>
      </c>
      <c r="C335" s="108" t="s">
        <v>68</v>
      </c>
      <c r="D335" s="120">
        <v>1545</v>
      </c>
      <c r="E335" s="129" t="s">
        <v>58</v>
      </c>
      <c r="F335" s="121">
        <f t="shared" si="23"/>
        <v>9.2889999999999997</v>
      </c>
      <c r="G335" s="105">
        <v>23</v>
      </c>
      <c r="H335" s="119">
        <v>42.73</v>
      </c>
      <c r="I335" s="105">
        <f t="shared" si="20"/>
        <v>10.08</v>
      </c>
      <c r="J335" s="105">
        <f t="shared" si="21"/>
        <v>52.809999999999995</v>
      </c>
      <c r="K335" s="147"/>
      <c r="M335" s="228"/>
    </row>
    <row r="336" spans="1:13" ht="25.5">
      <c r="A336" s="118">
        <f t="shared" si="22"/>
        <v>329</v>
      </c>
      <c r="B336" s="108" t="s">
        <v>107</v>
      </c>
      <c r="C336" s="108" t="s">
        <v>68</v>
      </c>
      <c r="D336" s="120">
        <v>1315</v>
      </c>
      <c r="E336" s="129" t="s">
        <v>58</v>
      </c>
      <c r="F336" s="121">
        <f t="shared" si="23"/>
        <v>7.9059999999999997</v>
      </c>
      <c r="G336" s="105">
        <v>24</v>
      </c>
      <c r="H336" s="119">
        <v>37.950000000000003</v>
      </c>
      <c r="I336" s="105">
        <f t="shared" si="20"/>
        <v>8.9499999999999993</v>
      </c>
      <c r="J336" s="105">
        <f t="shared" si="21"/>
        <v>46.900000000000006</v>
      </c>
      <c r="K336" s="147"/>
      <c r="M336" s="228"/>
    </row>
    <row r="337" spans="1:13" ht="25.5">
      <c r="A337" s="118">
        <f t="shared" si="22"/>
        <v>330</v>
      </c>
      <c r="B337" s="108" t="s">
        <v>75</v>
      </c>
      <c r="C337" s="108" t="s">
        <v>70</v>
      </c>
      <c r="D337" s="120">
        <v>1428</v>
      </c>
      <c r="E337" s="129" t="s">
        <v>58</v>
      </c>
      <c r="F337" s="121">
        <f t="shared" si="23"/>
        <v>8.5850000000000009</v>
      </c>
      <c r="G337" s="105">
        <v>26</v>
      </c>
      <c r="H337" s="119">
        <v>44.64</v>
      </c>
      <c r="I337" s="105">
        <f t="shared" si="20"/>
        <v>10.53</v>
      </c>
      <c r="J337" s="105">
        <f t="shared" si="21"/>
        <v>55.17</v>
      </c>
      <c r="K337" s="147"/>
      <c r="M337" s="228"/>
    </row>
    <row r="338" spans="1:13" ht="25.5">
      <c r="A338" s="118">
        <f t="shared" si="22"/>
        <v>331</v>
      </c>
      <c r="B338" s="108" t="s">
        <v>131</v>
      </c>
      <c r="C338" s="108" t="s">
        <v>68</v>
      </c>
      <c r="D338" s="120">
        <v>1470</v>
      </c>
      <c r="E338" s="129" t="s">
        <v>58</v>
      </c>
      <c r="F338" s="121">
        <f t="shared" si="23"/>
        <v>8.8379999999999992</v>
      </c>
      <c r="G338" s="105">
        <v>13</v>
      </c>
      <c r="H338" s="119">
        <v>22.98</v>
      </c>
      <c r="I338" s="105">
        <f t="shared" si="20"/>
        <v>5.42</v>
      </c>
      <c r="J338" s="105">
        <f t="shared" si="21"/>
        <v>28.4</v>
      </c>
      <c r="K338" s="147"/>
      <c r="M338" s="228"/>
    </row>
    <row r="339" spans="1:13" ht="25.5">
      <c r="A339" s="118">
        <f t="shared" si="22"/>
        <v>332</v>
      </c>
      <c r="B339" s="108" t="s">
        <v>75</v>
      </c>
      <c r="C339" s="108" t="s">
        <v>32</v>
      </c>
      <c r="D339" s="120">
        <v>1140</v>
      </c>
      <c r="E339" s="129" t="s">
        <v>58</v>
      </c>
      <c r="F339" s="121">
        <f t="shared" si="23"/>
        <v>6.8540000000000001</v>
      </c>
      <c r="G339" s="105">
        <v>13</v>
      </c>
      <c r="H339" s="119">
        <v>17.82</v>
      </c>
      <c r="I339" s="105">
        <f t="shared" si="20"/>
        <v>4.2</v>
      </c>
      <c r="J339" s="105">
        <f t="shared" si="21"/>
        <v>22.02</v>
      </c>
      <c r="K339" s="147"/>
      <c r="M339" s="228"/>
    </row>
    <row r="340" spans="1:13" ht="12.75">
      <c r="A340" s="118">
        <f t="shared" si="22"/>
        <v>333</v>
      </c>
      <c r="B340" s="108" t="s">
        <v>122</v>
      </c>
      <c r="C340" s="108" t="s">
        <v>70</v>
      </c>
      <c r="D340" s="120">
        <v>1463</v>
      </c>
      <c r="E340" s="129" t="s">
        <v>58</v>
      </c>
      <c r="F340" s="121">
        <f t="shared" si="23"/>
        <v>8.7959999999999994</v>
      </c>
      <c r="G340" s="105">
        <v>48</v>
      </c>
      <c r="H340" s="119">
        <v>84.44</v>
      </c>
      <c r="I340" s="105">
        <f t="shared" si="20"/>
        <v>19.920000000000002</v>
      </c>
      <c r="J340" s="105">
        <f t="shared" si="21"/>
        <v>104.36</v>
      </c>
      <c r="K340" s="147"/>
      <c r="M340" s="228"/>
    </row>
    <row r="341" spans="1:13" ht="25.5">
      <c r="A341" s="118">
        <f t="shared" si="22"/>
        <v>334</v>
      </c>
      <c r="B341" s="108" t="s">
        <v>105</v>
      </c>
      <c r="C341" s="108" t="s">
        <v>70</v>
      </c>
      <c r="D341" s="120">
        <v>1838</v>
      </c>
      <c r="E341" s="129" t="s">
        <v>58</v>
      </c>
      <c r="F341" s="121">
        <f t="shared" si="23"/>
        <v>11.05</v>
      </c>
      <c r="G341" s="105">
        <v>33</v>
      </c>
      <c r="H341" s="119">
        <v>72.930000000000007</v>
      </c>
      <c r="I341" s="105">
        <f t="shared" si="20"/>
        <v>17.2</v>
      </c>
      <c r="J341" s="105">
        <f t="shared" si="21"/>
        <v>90.13000000000001</v>
      </c>
      <c r="K341" s="147"/>
      <c r="M341" s="228"/>
    </row>
    <row r="342" spans="1:13" ht="25.5">
      <c r="A342" s="118">
        <f t="shared" si="22"/>
        <v>335</v>
      </c>
      <c r="B342" s="108" t="s">
        <v>120</v>
      </c>
      <c r="C342" s="108" t="s">
        <v>66</v>
      </c>
      <c r="D342" s="120">
        <v>1490</v>
      </c>
      <c r="E342" s="129" t="s">
        <v>58</v>
      </c>
      <c r="F342" s="121">
        <f t="shared" si="23"/>
        <v>8.9580000000000002</v>
      </c>
      <c r="G342" s="105">
        <v>13</v>
      </c>
      <c r="H342" s="119">
        <v>23.29</v>
      </c>
      <c r="I342" s="105">
        <f t="shared" si="20"/>
        <v>5.49</v>
      </c>
      <c r="J342" s="105">
        <f t="shared" si="21"/>
        <v>28.78</v>
      </c>
      <c r="K342" s="147"/>
      <c r="M342" s="228"/>
    </row>
    <row r="343" spans="1:13" ht="25.5">
      <c r="A343" s="118">
        <f t="shared" si="22"/>
        <v>336</v>
      </c>
      <c r="B343" s="108" t="s">
        <v>98</v>
      </c>
      <c r="C343" s="108" t="s">
        <v>70</v>
      </c>
      <c r="D343" s="120">
        <v>1474</v>
      </c>
      <c r="E343" s="129" t="s">
        <v>58</v>
      </c>
      <c r="F343" s="121">
        <f t="shared" si="23"/>
        <v>8.8620000000000001</v>
      </c>
      <c r="G343" s="105">
        <v>24</v>
      </c>
      <c r="H343" s="119">
        <v>42.54</v>
      </c>
      <c r="I343" s="105">
        <f t="shared" si="20"/>
        <v>10.039999999999999</v>
      </c>
      <c r="J343" s="105">
        <f t="shared" si="21"/>
        <v>52.58</v>
      </c>
      <c r="K343" s="147"/>
      <c r="M343" s="228"/>
    </row>
    <row r="344" spans="1:13" ht="25.5">
      <c r="A344" s="118">
        <f t="shared" si="22"/>
        <v>337</v>
      </c>
      <c r="B344" s="108" t="s">
        <v>71</v>
      </c>
      <c r="C344" s="108" t="s">
        <v>32</v>
      </c>
      <c r="D344" s="120">
        <v>1140</v>
      </c>
      <c r="E344" s="129" t="s">
        <v>58</v>
      </c>
      <c r="F344" s="121">
        <f t="shared" si="23"/>
        <v>6.8540000000000001</v>
      </c>
      <c r="G344" s="105">
        <v>25</v>
      </c>
      <c r="H344" s="119">
        <v>34.270000000000003</v>
      </c>
      <c r="I344" s="105">
        <f t="shared" si="20"/>
        <v>8.08</v>
      </c>
      <c r="J344" s="105">
        <f t="shared" si="21"/>
        <v>42.35</v>
      </c>
      <c r="K344" s="147"/>
      <c r="M344" s="228"/>
    </row>
    <row r="345" spans="1:13" ht="25.5">
      <c r="A345" s="118">
        <f t="shared" si="22"/>
        <v>338</v>
      </c>
      <c r="B345" s="108" t="s">
        <v>95</v>
      </c>
      <c r="C345" s="108" t="s">
        <v>70</v>
      </c>
      <c r="D345" s="120">
        <v>1675</v>
      </c>
      <c r="E345" s="129" t="s">
        <v>58</v>
      </c>
      <c r="F345" s="121">
        <f t="shared" si="23"/>
        <v>10.07</v>
      </c>
      <c r="G345" s="105">
        <v>11</v>
      </c>
      <c r="H345" s="119">
        <v>22.15</v>
      </c>
      <c r="I345" s="105">
        <f t="shared" si="20"/>
        <v>5.23</v>
      </c>
      <c r="J345" s="105">
        <f t="shared" si="21"/>
        <v>27.38</v>
      </c>
      <c r="K345" s="147"/>
      <c r="M345" s="228"/>
    </row>
    <row r="346" spans="1:13" ht="25.5">
      <c r="A346" s="118">
        <f t="shared" si="22"/>
        <v>339</v>
      </c>
      <c r="B346" s="108" t="s">
        <v>112</v>
      </c>
      <c r="C346" s="108" t="s">
        <v>70</v>
      </c>
      <c r="D346" s="120">
        <v>1381</v>
      </c>
      <c r="E346" s="129" t="s">
        <v>58</v>
      </c>
      <c r="F346" s="121">
        <f t="shared" si="23"/>
        <v>8.3030000000000008</v>
      </c>
      <c r="G346" s="105">
        <v>12</v>
      </c>
      <c r="H346" s="119">
        <v>19.93</v>
      </c>
      <c r="I346" s="105">
        <f t="shared" si="20"/>
        <v>4.7</v>
      </c>
      <c r="J346" s="105">
        <f t="shared" si="21"/>
        <v>24.63</v>
      </c>
      <c r="K346" s="147"/>
      <c r="M346" s="228"/>
    </row>
    <row r="347" spans="1:13" ht="17.25" customHeight="1">
      <c r="A347" s="118">
        <f t="shared" si="22"/>
        <v>340</v>
      </c>
      <c r="B347" s="108" t="s">
        <v>91</v>
      </c>
      <c r="C347" s="108" t="s">
        <v>129</v>
      </c>
      <c r="D347" s="120">
        <v>1436</v>
      </c>
      <c r="E347" s="129" t="s">
        <v>58</v>
      </c>
      <c r="F347" s="121">
        <f t="shared" si="23"/>
        <v>8.6329999999999991</v>
      </c>
      <c r="G347" s="105">
        <v>60</v>
      </c>
      <c r="H347" s="119">
        <v>103.6</v>
      </c>
      <c r="I347" s="105">
        <f t="shared" si="20"/>
        <v>24.44</v>
      </c>
      <c r="J347" s="105">
        <f t="shared" si="21"/>
        <v>128.04</v>
      </c>
      <c r="K347" s="147"/>
      <c r="M347" s="228"/>
    </row>
    <row r="348" spans="1:13" ht="12.75">
      <c r="A348" s="118">
        <f t="shared" si="22"/>
        <v>341</v>
      </c>
      <c r="B348" s="108" t="s">
        <v>91</v>
      </c>
      <c r="C348" s="108" t="s">
        <v>66</v>
      </c>
      <c r="D348" s="120">
        <v>1262</v>
      </c>
      <c r="E348" s="129" t="s">
        <v>58</v>
      </c>
      <c r="F348" s="121">
        <f t="shared" si="23"/>
        <v>7.5869999999999997</v>
      </c>
      <c r="G348" s="105">
        <v>24</v>
      </c>
      <c r="H348" s="119">
        <v>36.42</v>
      </c>
      <c r="I348" s="105">
        <f t="shared" si="20"/>
        <v>8.59</v>
      </c>
      <c r="J348" s="105">
        <f t="shared" si="21"/>
        <v>45.010000000000005</v>
      </c>
      <c r="K348" s="147"/>
      <c r="M348" s="228"/>
    </row>
    <row r="349" spans="1:13" ht="25.5">
      <c r="A349" s="118">
        <f t="shared" si="22"/>
        <v>342</v>
      </c>
      <c r="B349" s="108" t="s">
        <v>71</v>
      </c>
      <c r="C349" s="108" t="s">
        <v>32</v>
      </c>
      <c r="D349" s="120">
        <v>1140</v>
      </c>
      <c r="E349" s="129" t="s">
        <v>58</v>
      </c>
      <c r="F349" s="121">
        <f t="shared" si="23"/>
        <v>6.8540000000000001</v>
      </c>
      <c r="G349" s="105">
        <v>38</v>
      </c>
      <c r="H349" s="119">
        <v>52.09</v>
      </c>
      <c r="I349" s="105">
        <f t="shared" si="20"/>
        <v>12.29</v>
      </c>
      <c r="J349" s="105">
        <f t="shared" si="21"/>
        <v>64.38</v>
      </c>
      <c r="K349" s="147"/>
      <c r="M349" s="228"/>
    </row>
    <row r="350" spans="1:13" ht="25.5">
      <c r="A350" s="118">
        <f t="shared" si="22"/>
        <v>343</v>
      </c>
      <c r="B350" s="108" t="s">
        <v>95</v>
      </c>
      <c r="C350" s="108" t="s">
        <v>68</v>
      </c>
      <c r="D350" s="120">
        <v>1573</v>
      </c>
      <c r="E350" s="129" t="s">
        <v>58</v>
      </c>
      <c r="F350" s="121">
        <f t="shared" si="23"/>
        <v>9.4570000000000007</v>
      </c>
      <c r="G350" s="105">
        <v>22</v>
      </c>
      <c r="H350" s="119">
        <v>41.61</v>
      </c>
      <c r="I350" s="105">
        <f t="shared" si="20"/>
        <v>9.82</v>
      </c>
      <c r="J350" s="105">
        <f t="shared" si="21"/>
        <v>51.43</v>
      </c>
      <c r="K350" s="147"/>
      <c r="M350" s="228"/>
    </row>
    <row r="351" spans="1:13" ht="25.5">
      <c r="A351" s="118">
        <f t="shared" si="22"/>
        <v>344</v>
      </c>
      <c r="B351" s="108" t="s">
        <v>80</v>
      </c>
      <c r="C351" s="108" t="s">
        <v>70</v>
      </c>
      <c r="D351" s="120">
        <v>1355</v>
      </c>
      <c r="E351" s="129" t="s">
        <v>58</v>
      </c>
      <c r="F351" s="121">
        <f t="shared" si="23"/>
        <v>8.1460000000000008</v>
      </c>
      <c r="G351" s="105">
        <v>12</v>
      </c>
      <c r="H351" s="119">
        <v>19.55</v>
      </c>
      <c r="I351" s="105">
        <f t="shared" si="20"/>
        <v>4.6100000000000003</v>
      </c>
      <c r="J351" s="105">
        <f t="shared" si="21"/>
        <v>24.16</v>
      </c>
      <c r="K351" s="147"/>
      <c r="M351" s="228"/>
    </row>
    <row r="352" spans="1:13" ht="25.5">
      <c r="A352" s="118">
        <f t="shared" si="22"/>
        <v>345</v>
      </c>
      <c r="B352" s="108" t="s">
        <v>73</v>
      </c>
      <c r="C352" s="108" t="s">
        <v>68</v>
      </c>
      <c r="D352" s="120">
        <v>1497</v>
      </c>
      <c r="E352" s="129" t="s">
        <v>58</v>
      </c>
      <c r="F352" s="121">
        <f t="shared" si="23"/>
        <v>9</v>
      </c>
      <c r="G352" s="105">
        <v>45</v>
      </c>
      <c r="H352" s="119">
        <v>81</v>
      </c>
      <c r="I352" s="105">
        <f t="shared" si="20"/>
        <v>19.11</v>
      </c>
      <c r="J352" s="105">
        <f t="shared" si="21"/>
        <v>100.11</v>
      </c>
      <c r="K352" s="147"/>
      <c r="M352" s="228"/>
    </row>
    <row r="353" spans="1:13" ht="25.5">
      <c r="A353" s="118">
        <f t="shared" si="22"/>
        <v>346</v>
      </c>
      <c r="B353" s="108" t="s">
        <v>127</v>
      </c>
      <c r="C353" s="108" t="s">
        <v>68</v>
      </c>
      <c r="D353" s="120">
        <v>1475</v>
      </c>
      <c r="E353" s="129" t="s">
        <v>58</v>
      </c>
      <c r="F353" s="121">
        <f t="shared" si="23"/>
        <v>8.8680000000000003</v>
      </c>
      <c r="G353" s="105">
        <v>12</v>
      </c>
      <c r="H353" s="119">
        <v>21.28</v>
      </c>
      <c r="I353" s="105">
        <f t="shared" si="20"/>
        <v>5.0199999999999996</v>
      </c>
      <c r="J353" s="105">
        <f t="shared" si="21"/>
        <v>26.3</v>
      </c>
      <c r="K353" s="147"/>
      <c r="M353" s="228"/>
    </row>
    <row r="354" spans="1:13" ht="12.75">
      <c r="A354" s="118">
        <f t="shared" si="22"/>
        <v>347</v>
      </c>
      <c r="B354" s="108" t="s">
        <v>89</v>
      </c>
      <c r="C354" s="108" t="s">
        <v>32</v>
      </c>
      <c r="D354" s="120">
        <v>1283</v>
      </c>
      <c r="E354" s="129" t="s">
        <v>58</v>
      </c>
      <c r="F354" s="121">
        <f t="shared" si="23"/>
        <v>7.7140000000000004</v>
      </c>
      <c r="G354" s="105">
        <v>10.5</v>
      </c>
      <c r="H354" s="119">
        <v>16.2</v>
      </c>
      <c r="I354" s="105">
        <f t="shared" si="20"/>
        <v>3.82</v>
      </c>
      <c r="J354" s="105">
        <f t="shared" si="21"/>
        <v>20.02</v>
      </c>
      <c r="K354" s="147"/>
      <c r="M354" s="228"/>
    </row>
    <row r="355" spans="1:13" ht="25.5">
      <c r="A355" s="118">
        <f t="shared" si="22"/>
        <v>348</v>
      </c>
      <c r="B355" s="108" t="s">
        <v>71</v>
      </c>
      <c r="C355" s="108" t="s">
        <v>32</v>
      </c>
      <c r="D355" s="120">
        <v>1449</v>
      </c>
      <c r="E355" s="129" t="s">
        <v>58</v>
      </c>
      <c r="F355" s="121">
        <f t="shared" si="23"/>
        <v>8.7119999999999997</v>
      </c>
      <c r="G355" s="105">
        <v>35</v>
      </c>
      <c r="H355" s="119">
        <v>60.98</v>
      </c>
      <c r="I355" s="105">
        <f t="shared" si="20"/>
        <v>14.39</v>
      </c>
      <c r="J355" s="105">
        <f t="shared" si="21"/>
        <v>75.37</v>
      </c>
      <c r="K355" s="147"/>
      <c r="M355" s="228"/>
    </row>
    <row r="356" spans="1:13" ht="12.75">
      <c r="A356" s="118">
        <f t="shared" si="22"/>
        <v>349</v>
      </c>
      <c r="B356" s="108" t="s">
        <v>78</v>
      </c>
      <c r="C356" s="108" t="s">
        <v>70</v>
      </c>
      <c r="D356" s="120">
        <v>1279</v>
      </c>
      <c r="E356" s="129" t="s">
        <v>58</v>
      </c>
      <c r="F356" s="121">
        <f t="shared" si="23"/>
        <v>7.69</v>
      </c>
      <c r="G356" s="105">
        <v>48</v>
      </c>
      <c r="H356" s="119">
        <v>73.819999999999993</v>
      </c>
      <c r="I356" s="105">
        <f t="shared" si="20"/>
        <v>17.41</v>
      </c>
      <c r="J356" s="105">
        <f t="shared" si="21"/>
        <v>91.22999999999999</v>
      </c>
      <c r="K356" s="147"/>
      <c r="M356" s="228"/>
    </row>
    <row r="357" spans="1:13" ht="25.5">
      <c r="A357" s="118">
        <f t="shared" si="22"/>
        <v>350</v>
      </c>
      <c r="B357" s="108" t="s">
        <v>107</v>
      </c>
      <c r="C357" s="108" t="s">
        <v>66</v>
      </c>
      <c r="D357" s="120">
        <v>1337</v>
      </c>
      <c r="E357" s="129" t="s">
        <v>58</v>
      </c>
      <c r="F357" s="121">
        <f t="shared" si="23"/>
        <v>8.0380000000000003</v>
      </c>
      <c r="G357" s="105">
        <v>24</v>
      </c>
      <c r="H357" s="119">
        <v>38.58</v>
      </c>
      <c r="I357" s="105">
        <f t="shared" si="20"/>
        <v>9.1</v>
      </c>
      <c r="J357" s="105">
        <f t="shared" si="21"/>
        <v>47.68</v>
      </c>
      <c r="K357" s="147"/>
      <c r="M357" s="228"/>
    </row>
    <row r="358" spans="1:13" ht="25.5">
      <c r="A358" s="118">
        <f t="shared" si="22"/>
        <v>351</v>
      </c>
      <c r="B358" s="108" t="s">
        <v>97</v>
      </c>
      <c r="C358" s="108" t="s">
        <v>68</v>
      </c>
      <c r="D358" s="120">
        <v>1443</v>
      </c>
      <c r="E358" s="129" t="s">
        <v>58</v>
      </c>
      <c r="F358" s="121">
        <f t="shared" si="23"/>
        <v>8.6760000000000002</v>
      </c>
      <c r="G358" s="105">
        <v>12</v>
      </c>
      <c r="H358" s="119">
        <v>20.82</v>
      </c>
      <c r="I358" s="105">
        <f t="shared" si="20"/>
        <v>4.91</v>
      </c>
      <c r="J358" s="105">
        <f t="shared" si="21"/>
        <v>25.73</v>
      </c>
      <c r="K358" s="147"/>
      <c r="M358" s="228"/>
    </row>
    <row r="359" spans="1:13" ht="12.75">
      <c r="A359" s="118">
        <f t="shared" si="22"/>
        <v>352</v>
      </c>
      <c r="B359" s="108" t="s">
        <v>104</v>
      </c>
      <c r="C359" s="108" t="s">
        <v>68</v>
      </c>
      <c r="D359" s="120">
        <v>1335</v>
      </c>
      <c r="E359" s="129" t="s">
        <v>58</v>
      </c>
      <c r="F359" s="121">
        <f t="shared" si="23"/>
        <v>8.0259999999999998</v>
      </c>
      <c r="G359" s="105">
        <v>12</v>
      </c>
      <c r="H359" s="119">
        <v>19.260000000000002</v>
      </c>
      <c r="I359" s="105">
        <f t="shared" si="20"/>
        <v>4.54</v>
      </c>
      <c r="J359" s="105">
        <f t="shared" si="21"/>
        <v>23.8</v>
      </c>
      <c r="K359" s="147"/>
      <c r="M359" s="228"/>
    </row>
    <row r="360" spans="1:13" ht="25.5">
      <c r="A360" s="118">
        <f t="shared" si="22"/>
        <v>353</v>
      </c>
      <c r="B360" s="108" t="s">
        <v>109</v>
      </c>
      <c r="C360" s="108" t="s">
        <v>70</v>
      </c>
      <c r="D360" s="120">
        <v>1858</v>
      </c>
      <c r="E360" s="129" t="s">
        <v>58</v>
      </c>
      <c r="F360" s="121">
        <f t="shared" si="23"/>
        <v>11.170999999999999</v>
      </c>
      <c r="G360" s="105">
        <v>12</v>
      </c>
      <c r="H360" s="119">
        <v>26.81</v>
      </c>
      <c r="I360" s="105">
        <f t="shared" si="20"/>
        <v>6.32</v>
      </c>
      <c r="J360" s="105">
        <f t="shared" si="21"/>
        <v>33.129999999999995</v>
      </c>
      <c r="K360" s="147"/>
      <c r="M360" s="228"/>
    </row>
    <row r="361" spans="1:13" ht="25.5">
      <c r="A361" s="118">
        <f t="shared" si="22"/>
        <v>354</v>
      </c>
      <c r="B361" s="108" t="s">
        <v>80</v>
      </c>
      <c r="C361" s="108" t="s">
        <v>68</v>
      </c>
      <c r="D361" s="120">
        <v>1335</v>
      </c>
      <c r="E361" s="129" t="s">
        <v>58</v>
      </c>
      <c r="F361" s="121">
        <f t="shared" si="23"/>
        <v>8.0259999999999998</v>
      </c>
      <c r="G361" s="105">
        <v>24</v>
      </c>
      <c r="H361" s="119">
        <v>38.520000000000003</v>
      </c>
      <c r="I361" s="105">
        <f t="shared" si="20"/>
        <v>9.09</v>
      </c>
      <c r="J361" s="105">
        <f t="shared" si="21"/>
        <v>47.61</v>
      </c>
      <c r="K361" s="147"/>
      <c r="M361" s="228"/>
    </row>
    <row r="362" spans="1:13" ht="18" customHeight="1">
      <c r="A362" s="118">
        <f t="shared" si="22"/>
        <v>355</v>
      </c>
      <c r="B362" s="108" t="s">
        <v>76</v>
      </c>
      <c r="C362" s="108" t="s">
        <v>68</v>
      </c>
      <c r="D362" s="120">
        <v>1474</v>
      </c>
      <c r="E362" s="129" t="s">
        <v>58</v>
      </c>
      <c r="F362" s="121">
        <f t="shared" si="23"/>
        <v>8.8620000000000001</v>
      </c>
      <c r="G362" s="105">
        <v>24</v>
      </c>
      <c r="H362" s="119">
        <v>42.54</v>
      </c>
      <c r="I362" s="105">
        <f t="shared" si="20"/>
        <v>10.039999999999999</v>
      </c>
      <c r="J362" s="105">
        <f t="shared" si="21"/>
        <v>52.58</v>
      </c>
      <c r="K362" s="147"/>
      <c r="M362" s="228"/>
    </row>
    <row r="363" spans="1:13" ht="25.5">
      <c r="A363" s="118">
        <f t="shared" si="22"/>
        <v>356</v>
      </c>
      <c r="B363" s="108" t="s">
        <v>80</v>
      </c>
      <c r="C363" s="108" t="s">
        <v>66</v>
      </c>
      <c r="D363" s="120">
        <v>1337</v>
      </c>
      <c r="E363" s="129" t="s">
        <v>58</v>
      </c>
      <c r="F363" s="121">
        <f t="shared" si="23"/>
        <v>8.0380000000000003</v>
      </c>
      <c r="G363" s="105">
        <v>12</v>
      </c>
      <c r="H363" s="119">
        <v>19.29</v>
      </c>
      <c r="I363" s="105">
        <f t="shared" si="20"/>
        <v>4.55</v>
      </c>
      <c r="J363" s="105">
        <f t="shared" si="21"/>
        <v>23.84</v>
      </c>
      <c r="K363" s="147"/>
      <c r="M363" s="228"/>
    </row>
    <row r="364" spans="1:13" ht="25.5">
      <c r="A364" s="118">
        <f t="shared" si="22"/>
        <v>357</v>
      </c>
      <c r="B364" s="108" t="s">
        <v>115</v>
      </c>
      <c r="C364" s="108" t="s">
        <v>68</v>
      </c>
      <c r="D364" s="120">
        <v>1545</v>
      </c>
      <c r="E364" s="129" t="s">
        <v>58</v>
      </c>
      <c r="F364" s="121">
        <f t="shared" si="23"/>
        <v>9.2889999999999997</v>
      </c>
      <c r="G364" s="105">
        <v>22</v>
      </c>
      <c r="H364" s="119">
        <v>40.869999999999997</v>
      </c>
      <c r="I364" s="105">
        <f t="shared" si="20"/>
        <v>9.64</v>
      </c>
      <c r="J364" s="105">
        <f t="shared" si="21"/>
        <v>50.51</v>
      </c>
      <c r="K364" s="147"/>
      <c r="M364" s="228"/>
    </row>
    <row r="365" spans="1:13" ht="25.5">
      <c r="A365" s="118">
        <f t="shared" si="22"/>
        <v>358</v>
      </c>
      <c r="B365" s="108" t="s">
        <v>73</v>
      </c>
      <c r="C365" s="108" t="s">
        <v>68</v>
      </c>
      <c r="D365" s="120">
        <v>1517</v>
      </c>
      <c r="E365" s="129" t="s">
        <v>58</v>
      </c>
      <c r="F365" s="121">
        <f t="shared" si="23"/>
        <v>9.1199999999999992</v>
      </c>
      <c r="G365" s="105">
        <v>11</v>
      </c>
      <c r="H365" s="119">
        <v>20.059999999999999</v>
      </c>
      <c r="I365" s="105">
        <f t="shared" si="20"/>
        <v>4.7300000000000004</v>
      </c>
      <c r="J365" s="105">
        <f t="shared" si="21"/>
        <v>24.79</v>
      </c>
      <c r="K365" s="147"/>
      <c r="M365" s="228"/>
    </row>
    <row r="366" spans="1:13" ht="25.5">
      <c r="A366" s="118">
        <f t="shared" si="22"/>
        <v>359</v>
      </c>
      <c r="B366" s="108" t="s">
        <v>112</v>
      </c>
      <c r="C366" s="108" t="s">
        <v>32</v>
      </c>
      <c r="D366" s="120">
        <v>1140</v>
      </c>
      <c r="E366" s="129" t="s">
        <v>58</v>
      </c>
      <c r="F366" s="121">
        <f t="shared" si="23"/>
        <v>6.8540000000000001</v>
      </c>
      <c r="G366" s="105">
        <v>24</v>
      </c>
      <c r="H366" s="119">
        <v>32.9</v>
      </c>
      <c r="I366" s="105">
        <f t="shared" si="20"/>
        <v>7.76</v>
      </c>
      <c r="J366" s="105">
        <f t="shared" si="21"/>
        <v>40.659999999999997</v>
      </c>
      <c r="K366" s="147"/>
      <c r="M366" s="228"/>
    </row>
    <row r="367" spans="1:13" ht="12.75">
      <c r="A367" s="118">
        <f t="shared" si="22"/>
        <v>360</v>
      </c>
      <c r="B367" s="108" t="s">
        <v>91</v>
      </c>
      <c r="C367" s="108" t="s">
        <v>66</v>
      </c>
      <c r="D367" s="120">
        <v>1240</v>
      </c>
      <c r="E367" s="129" t="s">
        <v>58</v>
      </c>
      <c r="F367" s="121">
        <f t="shared" si="23"/>
        <v>7.4550000000000001</v>
      </c>
      <c r="G367" s="105">
        <v>12</v>
      </c>
      <c r="H367" s="119">
        <v>17.89</v>
      </c>
      <c r="I367" s="105">
        <f t="shared" si="20"/>
        <v>4.22</v>
      </c>
      <c r="J367" s="105">
        <f t="shared" si="21"/>
        <v>22.11</v>
      </c>
      <c r="K367" s="147"/>
      <c r="M367" s="228"/>
    </row>
    <row r="368" spans="1:13" ht="25.5">
      <c r="A368" s="118">
        <f t="shared" si="22"/>
        <v>361</v>
      </c>
      <c r="B368" s="108" t="s">
        <v>82</v>
      </c>
      <c r="C368" s="108" t="s">
        <v>66</v>
      </c>
      <c r="D368" s="120">
        <v>1463</v>
      </c>
      <c r="E368" s="129" t="s">
        <v>58</v>
      </c>
      <c r="F368" s="121">
        <f t="shared" si="23"/>
        <v>8.7959999999999994</v>
      </c>
      <c r="G368" s="105">
        <v>24</v>
      </c>
      <c r="H368" s="119">
        <v>42.22</v>
      </c>
      <c r="I368" s="105">
        <f t="shared" si="20"/>
        <v>9.9600000000000009</v>
      </c>
      <c r="J368" s="105">
        <f t="shared" si="21"/>
        <v>52.18</v>
      </c>
      <c r="K368" s="147"/>
      <c r="M368" s="228"/>
    </row>
    <row r="369" spans="1:13" ht="25.5">
      <c r="A369" s="118">
        <f t="shared" si="22"/>
        <v>362</v>
      </c>
      <c r="B369" s="108" t="s">
        <v>101</v>
      </c>
      <c r="C369" s="108" t="s">
        <v>68</v>
      </c>
      <c r="D369" s="120">
        <v>1517</v>
      </c>
      <c r="E369" s="129" t="s">
        <v>58</v>
      </c>
      <c r="F369" s="121">
        <f t="shared" si="23"/>
        <v>9.1199999999999992</v>
      </c>
      <c r="G369" s="105">
        <v>12</v>
      </c>
      <c r="H369" s="119">
        <v>21.89</v>
      </c>
      <c r="I369" s="105">
        <f t="shared" si="20"/>
        <v>5.16</v>
      </c>
      <c r="J369" s="105">
        <f t="shared" si="21"/>
        <v>27.05</v>
      </c>
      <c r="K369" s="147"/>
      <c r="M369" s="228"/>
    </row>
    <row r="370" spans="1:13" ht="25.5">
      <c r="A370" s="118">
        <f t="shared" si="22"/>
        <v>363</v>
      </c>
      <c r="B370" s="108" t="s">
        <v>80</v>
      </c>
      <c r="C370" s="108" t="s">
        <v>68</v>
      </c>
      <c r="D370" s="120">
        <v>1381</v>
      </c>
      <c r="E370" s="129" t="s">
        <v>58</v>
      </c>
      <c r="F370" s="121">
        <f t="shared" si="23"/>
        <v>8.3030000000000008</v>
      </c>
      <c r="G370" s="105">
        <v>12</v>
      </c>
      <c r="H370" s="119">
        <v>19.93</v>
      </c>
      <c r="I370" s="105">
        <f t="shared" si="20"/>
        <v>4.7</v>
      </c>
      <c r="J370" s="105">
        <f t="shared" si="21"/>
        <v>24.63</v>
      </c>
      <c r="K370" s="147"/>
      <c r="M370" s="228"/>
    </row>
    <row r="371" spans="1:13" ht="25.5">
      <c r="A371" s="118">
        <f t="shared" si="22"/>
        <v>364</v>
      </c>
      <c r="B371" s="108" t="s">
        <v>65</v>
      </c>
      <c r="C371" s="108" t="s">
        <v>68</v>
      </c>
      <c r="D371" s="120">
        <v>1470</v>
      </c>
      <c r="E371" s="129" t="s">
        <v>58</v>
      </c>
      <c r="F371" s="121">
        <f>ROUND(D371/$F$4,3)</f>
        <v>8.8379999999999992</v>
      </c>
      <c r="G371" s="105">
        <v>12</v>
      </c>
      <c r="H371" s="119">
        <v>21.21</v>
      </c>
      <c r="I371" s="105">
        <f t="shared" si="20"/>
        <v>5</v>
      </c>
      <c r="J371" s="105">
        <f t="shared" si="21"/>
        <v>26.21</v>
      </c>
      <c r="K371" s="147"/>
      <c r="M371" s="228"/>
    </row>
    <row r="372" spans="1:13" ht="25.5">
      <c r="A372" s="118">
        <f t="shared" si="22"/>
        <v>365</v>
      </c>
      <c r="B372" s="108" t="s">
        <v>96</v>
      </c>
      <c r="C372" s="108" t="s">
        <v>32</v>
      </c>
      <c r="D372" s="120">
        <v>1260</v>
      </c>
      <c r="E372" s="129" t="s">
        <v>58</v>
      </c>
      <c r="F372" s="121">
        <f t="shared" si="23"/>
        <v>7.5750000000000002</v>
      </c>
      <c r="G372" s="105">
        <v>12</v>
      </c>
      <c r="H372" s="119">
        <v>18.18</v>
      </c>
      <c r="I372" s="105">
        <f t="shared" si="20"/>
        <v>4.29</v>
      </c>
      <c r="J372" s="105">
        <f t="shared" si="21"/>
        <v>22.47</v>
      </c>
      <c r="K372" s="147"/>
      <c r="M372" s="228"/>
    </row>
    <row r="373" spans="1:13" ht="25.5">
      <c r="A373" s="118">
        <f t="shared" si="22"/>
        <v>366</v>
      </c>
      <c r="B373" s="108" t="s">
        <v>82</v>
      </c>
      <c r="C373" s="108" t="s">
        <v>68</v>
      </c>
      <c r="D373" s="120">
        <v>1517</v>
      </c>
      <c r="E373" s="129" t="s">
        <v>58</v>
      </c>
      <c r="F373" s="121">
        <f t="shared" si="23"/>
        <v>9.1199999999999992</v>
      </c>
      <c r="G373" s="105">
        <v>24</v>
      </c>
      <c r="H373" s="119">
        <v>43.78</v>
      </c>
      <c r="I373" s="105">
        <f t="shared" si="20"/>
        <v>10.33</v>
      </c>
      <c r="J373" s="105">
        <f t="shared" si="21"/>
        <v>54.11</v>
      </c>
      <c r="K373" s="147"/>
      <c r="M373" s="228"/>
    </row>
    <row r="374" spans="1:13" ht="25.5">
      <c r="A374" s="118">
        <f t="shared" si="22"/>
        <v>367</v>
      </c>
      <c r="B374" s="108" t="s">
        <v>119</v>
      </c>
      <c r="C374" s="108" t="s">
        <v>68</v>
      </c>
      <c r="D374" s="120">
        <v>1517</v>
      </c>
      <c r="E374" s="129" t="s">
        <v>58</v>
      </c>
      <c r="F374" s="121">
        <f t="shared" si="23"/>
        <v>9.1199999999999992</v>
      </c>
      <c r="G374" s="105">
        <v>12</v>
      </c>
      <c r="H374" s="119">
        <v>21.89</v>
      </c>
      <c r="I374" s="105">
        <f t="shared" si="20"/>
        <v>5.16</v>
      </c>
      <c r="J374" s="105">
        <f t="shared" si="21"/>
        <v>27.05</v>
      </c>
      <c r="K374" s="147"/>
      <c r="M374" s="228"/>
    </row>
    <row r="375" spans="1:13" ht="25.5">
      <c r="A375" s="118">
        <f t="shared" si="22"/>
        <v>368</v>
      </c>
      <c r="B375" s="108" t="s">
        <v>113</v>
      </c>
      <c r="C375" s="108" t="s">
        <v>32</v>
      </c>
      <c r="D375" s="120">
        <v>1225</v>
      </c>
      <c r="E375" s="129" t="s">
        <v>58</v>
      </c>
      <c r="F375" s="121">
        <f t="shared" si="23"/>
        <v>7.3650000000000002</v>
      </c>
      <c r="G375" s="105">
        <v>108.5</v>
      </c>
      <c r="H375" s="119">
        <v>159.82</v>
      </c>
      <c r="I375" s="105">
        <f t="shared" si="20"/>
        <v>37.700000000000003</v>
      </c>
      <c r="J375" s="105">
        <f t="shared" si="21"/>
        <v>197.51999999999998</v>
      </c>
      <c r="K375" s="147"/>
      <c r="M375" s="228"/>
    </row>
    <row r="376" spans="1:13" ht="25.5">
      <c r="A376" s="118">
        <f t="shared" si="22"/>
        <v>369</v>
      </c>
      <c r="B376" s="108" t="s">
        <v>113</v>
      </c>
      <c r="C376" s="108" t="s">
        <v>50</v>
      </c>
      <c r="D376" s="120">
        <v>1566</v>
      </c>
      <c r="E376" s="129" t="s">
        <v>58</v>
      </c>
      <c r="F376" s="121">
        <f t="shared" si="23"/>
        <v>9.4149999999999991</v>
      </c>
      <c r="G376" s="105">
        <v>131.5</v>
      </c>
      <c r="H376" s="119">
        <v>247.61</v>
      </c>
      <c r="I376" s="105">
        <f t="shared" si="20"/>
        <v>58.41</v>
      </c>
      <c r="J376" s="105">
        <f t="shared" si="21"/>
        <v>306.02</v>
      </c>
      <c r="K376" s="147"/>
      <c r="M376" s="228"/>
    </row>
    <row r="377" spans="1:13" ht="25.5">
      <c r="A377" s="118">
        <f t="shared" si="22"/>
        <v>370</v>
      </c>
      <c r="B377" s="108" t="s">
        <v>115</v>
      </c>
      <c r="C377" s="108" t="s">
        <v>103</v>
      </c>
      <c r="D377" s="120">
        <v>2012</v>
      </c>
      <c r="E377" s="129" t="s">
        <v>58</v>
      </c>
      <c r="F377" s="121">
        <f t="shared" si="23"/>
        <v>12.096</v>
      </c>
      <c r="G377" s="105">
        <v>22</v>
      </c>
      <c r="H377" s="119">
        <v>53.22</v>
      </c>
      <c r="I377" s="105">
        <f t="shared" si="20"/>
        <v>12.55</v>
      </c>
      <c r="J377" s="105">
        <f t="shared" si="21"/>
        <v>65.77</v>
      </c>
      <c r="K377" s="147"/>
      <c r="M377" s="228"/>
    </row>
    <row r="378" spans="1:13" ht="12.75">
      <c r="A378" s="118">
        <f t="shared" si="22"/>
        <v>371</v>
      </c>
      <c r="B378" s="108" t="s">
        <v>60</v>
      </c>
      <c r="C378" s="108" t="s">
        <v>32</v>
      </c>
      <c r="D378" s="120">
        <v>1283</v>
      </c>
      <c r="E378" s="129" t="s">
        <v>58</v>
      </c>
      <c r="F378" s="121">
        <f t="shared" si="23"/>
        <v>7.7140000000000004</v>
      </c>
      <c r="G378" s="105">
        <v>11</v>
      </c>
      <c r="H378" s="119">
        <v>16.97</v>
      </c>
      <c r="I378" s="105">
        <f t="shared" si="20"/>
        <v>4</v>
      </c>
      <c r="J378" s="105">
        <f t="shared" si="21"/>
        <v>20.97</v>
      </c>
      <c r="K378" s="147"/>
      <c r="M378" s="228"/>
    </row>
    <row r="379" spans="1:13" ht="25.5">
      <c r="A379" s="118">
        <f t="shared" si="22"/>
        <v>372</v>
      </c>
      <c r="B379" s="108" t="s">
        <v>67</v>
      </c>
      <c r="C379" s="108" t="s">
        <v>66</v>
      </c>
      <c r="D379" s="120">
        <v>1317</v>
      </c>
      <c r="E379" s="129" t="s">
        <v>58</v>
      </c>
      <c r="F379" s="121">
        <f t="shared" si="23"/>
        <v>7.9180000000000001</v>
      </c>
      <c r="G379" s="105">
        <v>12.5</v>
      </c>
      <c r="H379" s="119">
        <v>19.8</v>
      </c>
      <c r="I379" s="105">
        <f t="shared" si="20"/>
        <v>4.67</v>
      </c>
      <c r="J379" s="105">
        <f t="shared" si="21"/>
        <v>24.47</v>
      </c>
      <c r="K379" s="147"/>
      <c r="M379" s="228"/>
    </row>
    <row r="380" spans="1:13" ht="25.5">
      <c r="A380" s="118">
        <f t="shared" si="22"/>
        <v>373</v>
      </c>
      <c r="B380" s="108" t="s">
        <v>113</v>
      </c>
      <c r="C380" s="108" t="s">
        <v>32</v>
      </c>
      <c r="D380" s="120">
        <v>1205</v>
      </c>
      <c r="E380" s="129" t="s">
        <v>58</v>
      </c>
      <c r="F380" s="121">
        <f t="shared" si="23"/>
        <v>7.2450000000000001</v>
      </c>
      <c r="G380" s="105">
        <v>89</v>
      </c>
      <c r="H380" s="119">
        <v>128.96</v>
      </c>
      <c r="I380" s="105">
        <f t="shared" si="20"/>
        <v>30.42</v>
      </c>
      <c r="J380" s="105">
        <f t="shared" si="21"/>
        <v>159.38</v>
      </c>
      <c r="K380" s="147"/>
      <c r="M380" s="228"/>
    </row>
    <row r="381" spans="1:13" ht="12.75">
      <c r="A381" s="118">
        <f t="shared" si="22"/>
        <v>374</v>
      </c>
      <c r="B381" s="108" t="s">
        <v>133</v>
      </c>
      <c r="C381" s="108" t="s">
        <v>134</v>
      </c>
      <c r="D381" s="120">
        <v>1821</v>
      </c>
      <c r="E381" s="129" t="s">
        <v>58</v>
      </c>
      <c r="F381" s="121">
        <f t="shared" si="23"/>
        <v>10.948</v>
      </c>
      <c r="G381" s="105">
        <v>26</v>
      </c>
      <c r="H381" s="119">
        <v>56.93</v>
      </c>
      <c r="I381" s="105">
        <f t="shared" si="20"/>
        <v>13.43</v>
      </c>
      <c r="J381" s="105">
        <f t="shared" si="21"/>
        <v>70.36</v>
      </c>
      <c r="K381" s="147"/>
      <c r="M381" s="228"/>
    </row>
    <row r="382" spans="1:13" ht="25.5">
      <c r="A382" s="118">
        <f t="shared" si="22"/>
        <v>375</v>
      </c>
      <c r="B382" s="108" t="s">
        <v>61</v>
      </c>
      <c r="C382" s="108" t="s">
        <v>68</v>
      </c>
      <c r="D382" s="120">
        <v>1553</v>
      </c>
      <c r="E382" s="129" t="s">
        <v>58</v>
      </c>
      <c r="F382" s="121">
        <f t="shared" si="23"/>
        <v>9.3369999999999997</v>
      </c>
      <c r="G382" s="105">
        <v>11</v>
      </c>
      <c r="H382" s="119">
        <v>20.54</v>
      </c>
      <c r="I382" s="105">
        <f t="shared" si="20"/>
        <v>4.8499999999999996</v>
      </c>
      <c r="J382" s="105">
        <f t="shared" si="21"/>
        <v>25.39</v>
      </c>
      <c r="K382" s="147"/>
      <c r="M382" s="228"/>
    </row>
    <row r="383" spans="1:13" ht="12.75">
      <c r="A383" s="118">
        <f t="shared" si="22"/>
        <v>376</v>
      </c>
      <c r="B383" s="108" t="s">
        <v>60</v>
      </c>
      <c r="C383" s="108" t="s">
        <v>32</v>
      </c>
      <c r="D383" s="120">
        <v>1283</v>
      </c>
      <c r="E383" s="129" t="s">
        <v>58</v>
      </c>
      <c r="F383" s="121">
        <f t="shared" si="23"/>
        <v>7.7140000000000004</v>
      </c>
      <c r="G383" s="105">
        <v>11</v>
      </c>
      <c r="H383" s="119">
        <v>16.97</v>
      </c>
      <c r="I383" s="105">
        <f t="shared" si="20"/>
        <v>4</v>
      </c>
      <c r="J383" s="105">
        <f t="shared" si="21"/>
        <v>20.97</v>
      </c>
      <c r="K383" s="147"/>
      <c r="M383" s="228"/>
    </row>
    <row r="384" spans="1:13" ht="12.75">
      <c r="A384" s="118">
        <f t="shared" si="22"/>
        <v>377</v>
      </c>
      <c r="B384" s="108" t="s">
        <v>104</v>
      </c>
      <c r="C384" s="108" t="s">
        <v>68</v>
      </c>
      <c r="D384" s="120">
        <v>1361</v>
      </c>
      <c r="E384" s="129" t="s">
        <v>58</v>
      </c>
      <c r="F384" s="121">
        <f t="shared" si="23"/>
        <v>8.1829999999999998</v>
      </c>
      <c r="G384" s="105">
        <v>48</v>
      </c>
      <c r="H384" s="119">
        <v>78.56</v>
      </c>
      <c r="I384" s="105">
        <f t="shared" si="20"/>
        <v>18.53</v>
      </c>
      <c r="J384" s="105">
        <f t="shared" si="21"/>
        <v>97.09</v>
      </c>
      <c r="K384" s="147"/>
      <c r="M384" s="228"/>
    </row>
    <row r="385" spans="1:13" ht="25.5">
      <c r="A385" s="118">
        <f t="shared" si="22"/>
        <v>378</v>
      </c>
      <c r="B385" s="108" t="s">
        <v>113</v>
      </c>
      <c r="C385" s="108" t="s">
        <v>32</v>
      </c>
      <c r="D385" s="120">
        <v>1245</v>
      </c>
      <c r="E385" s="129" t="s">
        <v>58</v>
      </c>
      <c r="F385" s="121">
        <f t="shared" si="23"/>
        <v>7.4850000000000003</v>
      </c>
      <c r="G385" s="105">
        <v>106</v>
      </c>
      <c r="H385" s="119">
        <v>158.68</v>
      </c>
      <c r="I385" s="105">
        <f t="shared" si="20"/>
        <v>37.43</v>
      </c>
      <c r="J385" s="105">
        <f t="shared" si="21"/>
        <v>196.11</v>
      </c>
      <c r="K385" s="147"/>
      <c r="M385" s="228"/>
    </row>
    <row r="386" spans="1:13" ht="18" customHeight="1">
      <c r="A386" s="118">
        <f t="shared" si="22"/>
        <v>379</v>
      </c>
      <c r="B386" s="108" t="s">
        <v>91</v>
      </c>
      <c r="C386" s="108" t="s">
        <v>129</v>
      </c>
      <c r="D386" s="120">
        <v>1362</v>
      </c>
      <c r="E386" s="129" t="s">
        <v>58</v>
      </c>
      <c r="F386" s="121">
        <f t="shared" si="23"/>
        <v>8.1890000000000001</v>
      </c>
      <c r="G386" s="105">
        <v>24</v>
      </c>
      <c r="H386" s="119">
        <v>39.31</v>
      </c>
      <c r="I386" s="105">
        <f t="shared" si="20"/>
        <v>9.27</v>
      </c>
      <c r="J386" s="105">
        <f t="shared" si="21"/>
        <v>48.58</v>
      </c>
      <c r="K386" s="147"/>
      <c r="M386" s="228"/>
    </row>
    <row r="387" spans="1:13" ht="25.5">
      <c r="A387" s="118">
        <f t="shared" si="22"/>
        <v>380</v>
      </c>
      <c r="B387" s="108" t="s">
        <v>117</v>
      </c>
      <c r="C387" s="108" t="s">
        <v>66</v>
      </c>
      <c r="D387" s="120">
        <v>1362</v>
      </c>
      <c r="E387" s="129" t="s">
        <v>58</v>
      </c>
      <c r="F387" s="121">
        <f t="shared" si="23"/>
        <v>8.1890000000000001</v>
      </c>
      <c r="G387" s="105">
        <v>12</v>
      </c>
      <c r="H387" s="119">
        <v>19.649999999999999</v>
      </c>
      <c r="I387" s="105">
        <f t="shared" si="20"/>
        <v>4.6399999999999997</v>
      </c>
      <c r="J387" s="105">
        <f t="shared" si="21"/>
        <v>24.29</v>
      </c>
      <c r="K387" s="147"/>
      <c r="M387" s="228"/>
    </row>
    <row r="388" spans="1:13" ht="25.5">
      <c r="A388" s="118">
        <f t="shared" si="22"/>
        <v>381</v>
      </c>
      <c r="B388" s="108" t="s">
        <v>82</v>
      </c>
      <c r="C388" s="108" t="s">
        <v>66</v>
      </c>
      <c r="D388" s="120">
        <v>1417</v>
      </c>
      <c r="E388" s="129" t="s">
        <v>58</v>
      </c>
      <c r="F388" s="121">
        <f t="shared" si="23"/>
        <v>8.5190000000000001</v>
      </c>
      <c r="G388" s="105">
        <v>12</v>
      </c>
      <c r="H388" s="119">
        <v>20.45</v>
      </c>
      <c r="I388" s="105">
        <f t="shared" si="20"/>
        <v>4.82</v>
      </c>
      <c r="J388" s="105">
        <f t="shared" si="21"/>
        <v>25.27</v>
      </c>
      <c r="K388" s="147"/>
      <c r="M388" s="228"/>
    </row>
    <row r="389" spans="1:13" ht="25.5">
      <c r="A389" s="118">
        <f t="shared" si="22"/>
        <v>382</v>
      </c>
      <c r="B389" s="108" t="s">
        <v>105</v>
      </c>
      <c r="C389" s="108" t="s">
        <v>68</v>
      </c>
      <c r="D389" s="120">
        <v>1335</v>
      </c>
      <c r="E389" s="129" t="s">
        <v>58</v>
      </c>
      <c r="F389" s="121">
        <f t="shared" si="23"/>
        <v>8.0259999999999998</v>
      </c>
      <c r="G389" s="105">
        <v>12</v>
      </c>
      <c r="H389" s="119">
        <v>19.260000000000002</v>
      </c>
      <c r="I389" s="105">
        <f t="shared" si="20"/>
        <v>4.54</v>
      </c>
      <c r="J389" s="105">
        <f t="shared" si="21"/>
        <v>23.8</v>
      </c>
      <c r="K389" s="147"/>
      <c r="M389" s="228"/>
    </row>
    <row r="390" spans="1:13" ht="25.5">
      <c r="A390" s="118">
        <f t="shared" si="22"/>
        <v>383</v>
      </c>
      <c r="B390" s="108" t="s">
        <v>99</v>
      </c>
      <c r="C390" s="108" t="s">
        <v>70</v>
      </c>
      <c r="D390" s="120">
        <v>1528</v>
      </c>
      <c r="E390" s="129" t="s">
        <v>58</v>
      </c>
      <c r="F390" s="121">
        <f t="shared" si="23"/>
        <v>9.1869999999999994</v>
      </c>
      <c r="G390" s="105">
        <v>24</v>
      </c>
      <c r="H390" s="119">
        <v>44.1</v>
      </c>
      <c r="I390" s="105">
        <f t="shared" si="20"/>
        <v>10.4</v>
      </c>
      <c r="J390" s="105">
        <f t="shared" si="21"/>
        <v>54.5</v>
      </c>
      <c r="K390" s="147"/>
      <c r="M390" s="228"/>
    </row>
    <row r="391" spans="1:13" ht="25.5">
      <c r="A391" s="118">
        <f t="shared" si="22"/>
        <v>384</v>
      </c>
      <c r="B391" s="108" t="s">
        <v>102</v>
      </c>
      <c r="C391" s="108" t="s">
        <v>66</v>
      </c>
      <c r="D391" s="120">
        <v>1337</v>
      </c>
      <c r="E391" s="129" t="s">
        <v>58</v>
      </c>
      <c r="F391" s="121">
        <f t="shared" si="23"/>
        <v>8.0380000000000003</v>
      </c>
      <c r="G391" s="105">
        <v>13.5</v>
      </c>
      <c r="H391" s="119">
        <v>21.7</v>
      </c>
      <c r="I391" s="105">
        <f t="shared" si="20"/>
        <v>5.12</v>
      </c>
      <c r="J391" s="105">
        <f t="shared" si="21"/>
        <v>26.82</v>
      </c>
      <c r="K391" s="147"/>
      <c r="M391" s="228"/>
    </row>
    <row r="392" spans="1:13" ht="25.5">
      <c r="A392" s="118">
        <f t="shared" si="22"/>
        <v>385</v>
      </c>
      <c r="B392" s="108" t="s">
        <v>99</v>
      </c>
      <c r="C392" s="108" t="s">
        <v>66</v>
      </c>
      <c r="D392" s="120">
        <v>1337</v>
      </c>
      <c r="E392" s="129" t="s">
        <v>58</v>
      </c>
      <c r="F392" s="121">
        <f t="shared" si="23"/>
        <v>8.0380000000000003</v>
      </c>
      <c r="G392" s="105">
        <v>24</v>
      </c>
      <c r="H392" s="119">
        <v>38.58</v>
      </c>
      <c r="I392" s="105">
        <f t="shared" ref="I392:I455" si="24">ROUND(H392*23.59%,2)</f>
        <v>9.1</v>
      </c>
      <c r="J392" s="105">
        <f t="shared" ref="J392:J455" si="25">H392+I392</f>
        <v>47.68</v>
      </c>
      <c r="K392" s="147"/>
      <c r="M392" s="228"/>
    </row>
    <row r="393" spans="1:13" ht="26.25" customHeight="1">
      <c r="A393" s="118">
        <f t="shared" si="22"/>
        <v>386</v>
      </c>
      <c r="B393" s="108" t="s">
        <v>91</v>
      </c>
      <c r="C393" s="108" t="s">
        <v>70</v>
      </c>
      <c r="D393" s="120">
        <v>1339</v>
      </c>
      <c r="E393" s="129" t="s">
        <v>58</v>
      </c>
      <c r="F393" s="121">
        <f t="shared" si="23"/>
        <v>8.0500000000000007</v>
      </c>
      <c r="G393" s="105">
        <v>58</v>
      </c>
      <c r="H393" s="119">
        <v>93.38</v>
      </c>
      <c r="I393" s="105">
        <f t="shared" si="24"/>
        <v>22.03</v>
      </c>
      <c r="J393" s="105">
        <f t="shared" si="25"/>
        <v>115.41</v>
      </c>
      <c r="K393" s="147"/>
      <c r="M393" s="228"/>
    </row>
    <row r="394" spans="1:13" ht="25.5">
      <c r="A394" s="118">
        <f t="shared" ref="A394:A457" si="26">A393+1</f>
        <v>387</v>
      </c>
      <c r="B394" s="108" t="s">
        <v>124</v>
      </c>
      <c r="C394" s="108" t="s">
        <v>66</v>
      </c>
      <c r="D394" s="120">
        <v>1377</v>
      </c>
      <c r="E394" s="129" t="s">
        <v>58</v>
      </c>
      <c r="F394" s="121">
        <f t="shared" ref="F394:F430" si="27">ROUND(D394/$F$4,3)</f>
        <v>8.2789999999999999</v>
      </c>
      <c r="G394" s="105">
        <v>24</v>
      </c>
      <c r="H394" s="119">
        <v>39.74</v>
      </c>
      <c r="I394" s="105">
        <f t="shared" si="24"/>
        <v>9.3699999999999992</v>
      </c>
      <c r="J394" s="105">
        <f t="shared" si="25"/>
        <v>49.11</v>
      </c>
      <c r="K394" s="147"/>
      <c r="M394" s="228"/>
    </row>
    <row r="395" spans="1:13" ht="25.5">
      <c r="A395" s="118">
        <f t="shared" si="26"/>
        <v>388</v>
      </c>
      <c r="B395" s="108" t="s">
        <v>90</v>
      </c>
      <c r="C395" s="108" t="s">
        <v>68</v>
      </c>
      <c r="D395" s="120">
        <v>1517</v>
      </c>
      <c r="E395" s="129" t="s">
        <v>58</v>
      </c>
      <c r="F395" s="121">
        <f t="shared" ref="F395:F402" si="28">ROUND(D395/$F$4,3)</f>
        <v>9.1199999999999992</v>
      </c>
      <c r="G395" s="105">
        <v>24</v>
      </c>
      <c r="H395" s="119">
        <v>43.78</v>
      </c>
      <c r="I395" s="105">
        <f t="shared" si="24"/>
        <v>10.33</v>
      </c>
      <c r="J395" s="105">
        <f t="shared" si="25"/>
        <v>54.11</v>
      </c>
      <c r="K395" s="147"/>
      <c r="M395" s="228"/>
    </row>
    <row r="396" spans="1:13" ht="25.5">
      <c r="A396" s="118">
        <f t="shared" si="26"/>
        <v>389</v>
      </c>
      <c r="B396" s="108" t="s">
        <v>132</v>
      </c>
      <c r="C396" s="108" t="s">
        <v>68</v>
      </c>
      <c r="D396" s="120">
        <v>1517</v>
      </c>
      <c r="E396" s="129" t="s">
        <v>58</v>
      </c>
      <c r="F396" s="121">
        <f t="shared" si="28"/>
        <v>9.1199999999999992</v>
      </c>
      <c r="G396" s="105">
        <v>24</v>
      </c>
      <c r="H396" s="119">
        <v>43.78</v>
      </c>
      <c r="I396" s="105">
        <f t="shared" si="24"/>
        <v>10.33</v>
      </c>
      <c r="J396" s="105">
        <f t="shared" si="25"/>
        <v>54.11</v>
      </c>
      <c r="K396" s="147"/>
      <c r="M396" s="228"/>
    </row>
    <row r="397" spans="1:13" ht="25.5">
      <c r="A397" s="118">
        <f t="shared" si="26"/>
        <v>390</v>
      </c>
      <c r="B397" s="108" t="s">
        <v>109</v>
      </c>
      <c r="C397" s="108" t="s">
        <v>68</v>
      </c>
      <c r="D397" s="120">
        <v>1450</v>
      </c>
      <c r="E397" s="129" t="s">
        <v>58</v>
      </c>
      <c r="F397" s="121">
        <f t="shared" si="28"/>
        <v>8.718</v>
      </c>
      <c r="G397" s="105">
        <v>12</v>
      </c>
      <c r="H397" s="119">
        <v>20.92</v>
      </c>
      <c r="I397" s="105">
        <f t="shared" si="24"/>
        <v>4.9400000000000004</v>
      </c>
      <c r="J397" s="105">
        <f t="shared" si="25"/>
        <v>25.860000000000003</v>
      </c>
      <c r="K397" s="147"/>
      <c r="M397" s="228"/>
    </row>
    <row r="398" spans="1:13" ht="38.25">
      <c r="A398" s="118">
        <f t="shared" si="26"/>
        <v>391</v>
      </c>
      <c r="B398" s="108" t="s">
        <v>110</v>
      </c>
      <c r="C398" s="108" t="s">
        <v>137</v>
      </c>
      <c r="D398" s="120">
        <v>1322</v>
      </c>
      <c r="E398" s="129" t="s">
        <v>58</v>
      </c>
      <c r="F398" s="121">
        <f t="shared" si="28"/>
        <v>7.9480000000000004</v>
      </c>
      <c r="G398" s="105">
        <v>24</v>
      </c>
      <c r="H398" s="119">
        <v>38.15</v>
      </c>
      <c r="I398" s="105">
        <f t="shared" si="24"/>
        <v>9</v>
      </c>
      <c r="J398" s="105">
        <f t="shared" si="25"/>
        <v>47.15</v>
      </c>
      <c r="K398" s="147"/>
      <c r="M398" s="228"/>
    </row>
    <row r="399" spans="1:13" ht="25.5">
      <c r="A399" s="118">
        <f t="shared" si="26"/>
        <v>392</v>
      </c>
      <c r="B399" s="108" t="s">
        <v>117</v>
      </c>
      <c r="C399" s="108" t="s">
        <v>66</v>
      </c>
      <c r="D399" s="120">
        <v>1337</v>
      </c>
      <c r="E399" s="129" t="s">
        <v>58</v>
      </c>
      <c r="F399" s="121">
        <f t="shared" si="28"/>
        <v>8.0380000000000003</v>
      </c>
      <c r="G399" s="105">
        <v>12</v>
      </c>
      <c r="H399" s="119">
        <v>19.29</v>
      </c>
      <c r="I399" s="105">
        <f t="shared" si="24"/>
        <v>4.55</v>
      </c>
      <c r="J399" s="105">
        <f t="shared" si="25"/>
        <v>23.84</v>
      </c>
      <c r="K399" s="147"/>
      <c r="M399" s="228"/>
    </row>
    <row r="400" spans="1:13" ht="25.5">
      <c r="A400" s="118">
        <f t="shared" si="26"/>
        <v>393</v>
      </c>
      <c r="B400" s="108" t="s">
        <v>119</v>
      </c>
      <c r="C400" s="108" t="s">
        <v>66</v>
      </c>
      <c r="D400" s="120">
        <v>1563</v>
      </c>
      <c r="E400" s="129" t="s">
        <v>58</v>
      </c>
      <c r="F400" s="121">
        <f t="shared" si="28"/>
        <v>9.3970000000000002</v>
      </c>
      <c r="G400" s="105">
        <v>12</v>
      </c>
      <c r="H400" s="119">
        <v>22.55</v>
      </c>
      <c r="I400" s="105">
        <f t="shared" si="24"/>
        <v>5.32</v>
      </c>
      <c r="J400" s="105">
        <f t="shared" si="25"/>
        <v>27.87</v>
      </c>
      <c r="K400" s="147"/>
      <c r="M400" s="228"/>
    </row>
    <row r="401" spans="1:13" ht="25.5">
      <c r="A401" s="118">
        <f t="shared" si="26"/>
        <v>394</v>
      </c>
      <c r="B401" s="108" t="s">
        <v>124</v>
      </c>
      <c r="C401" s="108" t="s">
        <v>68</v>
      </c>
      <c r="D401" s="120">
        <v>1517</v>
      </c>
      <c r="E401" s="129" t="s">
        <v>58</v>
      </c>
      <c r="F401" s="121">
        <f t="shared" si="28"/>
        <v>9.1199999999999992</v>
      </c>
      <c r="G401" s="105">
        <v>41</v>
      </c>
      <c r="H401" s="119">
        <v>74.78</v>
      </c>
      <c r="I401" s="105">
        <f t="shared" si="24"/>
        <v>17.64</v>
      </c>
      <c r="J401" s="105">
        <f t="shared" si="25"/>
        <v>92.42</v>
      </c>
      <c r="K401" s="147"/>
      <c r="M401" s="228"/>
    </row>
    <row r="402" spans="1:13" ht="25.5" customHeight="1">
      <c r="A402" s="118">
        <f t="shared" si="26"/>
        <v>395</v>
      </c>
      <c r="B402" s="108" t="s">
        <v>120</v>
      </c>
      <c r="C402" s="108" t="s">
        <v>68</v>
      </c>
      <c r="D402" s="120">
        <v>1470</v>
      </c>
      <c r="E402" s="129" t="s">
        <v>58</v>
      </c>
      <c r="F402" s="121">
        <f t="shared" si="28"/>
        <v>8.8379999999999992</v>
      </c>
      <c r="G402" s="105">
        <v>26</v>
      </c>
      <c r="H402" s="119">
        <v>45.96</v>
      </c>
      <c r="I402" s="105">
        <f t="shared" si="24"/>
        <v>10.84</v>
      </c>
      <c r="J402" s="105">
        <f t="shared" si="25"/>
        <v>56.8</v>
      </c>
      <c r="K402" s="147"/>
      <c r="M402" s="228"/>
    </row>
    <row r="403" spans="1:13" ht="28.5" customHeight="1">
      <c r="A403" s="118">
        <f t="shared" si="26"/>
        <v>396</v>
      </c>
      <c r="B403" s="104" t="s">
        <v>97</v>
      </c>
      <c r="C403" s="104" t="s">
        <v>66</v>
      </c>
      <c r="D403" s="120">
        <v>1517</v>
      </c>
      <c r="E403" s="128" t="s">
        <v>58</v>
      </c>
      <c r="F403" s="121">
        <f t="shared" si="27"/>
        <v>9.1199999999999992</v>
      </c>
      <c r="G403" s="105">
        <v>8</v>
      </c>
      <c r="H403" s="117">
        <v>14.59</v>
      </c>
      <c r="I403" s="105">
        <f t="shared" si="24"/>
        <v>3.44</v>
      </c>
      <c r="J403" s="105">
        <f t="shared" si="25"/>
        <v>18.03</v>
      </c>
      <c r="K403" s="147"/>
      <c r="M403" s="228"/>
    </row>
    <row r="404" spans="1:13" ht="12.75">
      <c r="A404" s="118">
        <f t="shared" si="26"/>
        <v>397</v>
      </c>
      <c r="B404" s="108" t="s">
        <v>78</v>
      </c>
      <c r="C404" s="108" t="s">
        <v>66</v>
      </c>
      <c r="D404" s="120">
        <v>1337</v>
      </c>
      <c r="E404" s="129" t="s">
        <v>58</v>
      </c>
      <c r="F404" s="121">
        <f t="shared" si="27"/>
        <v>8.0380000000000003</v>
      </c>
      <c r="G404" s="105">
        <v>60</v>
      </c>
      <c r="H404" s="119">
        <v>96.46</v>
      </c>
      <c r="I404" s="105">
        <f t="shared" si="24"/>
        <v>22.75</v>
      </c>
      <c r="J404" s="105">
        <f t="shared" si="25"/>
        <v>119.21</v>
      </c>
      <c r="K404" s="147"/>
      <c r="M404" s="228"/>
    </row>
    <row r="405" spans="1:13" ht="25.5">
      <c r="A405" s="118">
        <f t="shared" si="26"/>
        <v>398</v>
      </c>
      <c r="B405" s="108" t="s">
        <v>140</v>
      </c>
      <c r="C405" s="108" t="s">
        <v>66</v>
      </c>
      <c r="D405" s="120">
        <v>1337</v>
      </c>
      <c r="E405" s="129" t="s">
        <v>58</v>
      </c>
      <c r="F405" s="121">
        <f t="shared" si="27"/>
        <v>8.0380000000000003</v>
      </c>
      <c r="G405" s="105">
        <v>12</v>
      </c>
      <c r="H405" s="119">
        <v>19.29</v>
      </c>
      <c r="I405" s="105">
        <f t="shared" si="24"/>
        <v>4.55</v>
      </c>
      <c r="J405" s="105">
        <f t="shared" si="25"/>
        <v>23.84</v>
      </c>
      <c r="K405" s="147"/>
      <c r="M405" s="228"/>
    </row>
    <row r="406" spans="1:13" ht="25.5">
      <c r="A406" s="118">
        <f t="shared" si="26"/>
        <v>399</v>
      </c>
      <c r="B406" s="108" t="s">
        <v>95</v>
      </c>
      <c r="C406" s="108" t="s">
        <v>70</v>
      </c>
      <c r="D406" s="120">
        <v>1655</v>
      </c>
      <c r="E406" s="129" t="s">
        <v>58</v>
      </c>
      <c r="F406" s="121">
        <f t="shared" si="27"/>
        <v>9.9499999999999993</v>
      </c>
      <c r="G406" s="105">
        <v>22</v>
      </c>
      <c r="H406" s="119">
        <v>43.78</v>
      </c>
      <c r="I406" s="105">
        <f t="shared" si="24"/>
        <v>10.33</v>
      </c>
      <c r="J406" s="105">
        <f t="shared" si="25"/>
        <v>54.11</v>
      </c>
      <c r="K406" s="147"/>
      <c r="M406" s="228"/>
    </row>
    <row r="407" spans="1:13" ht="25.5">
      <c r="A407" s="118">
        <f t="shared" si="26"/>
        <v>400</v>
      </c>
      <c r="B407" s="108" t="s">
        <v>107</v>
      </c>
      <c r="C407" s="108" t="s">
        <v>66</v>
      </c>
      <c r="D407" s="120">
        <v>1277</v>
      </c>
      <c r="E407" s="129" t="s">
        <v>58</v>
      </c>
      <c r="F407" s="121">
        <f t="shared" si="27"/>
        <v>7.6779999999999999</v>
      </c>
      <c r="G407" s="105">
        <v>12</v>
      </c>
      <c r="H407" s="119">
        <v>18.43</v>
      </c>
      <c r="I407" s="105">
        <f t="shared" si="24"/>
        <v>4.3499999999999996</v>
      </c>
      <c r="J407" s="105">
        <f t="shared" si="25"/>
        <v>22.78</v>
      </c>
      <c r="K407" s="147"/>
      <c r="M407" s="228"/>
    </row>
    <row r="408" spans="1:13" ht="12.75">
      <c r="A408" s="118">
        <f t="shared" si="26"/>
        <v>401</v>
      </c>
      <c r="B408" s="108" t="s">
        <v>104</v>
      </c>
      <c r="C408" s="108" t="s">
        <v>68</v>
      </c>
      <c r="D408" s="120">
        <v>1497</v>
      </c>
      <c r="E408" s="129" t="s">
        <v>58</v>
      </c>
      <c r="F408" s="121">
        <f t="shared" si="27"/>
        <v>9</v>
      </c>
      <c r="G408" s="105">
        <v>48</v>
      </c>
      <c r="H408" s="119">
        <v>86.4</v>
      </c>
      <c r="I408" s="105">
        <f t="shared" si="24"/>
        <v>20.38</v>
      </c>
      <c r="J408" s="105">
        <f t="shared" si="25"/>
        <v>106.78</v>
      </c>
      <c r="K408" s="147"/>
      <c r="M408" s="228"/>
    </row>
    <row r="409" spans="1:13" ht="25.5">
      <c r="A409" s="118">
        <f t="shared" si="26"/>
        <v>402</v>
      </c>
      <c r="B409" s="108" t="s">
        <v>113</v>
      </c>
      <c r="C409" s="108" t="s">
        <v>32</v>
      </c>
      <c r="D409" s="120">
        <v>1245</v>
      </c>
      <c r="E409" s="130" t="s">
        <v>58</v>
      </c>
      <c r="F409" s="121">
        <f t="shared" si="27"/>
        <v>7.4850000000000003</v>
      </c>
      <c r="G409" s="105">
        <v>88</v>
      </c>
      <c r="H409" s="119">
        <v>131.74</v>
      </c>
      <c r="I409" s="105">
        <f t="shared" si="24"/>
        <v>31.08</v>
      </c>
      <c r="J409" s="105">
        <f t="shared" si="25"/>
        <v>162.82</v>
      </c>
      <c r="K409" s="147"/>
      <c r="M409" s="228"/>
    </row>
    <row r="410" spans="1:13" ht="12.75">
      <c r="A410" s="118">
        <f t="shared" si="26"/>
        <v>403</v>
      </c>
      <c r="B410" s="108" t="s">
        <v>60</v>
      </c>
      <c r="C410" s="108" t="s">
        <v>32</v>
      </c>
      <c r="D410" s="120">
        <v>1303</v>
      </c>
      <c r="E410" s="130" t="s">
        <v>58</v>
      </c>
      <c r="F410" s="121">
        <f t="shared" si="27"/>
        <v>7.8339999999999996</v>
      </c>
      <c r="G410" s="105">
        <v>11</v>
      </c>
      <c r="H410" s="119">
        <v>17.23</v>
      </c>
      <c r="I410" s="105">
        <f t="shared" si="24"/>
        <v>4.0599999999999996</v>
      </c>
      <c r="J410" s="105">
        <f t="shared" si="25"/>
        <v>21.29</v>
      </c>
      <c r="K410" s="147"/>
      <c r="M410" s="228"/>
    </row>
    <row r="411" spans="1:13" ht="25.5">
      <c r="A411" s="118">
        <f t="shared" si="26"/>
        <v>404</v>
      </c>
      <c r="B411" s="108" t="s">
        <v>181</v>
      </c>
      <c r="C411" s="108" t="s">
        <v>32</v>
      </c>
      <c r="D411" s="120">
        <v>1245</v>
      </c>
      <c r="E411" s="130" t="s">
        <v>58</v>
      </c>
      <c r="F411" s="121">
        <f t="shared" si="27"/>
        <v>7.4850000000000003</v>
      </c>
      <c r="G411" s="105">
        <v>23</v>
      </c>
      <c r="H411" s="119">
        <v>34.43</v>
      </c>
      <c r="I411" s="105">
        <f t="shared" si="24"/>
        <v>8.1199999999999992</v>
      </c>
      <c r="J411" s="105">
        <f t="shared" si="25"/>
        <v>42.55</v>
      </c>
      <c r="K411" s="147"/>
      <c r="M411" s="228"/>
    </row>
    <row r="412" spans="1:13" ht="25.5">
      <c r="A412" s="118">
        <f t="shared" si="26"/>
        <v>405</v>
      </c>
      <c r="B412" s="108" t="s">
        <v>71</v>
      </c>
      <c r="C412" s="108" t="s">
        <v>70</v>
      </c>
      <c r="D412" s="120">
        <v>1541</v>
      </c>
      <c r="E412" s="130" t="s">
        <v>58</v>
      </c>
      <c r="F412" s="121">
        <f t="shared" si="27"/>
        <v>9.2650000000000006</v>
      </c>
      <c r="G412" s="105">
        <v>26</v>
      </c>
      <c r="H412" s="119">
        <v>48.18</v>
      </c>
      <c r="I412" s="105">
        <f t="shared" si="24"/>
        <v>11.37</v>
      </c>
      <c r="J412" s="105">
        <f t="shared" si="25"/>
        <v>59.55</v>
      </c>
      <c r="K412" s="147"/>
      <c r="M412" s="228"/>
    </row>
    <row r="413" spans="1:13" ht="25.5">
      <c r="A413" s="118">
        <f t="shared" si="26"/>
        <v>406</v>
      </c>
      <c r="B413" s="108" t="s">
        <v>97</v>
      </c>
      <c r="C413" s="108" t="s">
        <v>70</v>
      </c>
      <c r="D413" s="120">
        <v>1490</v>
      </c>
      <c r="E413" s="130" t="s">
        <v>58</v>
      </c>
      <c r="F413" s="121">
        <f t="shared" si="27"/>
        <v>8.9580000000000002</v>
      </c>
      <c r="G413" s="105">
        <v>8</v>
      </c>
      <c r="H413" s="119">
        <v>14.33</v>
      </c>
      <c r="I413" s="105">
        <f t="shared" si="24"/>
        <v>3.38</v>
      </c>
      <c r="J413" s="105">
        <f t="shared" si="25"/>
        <v>17.71</v>
      </c>
      <c r="K413" s="147"/>
      <c r="M413" s="228"/>
    </row>
    <row r="414" spans="1:13" ht="25.5">
      <c r="A414" s="118">
        <f t="shared" si="26"/>
        <v>407</v>
      </c>
      <c r="B414" s="108" t="s">
        <v>82</v>
      </c>
      <c r="C414" s="108" t="s">
        <v>68</v>
      </c>
      <c r="D414" s="120">
        <v>1497</v>
      </c>
      <c r="E414" s="130" t="s">
        <v>58</v>
      </c>
      <c r="F414" s="121">
        <f t="shared" si="27"/>
        <v>9</v>
      </c>
      <c r="G414" s="105">
        <v>12</v>
      </c>
      <c r="H414" s="119">
        <v>21.6</v>
      </c>
      <c r="I414" s="105">
        <f t="shared" si="24"/>
        <v>5.0999999999999996</v>
      </c>
      <c r="J414" s="105">
        <f t="shared" si="25"/>
        <v>26.700000000000003</v>
      </c>
      <c r="K414" s="147"/>
      <c r="M414" s="228"/>
    </row>
    <row r="415" spans="1:13" ht="25.5">
      <c r="A415" s="118">
        <f t="shared" si="26"/>
        <v>408</v>
      </c>
      <c r="B415" s="108" t="s">
        <v>115</v>
      </c>
      <c r="C415" s="108" t="s">
        <v>70</v>
      </c>
      <c r="D415" s="120">
        <v>1645</v>
      </c>
      <c r="E415" s="130" t="s">
        <v>58</v>
      </c>
      <c r="F415" s="121">
        <f t="shared" si="27"/>
        <v>9.89</v>
      </c>
      <c r="G415" s="105">
        <v>22</v>
      </c>
      <c r="H415" s="119">
        <v>43.52</v>
      </c>
      <c r="I415" s="105">
        <f t="shared" si="24"/>
        <v>10.27</v>
      </c>
      <c r="J415" s="105">
        <f t="shared" si="25"/>
        <v>53.790000000000006</v>
      </c>
      <c r="K415" s="147"/>
      <c r="M415" s="228"/>
    </row>
    <row r="416" spans="1:13" ht="25.5">
      <c r="A416" s="118">
        <f t="shared" si="26"/>
        <v>409</v>
      </c>
      <c r="B416" s="108" t="s">
        <v>69</v>
      </c>
      <c r="C416" s="108" t="s">
        <v>66</v>
      </c>
      <c r="D416" s="120">
        <v>1437</v>
      </c>
      <c r="E416" s="130" t="s">
        <v>58</v>
      </c>
      <c r="F416" s="121">
        <f t="shared" si="27"/>
        <v>8.6389999999999993</v>
      </c>
      <c r="G416" s="105">
        <v>48</v>
      </c>
      <c r="H416" s="119">
        <v>82.93</v>
      </c>
      <c r="I416" s="105">
        <f t="shared" si="24"/>
        <v>19.559999999999999</v>
      </c>
      <c r="J416" s="105">
        <f t="shared" si="25"/>
        <v>102.49000000000001</v>
      </c>
      <c r="K416" s="147"/>
      <c r="M416" s="228"/>
    </row>
    <row r="417" spans="1:13" s="50" customFormat="1" ht="25.5">
      <c r="A417" s="118">
        <f t="shared" si="26"/>
        <v>410</v>
      </c>
      <c r="B417" s="122" t="s">
        <v>101</v>
      </c>
      <c r="C417" s="122" t="s">
        <v>66</v>
      </c>
      <c r="D417" s="123">
        <v>1417</v>
      </c>
      <c r="E417" s="130" t="s">
        <v>58</v>
      </c>
      <c r="F417" s="121">
        <f t="shared" si="27"/>
        <v>8.5190000000000001</v>
      </c>
      <c r="G417" s="105">
        <v>24</v>
      </c>
      <c r="H417" s="124">
        <v>40.89</v>
      </c>
      <c r="I417" s="105">
        <f t="shared" si="24"/>
        <v>9.65</v>
      </c>
      <c r="J417" s="105">
        <f t="shared" si="25"/>
        <v>50.54</v>
      </c>
      <c r="K417" s="147"/>
      <c r="M417" s="228"/>
    </row>
    <row r="418" spans="1:13" ht="25.5">
      <c r="A418" s="118">
        <f t="shared" si="26"/>
        <v>411</v>
      </c>
      <c r="B418" s="108" t="s">
        <v>139</v>
      </c>
      <c r="C418" s="108" t="s">
        <v>68</v>
      </c>
      <c r="D418" s="120">
        <v>1341</v>
      </c>
      <c r="E418" s="130" t="s">
        <v>58</v>
      </c>
      <c r="F418" s="121">
        <f t="shared" si="27"/>
        <v>8.0619999999999994</v>
      </c>
      <c r="G418" s="105">
        <v>12</v>
      </c>
      <c r="H418" s="119">
        <v>19.350000000000001</v>
      </c>
      <c r="I418" s="105">
        <f t="shared" si="24"/>
        <v>4.5599999999999996</v>
      </c>
      <c r="J418" s="105">
        <f t="shared" si="25"/>
        <v>23.91</v>
      </c>
      <c r="K418" s="147"/>
      <c r="M418" s="228"/>
    </row>
    <row r="419" spans="1:13" ht="25.5">
      <c r="A419" s="118">
        <f t="shared" si="26"/>
        <v>412</v>
      </c>
      <c r="B419" s="108" t="s">
        <v>94</v>
      </c>
      <c r="C419" s="108" t="s">
        <v>68</v>
      </c>
      <c r="D419" s="120">
        <v>1315</v>
      </c>
      <c r="E419" s="130" t="s">
        <v>58</v>
      </c>
      <c r="F419" s="121">
        <f t="shared" si="27"/>
        <v>7.9059999999999997</v>
      </c>
      <c r="G419" s="105">
        <v>20</v>
      </c>
      <c r="H419" s="119">
        <v>31.62</v>
      </c>
      <c r="I419" s="105">
        <f t="shared" si="24"/>
        <v>7.46</v>
      </c>
      <c r="J419" s="105">
        <f t="shared" si="25"/>
        <v>39.08</v>
      </c>
      <c r="K419" s="147"/>
      <c r="M419" s="228"/>
    </row>
    <row r="420" spans="1:13" ht="25.5">
      <c r="A420" s="118">
        <f t="shared" si="26"/>
        <v>413</v>
      </c>
      <c r="B420" s="108" t="s">
        <v>123</v>
      </c>
      <c r="C420" s="108" t="s">
        <v>68</v>
      </c>
      <c r="D420" s="120">
        <v>1443</v>
      </c>
      <c r="E420" s="130" t="s">
        <v>58</v>
      </c>
      <c r="F420" s="121">
        <f t="shared" si="27"/>
        <v>8.6760000000000002</v>
      </c>
      <c r="G420" s="105">
        <v>24</v>
      </c>
      <c r="H420" s="119">
        <v>41.64</v>
      </c>
      <c r="I420" s="105">
        <f t="shared" si="24"/>
        <v>9.82</v>
      </c>
      <c r="J420" s="105">
        <f t="shared" si="25"/>
        <v>51.46</v>
      </c>
      <c r="K420" s="147"/>
      <c r="M420" s="228"/>
    </row>
    <row r="421" spans="1:13" ht="25.5">
      <c r="A421" s="118">
        <f t="shared" si="26"/>
        <v>414</v>
      </c>
      <c r="B421" s="108" t="s">
        <v>105</v>
      </c>
      <c r="C421" s="108" t="s">
        <v>66</v>
      </c>
      <c r="D421" s="120">
        <v>1317</v>
      </c>
      <c r="E421" s="130" t="s">
        <v>58</v>
      </c>
      <c r="F421" s="121">
        <f t="shared" si="27"/>
        <v>7.9180000000000001</v>
      </c>
      <c r="G421" s="105">
        <v>24</v>
      </c>
      <c r="H421" s="119">
        <v>38.01</v>
      </c>
      <c r="I421" s="105">
        <f t="shared" si="24"/>
        <v>8.9700000000000006</v>
      </c>
      <c r="J421" s="105">
        <f t="shared" si="25"/>
        <v>46.98</v>
      </c>
      <c r="K421" s="147"/>
      <c r="M421" s="228"/>
    </row>
    <row r="422" spans="1:13" ht="25.5">
      <c r="A422" s="118">
        <f t="shared" si="26"/>
        <v>415</v>
      </c>
      <c r="B422" s="108" t="s">
        <v>115</v>
      </c>
      <c r="C422" s="108" t="s">
        <v>68</v>
      </c>
      <c r="D422" s="120">
        <v>1525</v>
      </c>
      <c r="E422" s="130" t="s">
        <v>58</v>
      </c>
      <c r="F422" s="121">
        <f t="shared" si="27"/>
        <v>9.1690000000000005</v>
      </c>
      <c r="G422" s="105">
        <v>22</v>
      </c>
      <c r="H422" s="119">
        <v>40.340000000000003</v>
      </c>
      <c r="I422" s="105">
        <f t="shared" si="24"/>
        <v>9.52</v>
      </c>
      <c r="J422" s="105">
        <f t="shared" si="25"/>
        <v>49.86</v>
      </c>
      <c r="K422" s="147"/>
      <c r="M422" s="228"/>
    </row>
    <row r="423" spans="1:13" ht="25.5">
      <c r="A423" s="118">
        <f t="shared" si="26"/>
        <v>416</v>
      </c>
      <c r="B423" s="108" t="s">
        <v>75</v>
      </c>
      <c r="C423" s="108" t="s">
        <v>32</v>
      </c>
      <c r="D423" s="120">
        <v>1120</v>
      </c>
      <c r="E423" s="130" t="s">
        <v>58</v>
      </c>
      <c r="F423" s="121">
        <f t="shared" si="27"/>
        <v>6.734</v>
      </c>
      <c r="G423" s="105">
        <v>13</v>
      </c>
      <c r="H423" s="119">
        <v>17.510000000000002</v>
      </c>
      <c r="I423" s="105">
        <f t="shared" si="24"/>
        <v>4.13</v>
      </c>
      <c r="J423" s="105">
        <f t="shared" si="25"/>
        <v>21.64</v>
      </c>
      <c r="K423" s="147"/>
      <c r="M423" s="228"/>
    </row>
    <row r="424" spans="1:13" ht="12.75">
      <c r="A424" s="118">
        <f t="shared" si="26"/>
        <v>417</v>
      </c>
      <c r="B424" s="108" t="s">
        <v>91</v>
      </c>
      <c r="C424" s="108" t="s">
        <v>68</v>
      </c>
      <c r="D424" s="120">
        <v>1282</v>
      </c>
      <c r="E424" s="130" t="s">
        <v>58</v>
      </c>
      <c r="F424" s="121">
        <f t="shared" si="27"/>
        <v>7.7080000000000002</v>
      </c>
      <c r="G424" s="105">
        <v>24</v>
      </c>
      <c r="H424" s="119">
        <v>37</v>
      </c>
      <c r="I424" s="105">
        <f t="shared" si="24"/>
        <v>8.73</v>
      </c>
      <c r="J424" s="105">
        <f t="shared" si="25"/>
        <v>45.730000000000004</v>
      </c>
      <c r="K424" s="147"/>
      <c r="M424" s="228"/>
    </row>
    <row r="425" spans="1:13" ht="25.5">
      <c r="A425" s="118">
        <f t="shared" si="26"/>
        <v>418</v>
      </c>
      <c r="B425" s="108" t="s">
        <v>181</v>
      </c>
      <c r="C425" s="108" t="s">
        <v>32</v>
      </c>
      <c r="D425" s="120">
        <v>1205</v>
      </c>
      <c r="E425" s="130" t="s">
        <v>58</v>
      </c>
      <c r="F425" s="121">
        <f t="shared" si="27"/>
        <v>7.2450000000000001</v>
      </c>
      <c r="G425" s="105">
        <v>30</v>
      </c>
      <c r="H425" s="119">
        <v>43.47</v>
      </c>
      <c r="I425" s="105">
        <f t="shared" si="24"/>
        <v>10.25</v>
      </c>
      <c r="J425" s="105">
        <f t="shared" si="25"/>
        <v>53.72</v>
      </c>
      <c r="K425" s="147"/>
      <c r="M425" s="228"/>
    </row>
    <row r="426" spans="1:13" ht="25.5">
      <c r="A426" s="118">
        <f t="shared" si="26"/>
        <v>419</v>
      </c>
      <c r="B426" s="108" t="s">
        <v>131</v>
      </c>
      <c r="C426" s="108" t="s">
        <v>66</v>
      </c>
      <c r="D426" s="120">
        <v>1437</v>
      </c>
      <c r="E426" s="130" t="s">
        <v>58</v>
      </c>
      <c r="F426" s="121">
        <f t="shared" si="27"/>
        <v>8.6389999999999993</v>
      </c>
      <c r="G426" s="105">
        <v>39</v>
      </c>
      <c r="H426" s="119">
        <v>67.38</v>
      </c>
      <c r="I426" s="105">
        <f t="shared" si="24"/>
        <v>15.89</v>
      </c>
      <c r="J426" s="105">
        <f t="shared" si="25"/>
        <v>83.27</v>
      </c>
      <c r="K426" s="147"/>
      <c r="M426" s="228"/>
    </row>
    <row r="427" spans="1:13" s="50" customFormat="1" ht="25.5">
      <c r="A427" s="118">
        <f t="shared" si="26"/>
        <v>420</v>
      </c>
      <c r="B427" s="132" t="s">
        <v>181</v>
      </c>
      <c r="C427" s="133" t="s">
        <v>32</v>
      </c>
      <c r="D427" s="118">
        <v>1245</v>
      </c>
      <c r="E427" s="130" t="s">
        <v>58</v>
      </c>
      <c r="F427" s="121">
        <f t="shared" si="27"/>
        <v>7.4850000000000003</v>
      </c>
      <c r="G427" s="105">
        <v>23</v>
      </c>
      <c r="H427" s="110">
        <v>34.43</v>
      </c>
      <c r="I427" s="105">
        <f t="shared" si="24"/>
        <v>8.1199999999999992</v>
      </c>
      <c r="J427" s="105">
        <f t="shared" si="25"/>
        <v>42.55</v>
      </c>
      <c r="K427" s="147"/>
      <c r="M427" s="228"/>
    </row>
    <row r="428" spans="1:13" s="50" customFormat="1" ht="21" customHeight="1">
      <c r="A428" s="118">
        <f t="shared" si="26"/>
        <v>421</v>
      </c>
      <c r="B428" s="132" t="s">
        <v>91</v>
      </c>
      <c r="C428" s="133" t="s">
        <v>66</v>
      </c>
      <c r="D428" s="118">
        <v>1262</v>
      </c>
      <c r="E428" s="130" t="s">
        <v>58</v>
      </c>
      <c r="F428" s="121">
        <f t="shared" si="27"/>
        <v>7.5869999999999997</v>
      </c>
      <c r="G428" s="105">
        <v>24</v>
      </c>
      <c r="H428" s="110">
        <v>36.42</v>
      </c>
      <c r="I428" s="105">
        <f t="shared" si="24"/>
        <v>8.59</v>
      </c>
      <c r="J428" s="105">
        <f t="shared" si="25"/>
        <v>45.010000000000005</v>
      </c>
      <c r="K428" s="147"/>
      <c r="M428" s="228"/>
    </row>
    <row r="429" spans="1:13" ht="25.5">
      <c r="A429" s="118">
        <f t="shared" si="26"/>
        <v>422</v>
      </c>
      <c r="B429" s="127" t="s">
        <v>112</v>
      </c>
      <c r="C429" s="131" t="s">
        <v>32</v>
      </c>
      <c r="D429" s="107">
        <v>1100</v>
      </c>
      <c r="E429" s="129" t="s">
        <v>58</v>
      </c>
      <c r="F429" s="121">
        <f t="shared" si="27"/>
        <v>6.6130000000000004</v>
      </c>
      <c r="G429" s="105">
        <v>24</v>
      </c>
      <c r="H429" s="109">
        <v>31.74</v>
      </c>
      <c r="I429" s="105">
        <f t="shared" si="24"/>
        <v>7.49</v>
      </c>
      <c r="J429" s="105">
        <f t="shared" si="25"/>
        <v>39.229999999999997</v>
      </c>
      <c r="K429" s="147"/>
      <c r="M429" s="228"/>
    </row>
    <row r="430" spans="1:13" ht="25.5">
      <c r="A430" s="118">
        <f t="shared" si="26"/>
        <v>423</v>
      </c>
      <c r="B430" s="127" t="s">
        <v>131</v>
      </c>
      <c r="C430" s="131" t="s">
        <v>66</v>
      </c>
      <c r="D430" s="107">
        <v>1423</v>
      </c>
      <c r="E430" s="129" t="s">
        <v>58</v>
      </c>
      <c r="F430" s="121">
        <f t="shared" si="27"/>
        <v>8.5549999999999997</v>
      </c>
      <c r="G430" s="105">
        <v>26</v>
      </c>
      <c r="H430" s="109">
        <v>44.49</v>
      </c>
      <c r="I430" s="105">
        <f t="shared" si="24"/>
        <v>10.5</v>
      </c>
      <c r="J430" s="105">
        <f t="shared" si="25"/>
        <v>54.99</v>
      </c>
      <c r="K430" s="147"/>
      <c r="M430" s="228"/>
    </row>
    <row r="431" spans="1:13" ht="27" customHeight="1">
      <c r="A431" s="118">
        <f t="shared" si="26"/>
        <v>424</v>
      </c>
      <c r="B431" s="127" t="s">
        <v>120</v>
      </c>
      <c r="C431" s="131" t="s">
        <v>66</v>
      </c>
      <c r="D431" s="107">
        <v>1403</v>
      </c>
      <c r="E431" s="129" t="s">
        <v>58</v>
      </c>
      <c r="F431" s="121">
        <f t="shared" ref="F431:F494" si="29">ROUND(D431/$F$4,3)</f>
        <v>8.4350000000000005</v>
      </c>
      <c r="G431" s="105">
        <v>13</v>
      </c>
      <c r="H431" s="109">
        <v>21.93</v>
      </c>
      <c r="I431" s="105">
        <f t="shared" si="24"/>
        <v>5.17</v>
      </c>
      <c r="J431" s="105">
        <f t="shared" si="25"/>
        <v>27.1</v>
      </c>
      <c r="K431" s="147"/>
      <c r="M431" s="228"/>
    </row>
    <row r="432" spans="1:13" ht="12.75">
      <c r="A432" s="118">
        <f t="shared" si="26"/>
        <v>425</v>
      </c>
      <c r="B432" s="127" t="s">
        <v>91</v>
      </c>
      <c r="C432" s="131" t="s">
        <v>66</v>
      </c>
      <c r="D432" s="107">
        <v>1200</v>
      </c>
      <c r="E432" s="129" t="s">
        <v>58</v>
      </c>
      <c r="F432" s="121">
        <f t="shared" si="29"/>
        <v>7.2149999999999999</v>
      </c>
      <c r="G432" s="105">
        <v>36</v>
      </c>
      <c r="H432" s="109">
        <v>51.95</v>
      </c>
      <c r="I432" s="105">
        <f t="shared" si="24"/>
        <v>12.26</v>
      </c>
      <c r="J432" s="105">
        <f t="shared" si="25"/>
        <v>64.210000000000008</v>
      </c>
      <c r="K432" s="147"/>
      <c r="M432" s="228"/>
    </row>
    <row r="433" spans="1:13" ht="12.75">
      <c r="A433" s="118">
        <f t="shared" si="26"/>
        <v>426</v>
      </c>
      <c r="B433" s="127" t="s">
        <v>89</v>
      </c>
      <c r="C433" s="131" t="s">
        <v>32</v>
      </c>
      <c r="D433" s="107">
        <v>1263</v>
      </c>
      <c r="E433" s="129" t="s">
        <v>58</v>
      </c>
      <c r="F433" s="121">
        <f t="shared" si="29"/>
        <v>7.593</v>
      </c>
      <c r="G433" s="105">
        <v>10.5</v>
      </c>
      <c r="H433" s="109">
        <v>15.95</v>
      </c>
      <c r="I433" s="105">
        <f t="shared" si="24"/>
        <v>3.76</v>
      </c>
      <c r="J433" s="105">
        <f t="shared" si="25"/>
        <v>19.71</v>
      </c>
      <c r="K433" s="147"/>
      <c r="M433" s="228"/>
    </row>
    <row r="434" spans="1:13" ht="25.5">
      <c r="A434" s="118">
        <f t="shared" si="26"/>
        <v>427</v>
      </c>
      <c r="B434" s="127" t="s">
        <v>181</v>
      </c>
      <c r="C434" s="131" t="s">
        <v>32</v>
      </c>
      <c r="D434" s="107">
        <v>1205</v>
      </c>
      <c r="E434" s="129" t="s">
        <v>58</v>
      </c>
      <c r="F434" s="121">
        <f t="shared" si="29"/>
        <v>7.2450000000000001</v>
      </c>
      <c r="G434" s="105">
        <v>46</v>
      </c>
      <c r="H434" s="109">
        <v>66.650000000000006</v>
      </c>
      <c r="I434" s="105">
        <f t="shared" si="24"/>
        <v>15.72</v>
      </c>
      <c r="J434" s="105">
        <f t="shared" si="25"/>
        <v>82.37</v>
      </c>
      <c r="K434" s="147"/>
      <c r="M434" s="228"/>
    </row>
    <row r="435" spans="1:13" ht="25.5">
      <c r="A435" s="118">
        <f t="shared" si="26"/>
        <v>428</v>
      </c>
      <c r="B435" s="127" t="s">
        <v>181</v>
      </c>
      <c r="C435" s="131" t="s">
        <v>32</v>
      </c>
      <c r="D435" s="107">
        <v>1205</v>
      </c>
      <c r="E435" s="129" t="s">
        <v>58</v>
      </c>
      <c r="F435" s="121">
        <f t="shared" si="29"/>
        <v>7.2450000000000001</v>
      </c>
      <c r="G435" s="105">
        <v>30</v>
      </c>
      <c r="H435" s="109">
        <v>43.47</v>
      </c>
      <c r="I435" s="105">
        <f t="shared" si="24"/>
        <v>10.25</v>
      </c>
      <c r="J435" s="105">
        <f t="shared" si="25"/>
        <v>53.72</v>
      </c>
      <c r="K435" s="147"/>
      <c r="M435" s="228"/>
    </row>
    <row r="436" spans="1:13" ht="25.5">
      <c r="A436" s="118">
        <f t="shared" si="26"/>
        <v>429</v>
      </c>
      <c r="B436" s="127" t="s">
        <v>88</v>
      </c>
      <c r="C436" s="131" t="s">
        <v>66</v>
      </c>
      <c r="D436" s="107">
        <v>1297</v>
      </c>
      <c r="E436" s="129" t="s">
        <v>58</v>
      </c>
      <c r="F436" s="121">
        <f t="shared" si="29"/>
        <v>7.798</v>
      </c>
      <c r="G436" s="105">
        <v>11</v>
      </c>
      <c r="H436" s="109">
        <v>17.16</v>
      </c>
      <c r="I436" s="105">
        <f t="shared" si="24"/>
        <v>4.05</v>
      </c>
      <c r="J436" s="105">
        <f t="shared" si="25"/>
        <v>21.21</v>
      </c>
      <c r="K436" s="147"/>
      <c r="M436" s="228"/>
    </row>
    <row r="437" spans="1:13" ht="25.5">
      <c r="A437" s="118">
        <f t="shared" si="26"/>
        <v>430</v>
      </c>
      <c r="B437" s="127" t="s">
        <v>181</v>
      </c>
      <c r="C437" s="131" t="s">
        <v>32</v>
      </c>
      <c r="D437" s="107">
        <v>1245</v>
      </c>
      <c r="E437" s="129" t="s">
        <v>58</v>
      </c>
      <c r="F437" s="121">
        <f t="shared" si="29"/>
        <v>7.4850000000000003</v>
      </c>
      <c r="G437" s="105">
        <v>46</v>
      </c>
      <c r="H437" s="109">
        <v>68.86</v>
      </c>
      <c r="I437" s="105">
        <f t="shared" si="24"/>
        <v>16.239999999999998</v>
      </c>
      <c r="J437" s="105">
        <f t="shared" si="25"/>
        <v>85.1</v>
      </c>
      <c r="K437" s="147"/>
      <c r="M437" s="228"/>
    </row>
    <row r="438" spans="1:13" ht="12.75">
      <c r="A438" s="118">
        <f t="shared" si="26"/>
        <v>431</v>
      </c>
      <c r="B438" s="127" t="s">
        <v>76</v>
      </c>
      <c r="C438" s="131" t="s">
        <v>66</v>
      </c>
      <c r="D438" s="107">
        <v>1423</v>
      </c>
      <c r="E438" s="129" t="s">
        <v>58</v>
      </c>
      <c r="F438" s="121">
        <f t="shared" si="29"/>
        <v>8.5549999999999997</v>
      </c>
      <c r="G438" s="105">
        <v>12</v>
      </c>
      <c r="H438" s="109">
        <v>20.53</v>
      </c>
      <c r="I438" s="105">
        <f t="shared" si="24"/>
        <v>4.84</v>
      </c>
      <c r="J438" s="105">
        <f t="shared" si="25"/>
        <v>25.37</v>
      </c>
      <c r="K438" s="147"/>
      <c r="M438" s="228"/>
    </row>
    <row r="439" spans="1:13" ht="25.5">
      <c r="A439" s="118">
        <f t="shared" si="26"/>
        <v>432</v>
      </c>
      <c r="B439" s="127" t="s">
        <v>127</v>
      </c>
      <c r="C439" s="131" t="s">
        <v>66</v>
      </c>
      <c r="D439" s="107">
        <v>1297</v>
      </c>
      <c r="E439" s="129" t="s">
        <v>58</v>
      </c>
      <c r="F439" s="121">
        <f t="shared" si="29"/>
        <v>7.798</v>
      </c>
      <c r="G439" s="105">
        <v>12</v>
      </c>
      <c r="H439" s="109">
        <v>18.72</v>
      </c>
      <c r="I439" s="105">
        <f t="shared" si="24"/>
        <v>4.42</v>
      </c>
      <c r="J439" s="105">
        <f t="shared" si="25"/>
        <v>23.14</v>
      </c>
      <c r="K439" s="147"/>
      <c r="M439" s="228"/>
    </row>
    <row r="440" spans="1:13" ht="25.5">
      <c r="A440" s="118">
        <f t="shared" si="26"/>
        <v>433</v>
      </c>
      <c r="B440" s="127" t="s">
        <v>181</v>
      </c>
      <c r="C440" s="131" t="s">
        <v>32</v>
      </c>
      <c r="D440" s="107">
        <v>1205</v>
      </c>
      <c r="E440" s="129" t="s">
        <v>58</v>
      </c>
      <c r="F440" s="121">
        <f t="shared" si="29"/>
        <v>7.2450000000000001</v>
      </c>
      <c r="G440" s="105">
        <v>30</v>
      </c>
      <c r="H440" s="109">
        <v>43.47</v>
      </c>
      <c r="I440" s="105">
        <f t="shared" si="24"/>
        <v>10.25</v>
      </c>
      <c r="J440" s="105">
        <f t="shared" si="25"/>
        <v>53.72</v>
      </c>
      <c r="K440" s="147"/>
      <c r="M440" s="228"/>
    </row>
    <row r="441" spans="1:13" ht="25.5">
      <c r="A441" s="118">
        <f t="shared" si="26"/>
        <v>434</v>
      </c>
      <c r="B441" s="127" t="s">
        <v>115</v>
      </c>
      <c r="C441" s="131" t="s">
        <v>68</v>
      </c>
      <c r="D441" s="107">
        <v>1553</v>
      </c>
      <c r="E441" s="129" t="s">
        <v>58</v>
      </c>
      <c r="F441" s="121">
        <f t="shared" si="29"/>
        <v>9.3369999999999997</v>
      </c>
      <c r="G441" s="105">
        <v>22</v>
      </c>
      <c r="H441" s="109">
        <v>41.08</v>
      </c>
      <c r="I441" s="105">
        <f t="shared" si="24"/>
        <v>9.69</v>
      </c>
      <c r="J441" s="105">
        <f t="shared" si="25"/>
        <v>50.769999999999996</v>
      </c>
      <c r="K441" s="147"/>
      <c r="M441" s="228"/>
    </row>
    <row r="442" spans="1:13" ht="25.5">
      <c r="A442" s="118">
        <f t="shared" si="26"/>
        <v>435</v>
      </c>
      <c r="B442" s="127" t="s">
        <v>95</v>
      </c>
      <c r="C442" s="131" t="s">
        <v>68</v>
      </c>
      <c r="D442" s="107">
        <v>1553</v>
      </c>
      <c r="E442" s="129" t="s">
        <v>58</v>
      </c>
      <c r="F442" s="121">
        <f t="shared" si="29"/>
        <v>9.3369999999999997</v>
      </c>
      <c r="G442" s="105">
        <v>22</v>
      </c>
      <c r="H442" s="109">
        <v>41.08</v>
      </c>
      <c r="I442" s="105">
        <f t="shared" si="24"/>
        <v>9.69</v>
      </c>
      <c r="J442" s="105">
        <f t="shared" si="25"/>
        <v>50.769999999999996</v>
      </c>
      <c r="K442" s="147"/>
      <c r="M442" s="228"/>
    </row>
    <row r="443" spans="1:13" ht="25.5">
      <c r="A443" s="118">
        <f t="shared" si="26"/>
        <v>436</v>
      </c>
      <c r="B443" s="127" t="s">
        <v>119</v>
      </c>
      <c r="C443" s="131" t="s">
        <v>66</v>
      </c>
      <c r="D443" s="107">
        <v>1423</v>
      </c>
      <c r="E443" s="129" t="s">
        <v>58</v>
      </c>
      <c r="F443" s="121">
        <f t="shared" si="29"/>
        <v>8.5549999999999997</v>
      </c>
      <c r="G443" s="105">
        <v>12</v>
      </c>
      <c r="H443" s="109">
        <v>20.53</v>
      </c>
      <c r="I443" s="105">
        <f t="shared" si="24"/>
        <v>4.84</v>
      </c>
      <c r="J443" s="105">
        <f t="shared" si="25"/>
        <v>25.37</v>
      </c>
      <c r="K443" s="147"/>
      <c r="M443" s="228"/>
    </row>
    <row r="444" spans="1:13" ht="25.5">
      <c r="A444" s="118">
        <f t="shared" si="26"/>
        <v>437</v>
      </c>
      <c r="B444" s="127" t="s">
        <v>116</v>
      </c>
      <c r="C444" s="131" t="s">
        <v>66</v>
      </c>
      <c r="D444" s="107">
        <v>1297</v>
      </c>
      <c r="E444" s="129" t="s">
        <v>58</v>
      </c>
      <c r="F444" s="121">
        <f t="shared" si="29"/>
        <v>7.798</v>
      </c>
      <c r="G444" s="105">
        <v>12</v>
      </c>
      <c r="H444" s="109">
        <v>18.72</v>
      </c>
      <c r="I444" s="105">
        <f t="shared" si="24"/>
        <v>4.42</v>
      </c>
      <c r="J444" s="105">
        <f t="shared" si="25"/>
        <v>23.14</v>
      </c>
      <c r="K444" s="147"/>
      <c r="M444" s="228"/>
    </row>
    <row r="445" spans="1:13" ht="25.5">
      <c r="A445" s="118">
        <f t="shared" si="26"/>
        <v>438</v>
      </c>
      <c r="B445" s="127" t="s">
        <v>109</v>
      </c>
      <c r="C445" s="131" t="s">
        <v>66</v>
      </c>
      <c r="D445" s="107">
        <v>1403</v>
      </c>
      <c r="E445" s="129" t="s">
        <v>58</v>
      </c>
      <c r="F445" s="121">
        <f t="shared" si="29"/>
        <v>8.4350000000000005</v>
      </c>
      <c r="G445" s="105">
        <v>12</v>
      </c>
      <c r="H445" s="109">
        <v>20.239999999999998</v>
      </c>
      <c r="I445" s="105">
        <f t="shared" si="24"/>
        <v>4.7699999999999996</v>
      </c>
      <c r="J445" s="105">
        <f t="shared" si="25"/>
        <v>25.009999999999998</v>
      </c>
      <c r="K445" s="147"/>
      <c r="M445" s="228"/>
    </row>
    <row r="446" spans="1:13" ht="25.5">
      <c r="A446" s="118">
        <f t="shared" si="26"/>
        <v>439</v>
      </c>
      <c r="B446" s="127" t="s">
        <v>140</v>
      </c>
      <c r="C446" s="131" t="s">
        <v>66</v>
      </c>
      <c r="D446" s="107">
        <v>1322</v>
      </c>
      <c r="E446" s="129" t="s">
        <v>58</v>
      </c>
      <c r="F446" s="121">
        <f t="shared" si="29"/>
        <v>7.9480000000000004</v>
      </c>
      <c r="G446" s="105">
        <v>12</v>
      </c>
      <c r="H446" s="109">
        <v>19.079999999999998</v>
      </c>
      <c r="I446" s="105">
        <f t="shared" si="24"/>
        <v>4.5</v>
      </c>
      <c r="J446" s="105">
        <f t="shared" si="25"/>
        <v>23.58</v>
      </c>
      <c r="K446" s="147"/>
      <c r="M446" s="228"/>
    </row>
    <row r="447" spans="1:13" ht="26.25" customHeight="1">
      <c r="A447" s="118">
        <f t="shared" si="26"/>
        <v>440</v>
      </c>
      <c r="B447" s="127" t="s">
        <v>113</v>
      </c>
      <c r="C447" s="131" t="s">
        <v>32</v>
      </c>
      <c r="D447" s="107">
        <v>1205</v>
      </c>
      <c r="E447" s="129" t="s">
        <v>58</v>
      </c>
      <c r="F447" s="121">
        <f t="shared" si="29"/>
        <v>7.2450000000000001</v>
      </c>
      <c r="G447" s="105">
        <v>108.5</v>
      </c>
      <c r="H447" s="109">
        <v>157.22</v>
      </c>
      <c r="I447" s="105">
        <f t="shared" si="24"/>
        <v>37.090000000000003</v>
      </c>
      <c r="J447" s="105">
        <f t="shared" si="25"/>
        <v>194.31</v>
      </c>
      <c r="K447" s="147"/>
      <c r="M447" s="228"/>
    </row>
    <row r="448" spans="1:13" ht="29.25" customHeight="1">
      <c r="A448" s="118">
        <f t="shared" si="26"/>
        <v>441</v>
      </c>
      <c r="B448" s="127" t="s">
        <v>113</v>
      </c>
      <c r="C448" s="131" t="s">
        <v>32</v>
      </c>
      <c r="D448" s="107">
        <v>1205</v>
      </c>
      <c r="E448" s="129" t="s">
        <v>58</v>
      </c>
      <c r="F448" s="121">
        <f t="shared" si="29"/>
        <v>7.2450000000000001</v>
      </c>
      <c r="G448" s="105">
        <v>106</v>
      </c>
      <c r="H448" s="109">
        <v>153.59</v>
      </c>
      <c r="I448" s="105">
        <f t="shared" si="24"/>
        <v>36.229999999999997</v>
      </c>
      <c r="J448" s="105">
        <f t="shared" si="25"/>
        <v>189.82</v>
      </c>
      <c r="K448" s="147"/>
      <c r="M448" s="228"/>
    </row>
    <row r="449" spans="1:13" ht="31.5" customHeight="1">
      <c r="A449" s="118">
        <f t="shared" si="26"/>
        <v>442</v>
      </c>
      <c r="B449" s="127" t="s">
        <v>124</v>
      </c>
      <c r="C449" s="131" t="s">
        <v>66</v>
      </c>
      <c r="D449" s="107">
        <v>1397</v>
      </c>
      <c r="E449" s="129" t="s">
        <v>58</v>
      </c>
      <c r="F449" s="121">
        <f t="shared" si="29"/>
        <v>8.3989999999999991</v>
      </c>
      <c r="G449" s="105">
        <v>24</v>
      </c>
      <c r="H449" s="109">
        <v>40.32</v>
      </c>
      <c r="I449" s="105">
        <f t="shared" si="24"/>
        <v>9.51</v>
      </c>
      <c r="J449" s="105">
        <f t="shared" si="25"/>
        <v>49.83</v>
      </c>
      <c r="K449" s="147"/>
      <c r="M449" s="228"/>
    </row>
    <row r="450" spans="1:13" ht="15.75" customHeight="1">
      <c r="A450" s="118">
        <f t="shared" si="26"/>
        <v>443</v>
      </c>
      <c r="B450" s="127" t="s">
        <v>121</v>
      </c>
      <c r="C450" s="131" t="s">
        <v>68</v>
      </c>
      <c r="D450" s="107">
        <v>1525</v>
      </c>
      <c r="E450" s="129" t="s">
        <v>58</v>
      </c>
      <c r="F450" s="121">
        <f t="shared" si="29"/>
        <v>9.1690000000000005</v>
      </c>
      <c r="G450" s="105">
        <v>23</v>
      </c>
      <c r="H450" s="109">
        <v>42.18</v>
      </c>
      <c r="I450" s="105">
        <f t="shared" si="24"/>
        <v>9.9499999999999993</v>
      </c>
      <c r="J450" s="105">
        <f t="shared" si="25"/>
        <v>52.129999999999995</v>
      </c>
      <c r="K450" s="147"/>
      <c r="M450" s="228"/>
    </row>
    <row r="451" spans="1:13" ht="27" customHeight="1">
      <c r="A451" s="118">
        <f t="shared" si="26"/>
        <v>444</v>
      </c>
      <c r="B451" s="127" t="s">
        <v>112</v>
      </c>
      <c r="C451" s="131" t="s">
        <v>66</v>
      </c>
      <c r="D451" s="107">
        <v>1277</v>
      </c>
      <c r="E451" s="129" t="s">
        <v>58</v>
      </c>
      <c r="F451" s="121">
        <f t="shared" si="29"/>
        <v>7.6779999999999999</v>
      </c>
      <c r="G451" s="105">
        <v>24</v>
      </c>
      <c r="H451" s="109">
        <v>36.85</v>
      </c>
      <c r="I451" s="105">
        <f t="shared" si="24"/>
        <v>8.69</v>
      </c>
      <c r="J451" s="105">
        <f t="shared" si="25"/>
        <v>45.54</v>
      </c>
      <c r="K451" s="147"/>
      <c r="M451" s="228"/>
    </row>
    <row r="452" spans="1:13" ht="28.5" customHeight="1">
      <c r="A452" s="118">
        <f t="shared" si="26"/>
        <v>445</v>
      </c>
      <c r="B452" s="127" t="s">
        <v>116</v>
      </c>
      <c r="C452" s="131" t="s">
        <v>66</v>
      </c>
      <c r="D452" s="107">
        <v>1277</v>
      </c>
      <c r="E452" s="129" t="s">
        <v>58</v>
      </c>
      <c r="F452" s="121">
        <f t="shared" si="29"/>
        <v>7.6779999999999999</v>
      </c>
      <c r="G452" s="105">
        <v>12</v>
      </c>
      <c r="H452" s="109">
        <v>18.43</v>
      </c>
      <c r="I452" s="105">
        <f t="shared" si="24"/>
        <v>4.3499999999999996</v>
      </c>
      <c r="J452" s="105">
        <f t="shared" si="25"/>
        <v>22.78</v>
      </c>
      <c r="K452" s="147"/>
      <c r="M452" s="228"/>
    </row>
    <row r="453" spans="1:13" ht="19.5" customHeight="1">
      <c r="A453" s="118">
        <f t="shared" si="26"/>
        <v>446</v>
      </c>
      <c r="B453" s="127" t="s">
        <v>76</v>
      </c>
      <c r="C453" s="131" t="s">
        <v>66</v>
      </c>
      <c r="D453" s="107">
        <v>1302</v>
      </c>
      <c r="E453" s="129" t="s">
        <v>58</v>
      </c>
      <c r="F453" s="121">
        <f t="shared" si="29"/>
        <v>7.8280000000000003</v>
      </c>
      <c r="G453" s="105">
        <v>24</v>
      </c>
      <c r="H453" s="109">
        <v>37.57</v>
      </c>
      <c r="I453" s="105">
        <f t="shared" si="24"/>
        <v>8.86</v>
      </c>
      <c r="J453" s="105">
        <f t="shared" si="25"/>
        <v>46.43</v>
      </c>
      <c r="K453" s="147"/>
      <c r="M453" s="228"/>
    </row>
    <row r="454" spans="1:13" ht="19.5" customHeight="1">
      <c r="A454" s="118">
        <f t="shared" si="26"/>
        <v>447</v>
      </c>
      <c r="B454" s="127" t="s">
        <v>121</v>
      </c>
      <c r="C454" s="131" t="s">
        <v>68</v>
      </c>
      <c r="D454" s="107">
        <v>1505</v>
      </c>
      <c r="E454" s="129" t="s">
        <v>58</v>
      </c>
      <c r="F454" s="121">
        <f t="shared" si="29"/>
        <v>9.048</v>
      </c>
      <c r="G454" s="105">
        <v>23</v>
      </c>
      <c r="H454" s="109">
        <v>41.62</v>
      </c>
      <c r="I454" s="105">
        <f t="shared" si="24"/>
        <v>9.82</v>
      </c>
      <c r="J454" s="105">
        <f t="shared" si="25"/>
        <v>51.44</v>
      </c>
      <c r="K454" s="147"/>
      <c r="M454" s="228"/>
    </row>
    <row r="455" spans="1:13" ht="25.5">
      <c r="A455" s="118">
        <f t="shared" si="26"/>
        <v>448</v>
      </c>
      <c r="B455" s="127" t="s">
        <v>71</v>
      </c>
      <c r="C455" s="131" t="s">
        <v>32</v>
      </c>
      <c r="D455" s="107">
        <v>1242</v>
      </c>
      <c r="E455" s="129" t="s">
        <v>58</v>
      </c>
      <c r="F455" s="121">
        <f t="shared" si="29"/>
        <v>7.4669999999999996</v>
      </c>
      <c r="G455" s="105">
        <v>52</v>
      </c>
      <c r="H455" s="109">
        <v>77.66</v>
      </c>
      <c r="I455" s="105">
        <f t="shared" si="24"/>
        <v>18.32</v>
      </c>
      <c r="J455" s="105">
        <f t="shared" si="25"/>
        <v>95.97999999999999</v>
      </c>
      <c r="K455" s="147"/>
      <c r="M455" s="228"/>
    </row>
    <row r="456" spans="1:13" ht="25.5">
      <c r="A456" s="118">
        <f t="shared" si="26"/>
        <v>449</v>
      </c>
      <c r="B456" s="127" t="s">
        <v>181</v>
      </c>
      <c r="C456" s="131" t="s">
        <v>32</v>
      </c>
      <c r="D456" s="107">
        <v>1185</v>
      </c>
      <c r="E456" s="129" t="s">
        <v>58</v>
      </c>
      <c r="F456" s="121">
        <f t="shared" si="29"/>
        <v>7.1239999999999997</v>
      </c>
      <c r="G456" s="105">
        <v>30</v>
      </c>
      <c r="H456" s="109">
        <v>42.74</v>
      </c>
      <c r="I456" s="105">
        <f t="shared" ref="I456:I519" si="30">ROUND(H456*23.59%,2)</f>
        <v>10.08</v>
      </c>
      <c r="J456" s="105">
        <f t="shared" ref="J456:J519" si="31">H456+I456</f>
        <v>52.82</v>
      </c>
      <c r="K456" s="147"/>
      <c r="M456" s="228"/>
    </row>
    <row r="457" spans="1:13" ht="25.5">
      <c r="A457" s="118">
        <f t="shared" si="26"/>
        <v>450</v>
      </c>
      <c r="B457" s="127" t="s">
        <v>123</v>
      </c>
      <c r="C457" s="131" t="s">
        <v>66</v>
      </c>
      <c r="D457" s="107">
        <v>1277</v>
      </c>
      <c r="E457" s="129" t="s">
        <v>58</v>
      </c>
      <c r="F457" s="121">
        <f t="shared" si="29"/>
        <v>7.6779999999999999</v>
      </c>
      <c r="G457" s="105">
        <v>12</v>
      </c>
      <c r="H457" s="109">
        <v>18.43</v>
      </c>
      <c r="I457" s="105">
        <f t="shared" si="30"/>
        <v>4.3499999999999996</v>
      </c>
      <c r="J457" s="105">
        <f t="shared" si="31"/>
        <v>22.78</v>
      </c>
      <c r="K457" s="147"/>
      <c r="M457" s="228"/>
    </row>
    <row r="458" spans="1:13" ht="25.5">
      <c r="A458" s="118">
        <f t="shared" ref="A458:A521" si="32">A457+1</f>
        <v>451</v>
      </c>
      <c r="B458" s="127" t="s">
        <v>95</v>
      </c>
      <c r="C458" s="131" t="s">
        <v>68</v>
      </c>
      <c r="D458" s="107">
        <v>1553</v>
      </c>
      <c r="E458" s="129" t="s">
        <v>58</v>
      </c>
      <c r="F458" s="121">
        <f t="shared" si="29"/>
        <v>9.3369999999999997</v>
      </c>
      <c r="G458" s="105">
        <v>11</v>
      </c>
      <c r="H458" s="109">
        <v>20.54</v>
      </c>
      <c r="I458" s="105">
        <f t="shared" si="30"/>
        <v>4.8499999999999996</v>
      </c>
      <c r="J458" s="105">
        <f t="shared" si="31"/>
        <v>25.39</v>
      </c>
      <c r="K458" s="147"/>
      <c r="M458" s="228"/>
    </row>
    <row r="459" spans="1:13" ht="25.5">
      <c r="A459" s="118">
        <f t="shared" si="32"/>
        <v>452</v>
      </c>
      <c r="B459" s="127" t="s">
        <v>113</v>
      </c>
      <c r="C459" s="131" t="s">
        <v>32</v>
      </c>
      <c r="D459" s="107">
        <v>1205</v>
      </c>
      <c r="E459" s="129" t="s">
        <v>58</v>
      </c>
      <c r="F459" s="121">
        <f t="shared" si="29"/>
        <v>7.2450000000000001</v>
      </c>
      <c r="G459" s="105">
        <v>110.5</v>
      </c>
      <c r="H459" s="109">
        <v>160.11000000000001</v>
      </c>
      <c r="I459" s="105">
        <f t="shared" si="30"/>
        <v>37.770000000000003</v>
      </c>
      <c r="J459" s="105">
        <f t="shared" si="31"/>
        <v>197.88000000000002</v>
      </c>
      <c r="K459" s="147"/>
      <c r="M459" s="228"/>
    </row>
    <row r="460" spans="1:13" ht="25.5">
      <c r="A460" s="118">
        <f t="shared" si="32"/>
        <v>453</v>
      </c>
      <c r="B460" s="127" t="s">
        <v>101</v>
      </c>
      <c r="C460" s="131" t="s">
        <v>66</v>
      </c>
      <c r="D460" s="107">
        <v>1403</v>
      </c>
      <c r="E460" s="129" t="s">
        <v>58</v>
      </c>
      <c r="F460" s="121">
        <f t="shared" si="29"/>
        <v>8.4350000000000005</v>
      </c>
      <c r="G460" s="105">
        <v>36</v>
      </c>
      <c r="H460" s="109">
        <v>60.73</v>
      </c>
      <c r="I460" s="105">
        <f t="shared" si="30"/>
        <v>14.33</v>
      </c>
      <c r="J460" s="105">
        <f t="shared" si="31"/>
        <v>75.06</v>
      </c>
      <c r="K460" s="147"/>
      <c r="M460" s="228"/>
    </row>
    <row r="461" spans="1:13" ht="25.5">
      <c r="A461" s="118">
        <f t="shared" si="32"/>
        <v>454</v>
      </c>
      <c r="B461" s="127" t="s">
        <v>88</v>
      </c>
      <c r="C461" s="131" t="s">
        <v>70</v>
      </c>
      <c r="D461" s="107">
        <v>1414</v>
      </c>
      <c r="E461" s="129" t="s">
        <v>58</v>
      </c>
      <c r="F461" s="121">
        <f t="shared" si="29"/>
        <v>8.5009999999999994</v>
      </c>
      <c r="G461" s="105">
        <v>23</v>
      </c>
      <c r="H461" s="109">
        <v>39.1</v>
      </c>
      <c r="I461" s="105">
        <f t="shared" si="30"/>
        <v>9.2200000000000006</v>
      </c>
      <c r="J461" s="105">
        <f t="shared" si="31"/>
        <v>48.32</v>
      </c>
      <c r="K461" s="147"/>
      <c r="M461" s="228"/>
    </row>
    <row r="462" spans="1:13" ht="25.5">
      <c r="A462" s="118">
        <f t="shared" si="32"/>
        <v>455</v>
      </c>
      <c r="B462" s="127" t="s">
        <v>107</v>
      </c>
      <c r="C462" s="131" t="s">
        <v>66</v>
      </c>
      <c r="D462" s="107">
        <v>1277</v>
      </c>
      <c r="E462" s="129" t="s">
        <v>58</v>
      </c>
      <c r="F462" s="121">
        <f t="shared" si="29"/>
        <v>7.6779999999999999</v>
      </c>
      <c r="G462" s="105">
        <v>12</v>
      </c>
      <c r="H462" s="109">
        <v>18.43</v>
      </c>
      <c r="I462" s="105">
        <f t="shared" si="30"/>
        <v>4.3499999999999996</v>
      </c>
      <c r="J462" s="105">
        <f t="shared" si="31"/>
        <v>22.78</v>
      </c>
      <c r="K462" s="147"/>
      <c r="M462" s="228"/>
    </row>
    <row r="463" spans="1:13" ht="12.75">
      <c r="A463" s="118">
        <f t="shared" si="32"/>
        <v>456</v>
      </c>
      <c r="B463" s="127" t="s">
        <v>91</v>
      </c>
      <c r="C463" s="131" t="s">
        <v>66</v>
      </c>
      <c r="D463" s="107">
        <v>1180</v>
      </c>
      <c r="E463" s="129" t="s">
        <v>58</v>
      </c>
      <c r="F463" s="121">
        <f t="shared" si="29"/>
        <v>7.0940000000000003</v>
      </c>
      <c r="G463" s="105">
        <v>32</v>
      </c>
      <c r="H463" s="109">
        <v>45.4</v>
      </c>
      <c r="I463" s="105">
        <f t="shared" si="30"/>
        <v>10.71</v>
      </c>
      <c r="J463" s="105">
        <f t="shared" si="31"/>
        <v>56.11</v>
      </c>
      <c r="K463" s="147"/>
      <c r="M463" s="228"/>
    </row>
    <row r="464" spans="1:13" ht="25.5">
      <c r="A464" s="118">
        <f t="shared" si="32"/>
        <v>457</v>
      </c>
      <c r="B464" s="127" t="s">
        <v>127</v>
      </c>
      <c r="C464" s="131" t="s">
        <v>66</v>
      </c>
      <c r="D464" s="107">
        <v>1277</v>
      </c>
      <c r="E464" s="129" t="s">
        <v>58</v>
      </c>
      <c r="F464" s="121">
        <f t="shared" si="29"/>
        <v>7.6779999999999999</v>
      </c>
      <c r="G464" s="105">
        <v>12</v>
      </c>
      <c r="H464" s="109">
        <v>18.43</v>
      </c>
      <c r="I464" s="105">
        <f t="shared" si="30"/>
        <v>4.3499999999999996</v>
      </c>
      <c r="J464" s="105">
        <f t="shared" si="31"/>
        <v>22.78</v>
      </c>
      <c r="K464" s="147"/>
      <c r="M464" s="228"/>
    </row>
    <row r="465" spans="1:13" ht="31.5" customHeight="1">
      <c r="A465" s="118">
        <f t="shared" si="32"/>
        <v>458</v>
      </c>
      <c r="B465" s="127" t="s">
        <v>118</v>
      </c>
      <c r="C465" s="131" t="s">
        <v>66</v>
      </c>
      <c r="D465" s="107">
        <v>1277</v>
      </c>
      <c r="E465" s="129" t="s">
        <v>58</v>
      </c>
      <c r="F465" s="121">
        <f t="shared" si="29"/>
        <v>7.6779999999999999</v>
      </c>
      <c r="G465" s="105">
        <v>37</v>
      </c>
      <c r="H465" s="109">
        <v>56.82</v>
      </c>
      <c r="I465" s="105">
        <f t="shared" si="30"/>
        <v>13.4</v>
      </c>
      <c r="J465" s="105">
        <f t="shared" si="31"/>
        <v>70.22</v>
      </c>
      <c r="K465" s="147"/>
      <c r="M465" s="228"/>
    </row>
    <row r="466" spans="1:13" ht="17.25" customHeight="1">
      <c r="A466" s="118">
        <f t="shared" si="32"/>
        <v>459</v>
      </c>
      <c r="B466" s="127" t="s">
        <v>89</v>
      </c>
      <c r="C466" s="131" t="s">
        <v>32</v>
      </c>
      <c r="D466" s="107">
        <v>1243</v>
      </c>
      <c r="E466" s="129" t="s">
        <v>58</v>
      </c>
      <c r="F466" s="121">
        <f t="shared" si="29"/>
        <v>7.4729999999999999</v>
      </c>
      <c r="G466" s="105">
        <v>10.5</v>
      </c>
      <c r="H466" s="109">
        <v>15.69</v>
      </c>
      <c r="I466" s="105">
        <f t="shared" si="30"/>
        <v>3.7</v>
      </c>
      <c r="J466" s="105">
        <f t="shared" si="31"/>
        <v>19.39</v>
      </c>
      <c r="K466" s="147"/>
      <c r="M466" s="228"/>
    </row>
    <row r="467" spans="1:13" ht="30.75" customHeight="1">
      <c r="A467" s="118">
        <f t="shared" si="32"/>
        <v>460</v>
      </c>
      <c r="B467" s="127" t="s">
        <v>139</v>
      </c>
      <c r="C467" s="131" t="s">
        <v>68</v>
      </c>
      <c r="D467" s="107">
        <v>1295</v>
      </c>
      <c r="E467" s="129" t="s">
        <v>58</v>
      </c>
      <c r="F467" s="121">
        <f t="shared" si="29"/>
        <v>7.7859999999999996</v>
      </c>
      <c r="G467" s="105">
        <v>12</v>
      </c>
      <c r="H467" s="109">
        <v>18.690000000000001</v>
      </c>
      <c r="I467" s="105">
        <f t="shared" si="30"/>
        <v>4.41</v>
      </c>
      <c r="J467" s="105">
        <f t="shared" si="31"/>
        <v>23.1</v>
      </c>
      <c r="K467" s="147"/>
      <c r="M467" s="228"/>
    </row>
    <row r="468" spans="1:13" ht="25.5">
      <c r="A468" s="118">
        <f t="shared" si="32"/>
        <v>461</v>
      </c>
      <c r="B468" s="127" t="s">
        <v>88</v>
      </c>
      <c r="C468" s="131" t="s">
        <v>68</v>
      </c>
      <c r="D468" s="107">
        <v>1403</v>
      </c>
      <c r="E468" s="129" t="s">
        <v>58</v>
      </c>
      <c r="F468" s="121">
        <f t="shared" si="29"/>
        <v>8.4350000000000005</v>
      </c>
      <c r="G468" s="105">
        <v>23</v>
      </c>
      <c r="H468" s="109">
        <v>38.799999999999997</v>
      </c>
      <c r="I468" s="105">
        <f t="shared" si="30"/>
        <v>9.15</v>
      </c>
      <c r="J468" s="105">
        <f t="shared" si="31"/>
        <v>47.949999999999996</v>
      </c>
      <c r="K468" s="147"/>
      <c r="M468" s="228"/>
    </row>
    <row r="469" spans="1:13" ht="25.5">
      <c r="A469" s="118">
        <f t="shared" si="32"/>
        <v>462</v>
      </c>
      <c r="B469" s="127" t="s">
        <v>123</v>
      </c>
      <c r="C469" s="131" t="s">
        <v>68</v>
      </c>
      <c r="D469" s="107">
        <v>1295</v>
      </c>
      <c r="E469" s="129" t="s">
        <v>58</v>
      </c>
      <c r="F469" s="121">
        <f t="shared" si="29"/>
        <v>7.7859999999999996</v>
      </c>
      <c r="G469" s="105">
        <v>24</v>
      </c>
      <c r="H469" s="109">
        <v>37.369999999999997</v>
      </c>
      <c r="I469" s="105">
        <f t="shared" si="30"/>
        <v>8.82</v>
      </c>
      <c r="J469" s="105">
        <f t="shared" si="31"/>
        <v>46.19</v>
      </c>
      <c r="K469" s="147"/>
      <c r="M469" s="228"/>
    </row>
    <row r="470" spans="1:13" ht="25.5">
      <c r="A470" s="118">
        <f t="shared" si="32"/>
        <v>463</v>
      </c>
      <c r="B470" s="127" t="s">
        <v>113</v>
      </c>
      <c r="C470" s="131" t="s">
        <v>32</v>
      </c>
      <c r="D470" s="107">
        <v>1225</v>
      </c>
      <c r="E470" s="129" t="s">
        <v>58</v>
      </c>
      <c r="F470" s="121">
        <f t="shared" si="29"/>
        <v>7.3650000000000002</v>
      </c>
      <c r="G470" s="105">
        <v>59.5</v>
      </c>
      <c r="H470" s="109">
        <v>87.64</v>
      </c>
      <c r="I470" s="105">
        <f t="shared" si="30"/>
        <v>20.67</v>
      </c>
      <c r="J470" s="105">
        <f t="shared" si="31"/>
        <v>108.31</v>
      </c>
      <c r="K470" s="147"/>
      <c r="M470" s="228"/>
    </row>
    <row r="471" spans="1:13" ht="25.5">
      <c r="A471" s="118">
        <f t="shared" si="32"/>
        <v>464</v>
      </c>
      <c r="B471" s="127" t="s">
        <v>112</v>
      </c>
      <c r="C471" s="131" t="s">
        <v>66</v>
      </c>
      <c r="D471" s="107">
        <v>1302</v>
      </c>
      <c r="E471" s="129" t="s">
        <v>58</v>
      </c>
      <c r="F471" s="121">
        <f t="shared" si="29"/>
        <v>7.8280000000000003</v>
      </c>
      <c r="G471" s="105">
        <v>12</v>
      </c>
      <c r="H471" s="109">
        <v>18.79</v>
      </c>
      <c r="I471" s="105">
        <f t="shared" si="30"/>
        <v>4.43</v>
      </c>
      <c r="J471" s="105">
        <f t="shared" si="31"/>
        <v>23.22</v>
      </c>
      <c r="K471" s="147"/>
      <c r="M471" s="228"/>
    </row>
    <row r="472" spans="1:13" ht="25.5">
      <c r="A472" s="118">
        <f t="shared" si="32"/>
        <v>465</v>
      </c>
      <c r="B472" s="127" t="s">
        <v>102</v>
      </c>
      <c r="C472" s="131" t="s">
        <v>66</v>
      </c>
      <c r="D472" s="107">
        <v>1277</v>
      </c>
      <c r="E472" s="129" t="s">
        <v>58</v>
      </c>
      <c r="F472" s="121">
        <f t="shared" si="29"/>
        <v>7.6779999999999999</v>
      </c>
      <c r="G472" s="105">
        <v>26.5</v>
      </c>
      <c r="H472" s="109">
        <v>40.69</v>
      </c>
      <c r="I472" s="105">
        <f t="shared" si="30"/>
        <v>9.6</v>
      </c>
      <c r="J472" s="105">
        <f t="shared" si="31"/>
        <v>50.29</v>
      </c>
      <c r="K472" s="147"/>
      <c r="M472" s="228"/>
    </row>
    <row r="473" spans="1:13" ht="25.5">
      <c r="A473" s="118">
        <f t="shared" si="32"/>
        <v>466</v>
      </c>
      <c r="B473" s="127" t="s">
        <v>117</v>
      </c>
      <c r="C473" s="131" t="s">
        <v>66</v>
      </c>
      <c r="D473" s="107">
        <v>1302</v>
      </c>
      <c r="E473" s="129" t="s">
        <v>58</v>
      </c>
      <c r="F473" s="121">
        <f t="shared" si="29"/>
        <v>7.8280000000000003</v>
      </c>
      <c r="G473" s="105">
        <v>24</v>
      </c>
      <c r="H473" s="109">
        <v>37.57</v>
      </c>
      <c r="I473" s="105">
        <f t="shared" si="30"/>
        <v>8.86</v>
      </c>
      <c r="J473" s="105">
        <f t="shared" si="31"/>
        <v>46.43</v>
      </c>
      <c r="K473" s="147"/>
      <c r="M473" s="228"/>
    </row>
    <row r="474" spans="1:13" ht="25.5">
      <c r="A474" s="118">
        <f t="shared" si="32"/>
        <v>467</v>
      </c>
      <c r="B474" s="127" t="s">
        <v>73</v>
      </c>
      <c r="C474" s="131" t="s">
        <v>68</v>
      </c>
      <c r="D474" s="107">
        <v>1430</v>
      </c>
      <c r="E474" s="129" t="s">
        <v>58</v>
      </c>
      <c r="F474" s="121">
        <f t="shared" si="29"/>
        <v>8.5969999999999995</v>
      </c>
      <c r="G474" s="105">
        <v>14</v>
      </c>
      <c r="H474" s="109">
        <v>24.07</v>
      </c>
      <c r="I474" s="105">
        <f t="shared" si="30"/>
        <v>5.68</v>
      </c>
      <c r="J474" s="105">
        <f t="shared" si="31"/>
        <v>29.75</v>
      </c>
      <c r="K474" s="147"/>
      <c r="M474" s="228"/>
    </row>
    <row r="475" spans="1:13" ht="33.75" customHeight="1">
      <c r="A475" s="118">
        <f t="shared" si="32"/>
        <v>468</v>
      </c>
      <c r="B475" s="127" t="s">
        <v>181</v>
      </c>
      <c r="C475" s="131" t="s">
        <v>32</v>
      </c>
      <c r="D475" s="107">
        <v>1185</v>
      </c>
      <c r="E475" s="129" t="s">
        <v>58</v>
      </c>
      <c r="F475" s="121">
        <f t="shared" si="29"/>
        <v>7.1239999999999997</v>
      </c>
      <c r="G475" s="105">
        <v>46</v>
      </c>
      <c r="H475" s="109">
        <v>65.540000000000006</v>
      </c>
      <c r="I475" s="105">
        <f t="shared" si="30"/>
        <v>15.46</v>
      </c>
      <c r="J475" s="105">
        <f t="shared" si="31"/>
        <v>81</v>
      </c>
      <c r="K475" s="147"/>
      <c r="M475" s="228"/>
    </row>
    <row r="476" spans="1:13" ht="23.25" customHeight="1">
      <c r="A476" s="118">
        <f t="shared" si="32"/>
        <v>469</v>
      </c>
      <c r="B476" s="127" t="s">
        <v>94</v>
      </c>
      <c r="C476" s="131" t="s">
        <v>66</v>
      </c>
      <c r="D476" s="107">
        <v>1277</v>
      </c>
      <c r="E476" s="129" t="s">
        <v>58</v>
      </c>
      <c r="F476" s="121">
        <f t="shared" si="29"/>
        <v>7.6779999999999999</v>
      </c>
      <c r="G476" s="105">
        <v>12</v>
      </c>
      <c r="H476" s="109">
        <v>18.43</v>
      </c>
      <c r="I476" s="105">
        <f t="shared" si="30"/>
        <v>4.3499999999999996</v>
      </c>
      <c r="J476" s="105">
        <f t="shared" si="31"/>
        <v>22.78</v>
      </c>
      <c r="K476" s="147"/>
      <c r="M476" s="228"/>
    </row>
    <row r="477" spans="1:13" ht="25.5">
      <c r="A477" s="118">
        <f t="shared" si="32"/>
        <v>470</v>
      </c>
      <c r="B477" s="127" t="s">
        <v>99</v>
      </c>
      <c r="C477" s="131" t="s">
        <v>66</v>
      </c>
      <c r="D477" s="107">
        <v>1277</v>
      </c>
      <c r="E477" s="129" t="s">
        <v>58</v>
      </c>
      <c r="F477" s="121">
        <f t="shared" si="29"/>
        <v>7.6779999999999999</v>
      </c>
      <c r="G477" s="105">
        <v>48</v>
      </c>
      <c r="H477" s="109">
        <v>73.709999999999994</v>
      </c>
      <c r="I477" s="105">
        <f t="shared" si="30"/>
        <v>17.39</v>
      </c>
      <c r="J477" s="105">
        <f t="shared" si="31"/>
        <v>91.1</v>
      </c>
      <c r="K477" s="147"/>
      <c r="M477" s="228"/>
    </row>
    <row r="478" spans="1:13" ht="25.5">
      <c r="A478" s="118">
        <f t="shared" si="32"/>
        <v>471</v>
      </c>
      <c r="B478" s="127" t="s">
        <v>181</v>
      </c>
      <c r="C478" s="131" t="s">
        <v>32</v>
      </c>
      <c r="D478" s="107">
        <v>1185</v>
      </c>
      <c r="E478" s="129" t="s">
        <v>58</v>
      </c>
      <c r="F478" s="121">
        <f t="shared" si="29"/>
        <v>7.1239999999999997</v>
      </c>
      <c r="G478" s="105">
        <v>46</v>
      </c>
      <c r="H478" s="109">
        <v>65.540000000000006</v>
      </c>
      <c r="I478" s="105">
        <f t="shared" si="30"/>
        <v>15.46</v>
      </c>
      <c r="J478" s="105">
        <f t="shared" si="31"/>
        <v>81</v>
      </c>
      <c r="K478" s="147"/>
      <c r="M478" s="228"/>
    </row>
    <row r="479" spans="1:13" ht="29.25" customHeight="1">
      <c r="A479" s="118">
        <f t="shared" si="32"/>
        <v>472</v>
      </c>
      <c r="B479" s="127" t="s">
        <v>140</v>
      </c>
      <c r="C479" s="131" t="s">
        <v>68</v>
      </c>
      <c r="D479" s="107">
        <v>1295</v>
      </c>
      <c r="E479" s="129" t="s">
        <v>58</v>
      </c>
      <c r="F479" s="121">
        <f t="shared" si="29"/>
        <v>7.7859999999999996</v>
      </c>
      <c r="G479" s="105">
        <v>12</v>
      </c>
      <c r="H479" s="109">
        <v>18.690000000000001</v>
      </c>
      <c r="I479" s="105">
        <f t="shared" si="30"/>
        <v>4.41</v>
      </c>
      <c r="J479" s="105">
        <f t="shared" si="31"/>
        <v>23.1</v>
      </c>
      <c r="K479" s="147"/>
      <c r="M479" s="228"/>
    </row>
    <row r="480" spans="1:13" ht="30" customHeight="1">
      <c r="A480" s="118">
        <f t="shared" si="32"/>
        <v>473</v>
      </c>
      <c r="B480" s="127" t="s">
        <v>82</v>
      </c>
      <c r="C480" s="131" t="s">
        <v>68</v>
      </c>
      <c r="D480" s="107">
        <v>1430</v>
      </c>
      <c r="E480" s="129" t="s">
        <v>58</v>
      </c>
      <c r="F480" s="121">
        <f t="shared" si="29"/>
        <v>8.5969999999999995</v>
      </c>
      <c r="G480" s="105">
        <v>24</v>
      </c>
      <c r="H480" s="109">
        <v>41.27</v>
      </c>
      <c r="I480" s="105">
        <f t="shared" si="30"/>
        <v>9.74</v>
      </c>
      <c r="J480" s="105">
        <f t="shared" si="31"/>
        <v>51.010000000000005</v>
      </c>
      <c r="K480" s="147"/>
      <c r="M480" s="228"/>
    </row>
    <row r="481" spans="1:13" ht="25.5">
      <c r="A481" s="118">
        <f t="shared" si="32"/>
        <v>474</v>
      </c>
      <c r="B481" s="127" t="s">
        <v>95</v>
      </c>
      <c r="C481" s="131" t="s">
        <v>68</v>
      </c>
      <c r="D481" s="107">
        <v>1505</v>
      </c>
      <c r="E481" s="129" t="s">
        <v>58</v>
      </c>
      <c r="F481" s="121">
        <f t="shared" si="29"/>
        <v>9.048</v>
      </c>
      <c r="G481" s="105">
        <v>10</v>
      </c>
      <c r="H481" s="109">
        <v>18.100000000000001</v>
      </c>
      <c r="I481" s="105">
        <f t="shared" si="30"/>
        <v>4.2699999999999996</v>
      </c>
      <c r="J481" s="105">
        <f t="shared" si="31"/>
        <v>22.37</v>
      </c>
      <c r="K481" s="147"/>
      <c r="M481" s="228"/>
    </row>
    <row r="482" spans="1:13" ht="25.5">
      <c r="A482" s="118">
        <f t="shared" si="32"/>
        <v>475</v>
      </c>
      <c r="B482" s="127" t="s">
        <v>99</v>
      </c>
      <c r="C482" s="131" t="s">
        <v>66</v>
      </c>
      <c r="D482" s="107">
        <v>1277</v>
      </c>
      <c r="E482" s="129" t="s">
        <v>58</v>
      </c>
      <c r="F482" s="121">
        <f t="shared" si="29"/>
        <v>7.6779999999999999</v>
      </c>
      <c r="G482" s="105">
        <v>24</v>
      </c>
      <c r="H482" s="109">
        <v>36.85</v>
      </c>
      <c r="I482" s="105">
        <f t="shared" si="30"/>
        <v>8.69</v>
      </c>
      <c r="J482" s="105">
        <f t="shared" si="31"/>
        <v>45.54</v>
      </c>
      <c r="K482" s="147"/>
      <c r="M482" s="228"/>
    </row>
    <row r="483" spans="1:13" ht="25.5">
      <c r="A483" s="118">
        <f t="shared" si="32"/>
        <v>476</v>
      </c>
      <c r="B483" s="127" t="s">
        <v>119</v>
      </c>
      <c r="C483" s="131" t="s">
        <v>66</v>
      </c>
      <c r="D483" s="107">
        <v>1403</v>
      </c>
      <c r="E483" s="129" t="s">
        <v>58</v>
      </c>
      <c r="F483" s="121">
        <f t="shared" si="29"/>
        <v>8.4350000000000005</v>
      </c>
      <c r="G483" s="105">
        <v>12</v>
      </c>
      <c r="H483" s="109">
        <v>20.239999999999998</v>
      </c>
      <c r="I483" s="105">
        <f t="shared" si="30"/>
        <v>4.7699999999999996</v>
      </c>
      <c r="J483" s="105">
        <f t="shared" si="31"/>
        <v>25.009999999999998</v>
      </c>
      <c r="K483" s="147"/>
      <c r="M483" s="228"/>
    </row>
    <row r="484" spans="1:13" s="50" customFormat="1" ht="25.5">
      <c r="A484" s="118">
        <f t="shared" si="32"/>
        <v>477</v>
      </c>
      <c r="B484" s="132" t="s">
        <v>183</v>
      </c>
      <c r="C484" s="133" t="s">
        <v>32</v>
      </c>
      <c r="D484" s="118">
        <v>1245</v>
      </c>
      <c r="E484" s="130" t="s">
        <v>58</v>
      </c>
      <c r="F484" s="121">
        <f t="shared" si="29"/>
        <v>7.4850000000000003</v>
      </c>
      <c r="G484" s="105">
        <v>23</v>
      </c>
      <c r="H484" s="110">
        <v>34.43</v>
      </c>
      <c r="I484" s="105">
        <f>ROUND(H484*21.94%,2)</f>
        <v>7.55</v>
      </c>
      <c r="J484" s="105">
        <f t="shared" si="31"/>
        <v>41.98</v>
      </c>
      <c r="K484" s="147" t="s">
        <v>142</v>
      </c>
      <c r="M484" s="228"/>
    </row>
    <row r="485" spans="1:13" ht="25.5">
      <c r="A485" s="118">
        <f t="shared" si="32"/>
        <v>478</v>
      </c>
      <c r="B485" s="127" t="s">
        <v>109</v>
      </c>
      <c r="C485" s="131" t="s">
        <v>66</v>
      </c>
      <c r="D485" s="107">
        <v>1377</v>
      </c>
      <c r="E485" s="129" t="s">
        <v>58</v>
      </c>
      <c r="F485" s="121">
        <f t="shared" si="29"/>
        <v>8.2789999999999999</v>
      </c>
      <c r="G485" s="105">
        <v>24</v>
      </c>
      <c r="H485" s="109">
        <v>39.74</v>
      </c>
      <c r="I485" s="105">
        <f t="shared" si="30"/>
        <v>9.3699999999999992</v>
      </c>
      <c r="J485" s="105">
        <f t="shared" si="31"/>
        <v>49.11</v>
      </c>
      <c r="K485" s="147"/>
      <c r="M485" s="228"/>
    </row>
    <row r="486" spans="1:13" ht="25.5">
      <c r="A486" s="118">
        <f t="shared" si="32"/>
        <v>479</v>
      </c>
      <c r="B486" s="127" t="s">
        <v>86</v>
      </c>
      <c r="C486" s="131" t="s">
        <v>66</v>
      </c>
      <c r="D486" s="107">
        <v>1277</v>
      </c>
      <c r="E486" s="129" t="s">
        <v>58</v>
      </c>
      <c r="F486" s="121">
        <f t="shared" si="29"/>
        <v>7.6779999999999999</v>
      </c>
      <c r="G486" s="105">
        <v>12</v>
      </c>
      <c r="H486" s="109">
        <v>18.43</v>
      </c>
      <c r="I486" s="105">
        <f t="shared" si="30"/>
        <v>4.3499999999999996</v>
      </c>
      <c r="J486" s="105">
        <f t="shared" si="31"/>
        <v>22.78</v>
      </c>
      <c r="K486" s="147"/>
      <c r="M486" s="228"/>
    </row>
    <row r="487" spans="1:13" ht="25.5">
      <c r="A487" s="118">
        <f t="shared" si="32"/>
        <v>480</v>
      </c>
      <c r="B487" s="127" t="s">
        <v>113</v>
      </c>
      <c r="C487" s="131" t="s">
        <v>32</v>
      </c>
      <c r="D487" s="107">
        <v>1185</v>
      </c>
      <c r="E487" s="129" t="s">
        <v>58</v>
      </c>
      <c r="F487" s="121">
        <f t="shared" si="29"/>
        <v>7.1239999999999997</v>
      </c>
      <c r="G487" s="105">
        <v>112.5</v>
      </c>
      <c r="H487" s="109">
        <v>160.29</v>
      </c>
      <c r="I487" s="105">
        <f t="shared" si="30"/>
        <v>37.81</v>
      </c>
      <c r="J487" s="105">
        <f t="shared" si="31"/>
        <v>198.1</v>
      </c>
      <c r="K487" s="147"/>
      <c r="M487" s="228"/>
    </row>
    <row r="488" spans="1:13" ht="25.5">
      <c r="A488" s="118">
        <f t="shared" si="32"/>
        <v>481</v>
      </c>
      <c r="B488" s="127" t="s">
        <v>67</v>
      </c>
      <c r="C488" s="131" t="s">
        <v>66</v>
      </c>
      <c r="D488" s="107">
        <v>1297</v>
      </c>
      <c r="E488" s="129" t="s">
        <v>58</v>
      </c>
      <c r="F488" s="121">
        <f t="shared" si="29"/>
        <v>7.798</v>
      </c>
      <c r="G488" s="105">
        <v>12.5</v>
      </c>
      <c r="H488" s="109">
        <v>19.5</v>
      </c>
      <c r="I488" s="105">
        <f t="shared" si="30"/>
        <v>4.5999999999999996</v>
      </c>
      <c r="J488" s="105">
        <f t="shared" si="31"/>
        <v>24.1</v>
      </c>
      <c r="K488" s="147"/>
      <c r="M488" s="228"/>
    </row>
    <row r="489" spans="1:13" ht="25.5">
      <c r="A489" s="118">
        <f t="shared" si="32"/>
        <v>482</v>
      </c>
      <c r="B489" s="127" t="s">
        <v>101</v>
      </c>
      <c r="C489" s="131" t="s">
        <v>66</v>
      </c>
      <c r="D489" s="107">
        <v>1377</v>
      </c>
      <c r="E489" s="129" t="s">
        <v>58</v>
      </c>
      <c r="F489" s="121">
        <f t="shared" si="29"/>
        <v>8.2789999999999999</v>
      </c>
      <c r="G489" s="105">
        <v>24</v>
      </c>
      <c r="H489" s="109">
        <v>39.74</v>
      </c>
      <c r="I489" s="105">
        <f t="shared" si="30"/>
        <v>9.3699999999999992</v>
      </c>
      <c r="J489" s="105">
        <f t="shared" si="31"/>
        <v>49.11</v>
      </c>
      <c r="K489" s="147"/>
      <c r="M489" s="228"/>
    </row>
    <row r="490" spans="1:13" ht="25.5">
      <c r="A490" s="118">
        <f t="shared" si="32"/>
        <v>483</v>
      </c>
      <c r="B490" s="127" t="s">
        <v>96</v>
      </c>
      <c r="C490" s="131" t="s">
        <v>66</v>
      </c>
      <c r="D490" s="107">
        <v>1257</v>
      </c>
      <c r="E490" s="129" t="s">
        <v>58</v>
      </c>
      <c r="F490" s="121">
        <f t="shared" si="29"/>
        <v>7.5570000000000004</v>
      </c>
      <c r="G490" s="105">
        <v>12</v>
      </c>
      <c r="H490" s="109">
        <v>18.14</v>
      </c>
      <c r="I490" s="105">
        <f t="shared" si="30"/>
        <v>4.28</v>
      </c>
      <c r="J490" s="105">
        <f t="shared" si="31"/>
        <v>22.42</v>
      </c>
      <c r="K490" s="147"/>
      <c r="M490" s="228"/>
    </row>
    <row r="491" spans="1:13" ht="25.5">
      <c r="A491" s="118">
        <f t="shared" si="32"/>
        <v>484</v>
      </c>
      <c r="B491" s="127" t="s">
        <v>107</v>
      </c>
      <c r="C491" s="131" t="s">
        <v>32</v>
      </c>
      <c r="D491" s="107">
        <v>1060</v>
      </c>
      <c r="E491" s="129" t="s">
        <v>58</v>
      </c>
      <c r="F491" s="121">
        <f t="shared" si="29"/>
        <v>6.3730000000000002</v>
      </c>
      <c r="G491" s="105">
        <v>12</v>
      </c>
      <c r="H491" s="109">
        <v>15.3</v>
      </c>
      <c r="I491" s="105">
        <f t="shared" si="30"/>
        <v>3.61</v>
      </c>
      <c r="J491" s="105">
        <f t="shared" si="31"/>
        <v>18.91</v>
      </c>
      <c r="K491" s="147"/>
      <c r="M491" s="228"/>
    </row>
    <row r="492" spans="1:13" ht="16.5" customHeight="1">
      <c r="A492" s="118">
        <f t="shared" si="32"/>
        <v>485</v>
      </c>
      <c r="B492" s="127" t="s">
        <v>91</v>
      </c>
      <c r="C492" s="131" t="s">
        <v>32</v>
      </c>
      <c r="D492" s="107">
        <v>1043</v>
      </c>
      <c r="E492" s="129" t="s">
        <v>58</v>
      </c>
      <c r="F492" s="121">
        <f t="shared" si="29"/>
        <v>6.2709999999999999</v>
      </c>
      <c r="G492" s="105">
        <v>36</v>
      </c>
      <c r="H492" s="109">
        <v>45.15</v>
      </c>
      <c r="I492" s="105">
        <f t="shared" si="30"/>
        <v>10.65</v>
      </c>
      <c r="J492" s="105">
        <f t="shared" si="31"/>
        <v>55.8</v>
      </c>
      <c r="K492" s="147"/>
      <c r="M492" s="228"/>
    </row>
    <row r="493" spans="1:13" ht="25.5">
      <c r="A493" s="118">
        <f t="shared" si="32"/>
        <v>486</v>
      </c>
      <c r="B493" s="127" t="s">
        <v>105</v>
      </c>
      <c r="C493" s="131" t="s">
        <v>66</v>
      </c>
      <c r="D493" s="107">
        <v>1257</v>
      </c>
      <c r="E493" s="129" t="s">
        <v>58</v>
      </c>
      <c r="F493" s="121">
        <f t="shared" si="29"/>
        <v>7.5570000000000004</v>
      </c>
      <c r="G493" s="105">
        <v>24</v>
      </c>
      <c r="H493" s="109">
        <v>36.270000000000003</v>
      </c>
      <c r="I493" s="105">
        <f t="shared" si="30"/>
        <v>8.56</v>
      </c>
      <c r="J493" s="105">
        <f t="shared" si="31"/>
        <v>44.830000000000005</v>
      </c>
      <c r="K493" s="147"/>
      <c r="M493" s="228"/>
    </row>
    <row r="494" spans="1:13" ht="25.5">
      <c r="A494" s="118">
        <f t="shared" si="32"/>
        <v>487</v>
      </c>
      <c r="B494" s="127" t="s">
        <v>75</v>
      </c>
      <c r="C494" s="131" t="s">
        <v>66</v>
      </c>
      <c r="D494" s="107">
        <v>1257</v>
      </c>
      <c r="E494" s="129" t="s">
        <v>58</v>
      </c>
      <c r="F494" s="121">
        <f t="shared" si="29"/>
        <v>7.5570000000000004</v>
      </c>
      <c r="G494" s="105">
        <v>13</v>
      </c>
      <c r="H494" s="109">
        <v>19.649999999999999</v>
      </c>
      <c r="I494" s="105">
        <f t="shared" si="30"/>
        <v>4.6399999999999997</v>
      </c>
      <c r="J494" s="105">
        <f t="shared" si="31"/>
        <v>24.29</v>
      </c>
      <c r="K494" s="147"/>
      <c r="M494" s="228"/>
    </row>
    <row r="495" spans="1:13" ht="25.5">
      <c r="A495" s="118">
        <f t="shared" si="32"/>
        <v>488</v>
      </c>
      <c r="B495" s="127" t="s">
        <v>88</v>
      </c>
      <c r="C495" s="131" t="s">
        <v>66</v>
      </c>
      <c r="D495" s="107">
        <v>1257</v>
      </c>
      <c r="E495" s="129" t="s">
        <v>58</v>
      </c>
      <c r="F495" s="121">
        <f t="shared" ref="F495:F535" si="33">ROUND(D495/$F$4,3)</f>
        <v>7.5570000000000004</v>
      </c>
      <c r="G495" s="105">
        <v>12</v>
      </c>
      <c r="H495" s="109">
        <v>18.14</v>
      </c>
      <c r="I495" s="105">
        <f t="shared" si="30"/>
        <v>4.28</v>
      </c>
      <c r="J495" s="105">
        <f t="shared" si="31"/>
        <v>22.42</v>
      </c>
      <c r="K495" s="147"/>
      <c r="M495" s="228"/>
    </row>
    <row r="496" spans="1:13" ht="25.5">
      <c r="A496" s="118">
        <f t="shared" si="32"/>
        <v>489</v>
      </c>
      <c r="B496" s="127" t="s">
        <v>124</v>
      </c>
      <c r="C496" s="131" t="s">
        <v>66</v>
      </c>
      <c r="D496" s="107">
        <v>1383</v>
      </c>
      <c r="E496" s="129" t="s">
        <v>58</v>
      </c>
      <c r="F496" s="121">
        <f t="shared" si="33"/>
        <v>8.3149999999999995</v>
      </c>
      <c r="G496" s="105">
        <v>28</v>
      </c>
      <c r="H496" s="109">
        <v>46.56</v>
      </c>
      <c r="I496" s="105">
        <f t="shared" si="30"/>
        <v>10.98</v>
      </c>
      <c r="J496" s="105">
        <f t="shared" si="31"/>
        <v>57.540000000000006</v>
      </c>
      <c r="K496" s="147"/>
      <c r="M496" s="228"/>
    </row>
    <row r="497" spans="1:13" ht="25.5">
      <c r="A497" s="118">
        <f t="shared" si="32"/>
        <v>490</v>
      </c>
      <c r="B497" s="127" t="s">
        <v>96</v>
      </c>
      <c r="C497" s="131" t="s">
        <v>32</v>
      </c>
      <c r="D497" s="107">
        <v>1060</v>
      </c>
      <c r="E497" s="129" t="s">
        <v>58</v>
      </c>
      <c r="F497" s="121">
        <f t="shared" si="33"/>
        <v>6.3730000000000002</v>
      </c>
      <c r="G497" s="105">
        <v>24</v>
      </c>
      <c r="H497" s="109">
        <v>30.59</v>
      </c>
      <c r="I497" s="105">
        <f t="shared" si="30"/>
        <v>7.22</v>
      </c>
      <c r="J497" s="105">
        <f t="shared" si="31"/>
        <v>37.81</v>
      </c>
      <c r="K497" s="147"/>
      <c r="M497" s="228"/>
    </row>
    <row r="498" spans="1:13" ht="25.5">
      <c r="A498" s="118">
        <f t="shared" si="32"/>
        <v>491</v>
      </c>
      <c r="B498" s="127" t="s">
        <v>71</v>
      </c>
      <c r="C498" s="131" t="s">
        <v>32</v>
      </c>
      <c r="D498" s="107">
        <v>1060</v>
      </c>
      <c r="E498" s="129" t="s">
        <v>58</v>
      </c>
      <c r="F498" s="121">
        <f t="shared" si="33"/>
        <v>6.3730000000000002</v>
      </c>
      <c r="G498" s="105">
        <v>13</v>
      </c>
      <c r="H498" s="109">
        <v>16.57</v>
      </c>
      <c r="I498" s="105">
        <f t="shared" si="30"/>
        <v>3.91</v>
      </c>
      <c r="J498" s="105">
        <f t="shared" si="31"/>
        <v>20.48</v>
      </c>
      <c r="K498" s="147"/>
      <c r="M498" s="228"/>
    </row>
    <row r="499" spans="1:13" ht="25.5">
      <c r="A499" s="118">
        <f t="shared" si="32"/>
        <v>492</v>
      </c>
      <c r="B499" s="127" t="s">
        <v>124</v>
      </c>
      <c r="C499" s="131" t="s">
        <v>66</v>
      </c>
      <c r="D499" s="107">
        <v>1383</v>
      </c>
      <c r="E499" s="129" t="s">
        <v>58</v>
      </c>
      <c r="F499" s="121">
        <f t="shared" si="33"/>
        <v>8.3149999999999995</v>
      </c>
      <c r="G499" s="105">
        <v>13</v>
      </c>
      <c r="H499" s="109">
        <v>21.62</v>
      </c>
      <c r="I499" s="105">
        <f t="shared" si="30"/>
        <v>5.0999999999999996</v>
      </c>
      <c r="J499" s="105">
        <f t="shared" si="31"/>
        <v>26.72</v>
      </c>
      <c r="K499" s="147"/>
      <c r="M499" s="228"/>
    </row>
    <row r="500" spans="1:13" ht="25.5">
      <c r="A500" s="118">
        <f t="shared" si="32"/>
        <v>493</v>
      </c>
      <c r="B500" s="127" t="s">
        <v>81</v>
      </c>
      <c r="C500" s="131" t="s">
        <v>66</v>
      </c>
      <c r="D500" s="107">
        <v>1257</v>
      </c>
      <c r="E500" s="129" t="s">
        <v>58</v>
      </c>
      <c r="F500" s="121">
        <f t="shared" si="33"/>
        <v>7.5570000000000004</v>
      </c>
      <c r="G500" s="105">
        <v>12</v>
      </c>
      <c r="H500" s="109">
        <v>18.14</v>
      </c>
      <c r="I500" s="105">
        <f t="shared" si="30"/>
        <v>4.28</v>
      </c>
      <c r="J500" s="105">
        <f t="shared" si="31"/>
        <v>22.42</v>
      </c>
      <c r="K500" s="147"/>
      <c r="M500" s="228"/>
    </row>
    <row r="501" spans="1:13" ht="25.5">
      <c r="A501" s="118">
        <f t="shared" si="32"/>
        <v>494</v>
      </c>
      <c r="B501" s="127" t="s">
        <v>124</v>
      </c>
      <c r="C501" s="131" t="s">
        <v>66</v>
      </c>
      <c r="D501" s="107">
        <v>1383</v>
      </c>
      <c r="E501" s="129" t="s">
        <v>58</v>
      </c>
      <c r="F501" s="121">
        <f t="shared" si="33"/>
        <v>8.3149999999999995</v>
      </c>
      <c r="G501" s="105">
        <v>25.5</v>
      </c>
      <c r="H501" s="109">
        <v>42.41</v>
      </c>
      <c r="I501" s="105">
        <f t="shared" si="30"/>
        <v>10</v>
      </c>
      <c r="J501" s="105">
        <f t="shared" si="31"/>
        <v>52.41</v>
      </c>
      <c r="K501" s="147"/>
      <c r="M501" s="228"/>
    </row>
    <row r="502" spans="1:13" ht="25.5">
      <c r="A502" s="118">
        <f t="shared" si="32"/>
        <v>495</v>
      </c>
      <c r="B502" s="127" t="s">
        <v>75</v>
      </c>
      <c r="C502" s="131" t="s">
        <v>32</v>
      </c>
      <c r="D502" s="107">
        <v>1060</v>
      </c>
      <c r="E502" s="129" t="s">
        <v>58</v>
      </c>
      <c r="F502" s="121">
        <f t="shared" si="33"/>
        <v>6.3730000000000002</v>
      </c>
      <c r="G502" s="105">
        <v>26</v>
      </c>
      <c r="H502" s="109">
        <v>33.14</v>
      </c>
      <c r="I502" s="105">
        <f t="shared" si="30"/>
        <v>7.82</v>
      </c>
      <c r="J502" s="105">
        <f t="shared" si="31"/>
        <v>40.96</v>
      </c>
      <c r="K502" s="147"/>
      <c r="M502" s="228"/>
    </row>
    <row r="503" spans="1:13" ht="25.5">
      <c r="A503" s="118">
        <f t="shared" si="32"/>
        <v>496</v>
      </c>
      <c r="B503" s="127" t="s">
        <v>141</v>
      </c>
      <c r="C503" s="131" t="s">
        <v>66</v>
      </c>
      <c r="D503" s="107">
        <v>1257</v>
      </c>
      <c r="E503" s="129" t="s">
        <v>58</v>
      </c>
      <c r="F503" s="121">
        <f t="shared" si="33"/>
        <v>7.5570000000000004</v>
      </c>
      <c r="G503" s="105">
        <v>12.5</v>
      </c>
      <c r="H503" s="109">
        <v>18.89</v>
      </c>
      <c r="I503" s="105">
        <f t="shared" si="30"/>
        <v>4.46</v>
      </c>
      <c r="J503" s="105">
        <f t="shared" si="31"/>
        <v>23.35</v>
      </c>
      <c r="K503" s="147"/>
      <c r="M503" s="228"/>
    </row>
    <row r="504" spans="1:13" ht="18" customHeight="1">
      <c r="A504" s="118">
        <f t="shared" si="32"/>
        <v>497</v>
      </c>
      <c r="B504" s="127" t="s">
        <v>76</v>
      </c>
      <c r="C504" s="131" t="s">
        <v>66</v>
      </c>
      <c r="D504" s="107">
        <v>1282</v>
      </c>
      <c r="E504" s="129" t="s">
        <v>58</v>
      </c>
      <c r="F504" s="121">
        <f t="shared" si="33"/>
        <v>7.7080000000000002</v>
      </c>
      <c r="G504" s="105">
        <v>12</v>
      </c>
      <c r="H504" s="109">
        <v>18.5</v>
      </c>
      <c r="I504" s="105">
        <f t="shared" si="30"/>
        <v>4.3600000000000003</v>
      </c>
      <c r="J504" s="105">
        <f t="shared" si="31"/>
        <v>22.86</v>
      </c>
      <c r="K504" s="147"/>
      <c r="M504" s="228"/>
    </row>
    <row r="505" spans="1:13" ht="25.5">
      <c r="A505" s="118">
        <f t="shared" si="32"/>
        <v>498</v>
      </c>
      <c r="B505" s="127" t="s">
        <v>99</v>
      </c>
      <c r="C505" s="131" t="s">
        <v>66</v>
      </c>
      <c r="D505" s="107">
        <v>1257</v>
      </c>
      <c r="E505" s="129" t="s">
        <v>58</v>
      </c>
      <c r="F505" s="121">
        <f t="shared" si="33"/>
        <v>7.5570000000000004</v>
      </c>
      <c r="G505" s="105">
        <v>24</v>
      </c>
      <c r="H505" s="109">
        <v>36.270000000000003</v>
      </c>
      <c r="I505" s="105">
        <f t="shared" si="30"/>
        <v>8.56</v>
      </c>
      <c r="J505" s="105">
        <f t="shared" si="31"/>
        <v>44.830000000000005</v>
      </c>
      <c r="K505" s="147"/>
      <c r="M505" s="228"/>
    </row>
    <row r="506" spans="1:13" ht="25.5">
      <c r="A506" s="118">
        <f t="shared" si="32"/>
        <v>499</v>
      </c>
      <c r="B506" s="127" t="s">
        <v>132</v>
      </c>
      <c r="C506" s="131" t="s">
        <v>66</v>
      </c>
      <c r="D506" s="107">
        <v>1282</v>
      </c>
      <c r="E506" s="129" t="s">
        <v>58</v>
      </c>
      <c r="F506" s="121">
        <f t="shared" si="33"/>
        <v>7.7080000000000002</v>
      </c>
      <c r="G506" s="105">
        <v>24</v>
      </c>
      <c r="H506" s="109">
        <v>37</v>
      </c>
      <c r="I506" s="105">
        <f t="shared" si="30"/>
        <v>8.73</v>
      </c>
      <c r="J506" s="105">
        <f t="shared" si="31"/>
        <v>45.730000000000004</v>
      </c>
      <c r="K506" s="147"/>
      <c r="M506" s="228"/>
    </row>
    <row r="507" spans="1:13" ht="25.5">
      <c r="A507" s="118">
        <f t="shared" si="32"/>
        <v>500</v>
      </c>
      <c r="B507" s="127" t="s">
        <v>131</v>
      </c>
      <c r="C507" s="131" t="s">
        <v>66</v>
      </c>
      <c r="D507" s="107">
        <v>1383</v>
      </c>
      <c r="E507" s="129" t="s">
        <v>58</v>
      </c>
      <c r="F507" s="121">
        <f t="shared" si="33"/>
        <v>8.3149999999999995</v>
      </c>
      <c r="G507" s="105">
        <v>12</v>
      </c>
      <c r="H507" s="109">
        <v>19.96</v>
      </c>
      <c r="I507" s="105">
        <f t="shared" si="30"/>
        <v>4.71</v>
      </c>
      <c r="J507" s="105">
        <f t="shared" si="31"/>
        <v>24.67</v>
      </c>
      <c r="K507" s="147"/>
      <c r="M507" s="228"/>
    </row>
    <row r="508" spans="1:13" ht="25.5">
      <c r="A508" s="118">
        <f t="shared" si="32"/>
        <v>501</v>
      </c>
      <c r="B508" s="127" t="s">
        <v>73</v>
      </c>
      <c r="C508" s="131" t="s">
        <v>66</v>
      </c>
      <c r="D508" s="107">
        <v>1383</v>
      </c>
      <c r="E508" s="129" t="s">
        <v>58</v>
      </c>
      <c r="F508" s="121">
        <f t="shared" si="33"/>
        <v>8.3149999999999995</v>
      </c>
      <c r="G508" s="105">
        <v>27</v>
      </c>
      <c r="H508" s="109">
        <v>44.9</v>
      </c>
      <c r="I508" s="105">
        <f t="shared" si="30"/>
        <v>10.59</v>
      </c>
      <c r="J508" s="105">
        <f t="shared" si="31"/>
        <v>55.489999999999995</v>
      </c>
      <c r="K508" s="147"/>
      <c r="M508" s="228"/>
    </row>
    <row r="509" spans="1:13" ht="25.5">
      <c r="A509" s="118">
        <f t="shared" si="32"/>
        <v>502</v>
      </c>
      <c r="B509" s="127" t="s">
        <v>95</v>
      </c>
      <c r="C509" s="131" t="s">
        <v>68</v>
      </c>
      <c r="D509" s="107">
        <v>1565</v>
      </c>
      <c r="E509" s="129" t="s">
        <v>59</v>
      </c>
      <c r="F509" s="121">
        <f t="shared" si="33"/>
        <v>9.4090000000000007</v>
      </c>
      <c r="G509" s="105">
        <v>1</v>
      </c>
      <c r="H509" s="109">
        <v>4.7</v>
      </c>
      <c r="I509" s="105">
        <f t="shared" si="30"/>
        <v>1.1100000000000001</v>
      </c>
      <c r="J509" s="105">
        <f t="shared" si="31"/>
        <v>5.8100000000000005</v>
      </c>
      <c r="K509" s="147"/>
      <c r="M509" s="228"/>
    </row>
    <row r="510" spans="1:13" ht="25.5">
      <c r="A510" s="118">
        <f t="shared" si="32"/>
        <v>503</v>
      </c>
      <c r="B510" s="127" t="s">
        <v>181</v>
      </c>
      <c r="C510" s="131" t="s">
        <v>32</v>
      </c>
      <c r="D510" s="107">
        <v>1225</v>
      </c>
      <c r="E510" s="129" t="s">
        <v>59</v>
      </c>
      <c r="F510" s="121">
        <f t="shared" si="33"/>
        <v>7.3650000000000002</v>
      </c>
      <c r="G510" s="105">
        <v>1</v>
      </c>
      <c r="H510" s="109">
        <v>3.68</v>
      </c>
      <c r="I510" s="105">
        <f t="shared" si="30"/>
        <v>0.87</v>
      </c>
      <c r="J510" s="105">
        <f t="shared" si="31"/>
        <v>4.55</v>
      </c>
      <c r="K510" s="147"/>
      <c r="M510" s="228"/>
    </row>
    <row r="511" spans="1:13" ht="25.5">
      <c r="A511" s="118">
        <f t="shared" si="32"/>
        <v>504</v>
      </c>
      <c r="B511" s="127" t="s">
        <v>181</v>
      </c>
      <c r="C511" s="131" t="s">
        <v>50</v>
      </c>
      <c r="D511" s="107">
        <v>1539</v>
      </c>
      <c r="E511" s="129" t="s">
        <v>59</v>
      </c>
      <c r="F511" s="121">
        <f t="shared" si="33"/>
        <v>9.2530000000000001</v>
      </c>
      <c r="G511" s="105">
        <v>1</v>
      </c>
      <c r="H511" s="109">
        <v>4.63</v>
      </c>
      <c r="I511" s="105">
        <f t="shared" si="30"/>
        <v>1.0900000000000001</v>
      </c>
      <c r="J511" s="105">
        <f t="shared" si="31"/>
        <v>5.72</v>
      </c>
      <c r="K511" s="147"/>
      <c r="M511" s="228"/>
    </row>
    <row r="512" spans="1:13" ht="25.5">
      <c r="A512" s="118">
        <f t="shared" si="32"/>
        <v>505</v>
      </c>
      <c r="B512" s="127" t="s">
        <v>113</v>
      </c>
      <c r="C512" s="131" t="s">
        <v>32</v>
      </c>
      <c r="D512" s="107">
        <v>1225</v>
      </c>
      <c r="E512" s="129" t="s">
        <v>59</v>
      </c>
      <c r="F512" s="121">
        <f t="shared" si="33"/>
        <v>7.3650000000000002</v>
      </c>
      <c r="G512" s="105">
        <v>14.5</v>
      </c>
      <c r="H512" s="109">
        <v>53.4</v>
      </c>
      <c r="I512" s="105">
        <f t="shared" si="30"/>
        <v>12.6</v>
      </c>
      <c r="J512" s="105">
        <f t="shared" si="31"/>
        <v>66</v>
      </c>
      <c r="K512" s="147"/>
      <c r="M512" s="228"/>
    </row>
    <row r="513" spans="1:13" ht="25.5">
      <c r="A513" s="118">
        <f t="shared" si="32"/>
        <v>506</v>
      </c>
      <c r="B513" s="127" t="s">
        <v>113</v>
      </c>
      <c r="C513" s="131" t="s">
        <v>106</v>
      </c>
      <c r="D513" s="107">
        <v>1469</v>
      </c>
      <c r="E513" s="129" t="s">
        <v>59</v>
      </c>
      <c r="F513" s="121">
        <f t="shared" si="33"/>
        <v>8.8320000000000007</v>
      </c>
      <c r="G513" s="105">
        <v>17.5</v>
      </c>
      <c r="H513" s="109">
        <v>77.28</v>
      </c>
      <c r="I513" s="105">
        <f t="shared" si="30"/>
        <v>18.23</v>
      </c>
      <c r="J513" s="105">
        <f t="shared" si="31"/>
        <v>95.51</v>
      </c>
      <c r="K513" s="147"/>
      <c r="M513" s="228"/>
    </row>
    <row r="514" spans="1:13" ht="25.5">
      <c r="A514" s="118">
        <f t="shared" si="32"/>
        <v>507</v>
      </c>
      <c r="B514" s="127" t="s">
        <v>113</v>
      </c>
      <c r="C514" s="131" t="s">
        <v>32</v>
      </c>
      <c r="D514" s="107">
        <v>1225</v>
      </c>
      <c r="E514" s="129" t="s">
        <v>59</v>
      </c>
      <c r="F514" s="121">
        <f t="shared" si="33"/>
        <v>7.3650000000000002</v>
      </c>
      <c r="G514" s="105">
        <v>11.5</v>
      </c>
      <c r="H514" s="109">
        <v>42.35</v>
      </c>
      <c r="I514" s="105">
        <f t="shared" si="30"/>
        <v>9.99</v>
      </c>
      <c r="J514" s="105">
        <f t="shared" si="31"/>
        <v>52.34</v>
      </c>
      <c r="K514" s="147"/>
      <c r="M514" s="228"/>
    </row>
    <row r="515" spans="1:13" ht="25.5">
      <c r="A515" s="118">
        <f t="shared" si="32"/>
        <v>508</v>
      </c>
      <c r="B515" s="127" t="s">
        <v>113</v>
      </c>
      <c r="C515" s="131" t="s">
        <v>50</v>
      </c>
      <c r="D515" s="107">
        <v>1566</v>
      </c>
      <c r="E515" s="129" t="s">
        <v>59</v>
      </c>
      <c r="F515" s="121">
        <f t="shared" si="33"/>
        <v>9.4149999999999991</v>
      </c>
      <c r="G515" s="105">
        <v>12.5</v>
      </c>
      <c r="H515" s="109">
        <v>58.84</v>
      </c>
      <c r="I515" s="105">
        <f t="shared" si="30"/>
        <v>13.88</v>
      </c>
      <c r="J515" s="105">
        <f t="shared" si="31"/>
        <v>72.72</v>
      </c>
      <c r="K515" s="147"/>
      <c r="M515" s="228"/>
    </row>
    <row r="516" spans="1:13" ht="25.5">
      <c r="A516" s="118">
        <f t="shared" si="32"/>
        <v>509</v>
      </c>
      <c r="B516" s="127" t="s">
        <v>113</v>
      </c>
      <c r="C516" s="131" t="s">
        <v>32</v>
      </c>
      <c r="D516" s="107">
        <v>1205</v>
      </c>
      <c r="E516" s="129" t="s">
        <v>59</v>
      </c>
      <c r="F516" s="121">
        <f t="shared" si="33"/>
        <v>7.2450000000000001</v>
      </c>
      <c r="G516" s="105">
        <v>7</v>
      </c>
      <c r="H516" s="109">
        <v>25.36</v>
      </c>
      <c r="I516" s="105">
        <f t="shared" si="30"/>
        <v>5.98</v>
      </c>
      <c r="J516" s="105">
        <f t="shared" si="31"/>
        <v>31.34</v>
      </c>
      <c r="K516" s="147"/>
      <c r="M516" s="228"/>
    </row>
    <row r="517" spans="1:13" ht="25.5">
      <c r="A517" s="118">
        <f t="shared" si="32"/>
        <v>510</v>
      </c>
      <c r="B517" s="127" t="s">
        <v>113</v>
      </c>
      <c r="C517" s="131" t="s">
        <v>32</v>
      </c>
      <c r="D517" s="107">
        <v>1245</v>
      </c>
      <c r="E517" s="129" t="s">
        <v>59</v>
      </c>
      <c r="F517" s="121">
        <f t="shared" si="33"/>
        <v>7.4850000000000003</v>
      </c>
      <c r="G517" s="105">
        <v>14</v>
      </c>
      <c r="H517" s="109">
        <v>52.4</v>
      </c>
      <c r="I517" s="105">
        <f t="shared" si="30"/>
        <v>12.36</v>
      </c>
      <c r="J517" s="105">
        <f t="shared" si="31"/>
        <v>64.759999999999991</v>
      </c>
      <c r="K517" s="147"/>
      <c r="M517" s="228"/>
    </row>
    <row r="518" spans="1:13" ht="25.5">
      <c r="A518" s="118">
        <f t="shared" si="32"/>
        <v>511</v>
      </c>
      <c r="B518" s="127" t="s">
        <v>113</v>
      </c>
      <c r="C518" s="131" t="s">
        <v>32</v>
      </c>
      <c r="D518" s="107">
        <v>1245</v>
      </c>
      <c r="E518" s="129" t="s">
        <v>59</v>
      </c>
      <c r="F518" s="121">
        <f t="shared" si="33"/>
        <v>7.4850000000000003</v>
      </c>
      <c r="G518" s="105">
        <v>8</v>
      </c>
      <c r="H518" s="109">
        <v>29.94</v>
      </c>
      <c r="I518" s="105">
        <f t="shared" si="30"/>
        <v>7.06</v>
      </c>
      <c r="J518" s="105">
        <f t="shared" si="31"/>
        <v>37</v>
      </c>
      <c r="K518" s="147"/>
      <c r="M518" s="228"/>
    </row>
    <row r="519" spans="1:13" ht="25.5">
      <c r="A519" s="118">
        <f t="shared" si="32"/>
        <v>512</v>
      </c>
      <c r="B519" s="127" t="s">
        <v>181</v>
      </c>
      <c r="C519" s="131" t="s">
        <v>32</v>
      </c>
      <c r="D519" s="107">
        <v>1245</v>
      </c>
      <c r="E519" s="129" t="s">
        <v>59</v>
      </c>
      <c r="F519" s="121">
        <f t="shared" si="33"/>
        <v>7.4850000000000003</v>
      </c>
      <c r="G519" s="105">
        <v>1</v>
      </c>
      <c r="H519" s="109">
        <v>3.74</v>
      </c>
      <c r="I519" s="105">
        <f t="shared" si="30"/>
        <v>0.88</v>
      </c>
      <c r="J519" s="105">
        <f t="shared" si="31"/>
        <v>4.62</v>
      </c>
      <c r="K519" s="147"/>
      <c r="M519" s="228"/>
    </row>
    <row r="520" spans="1:13" ht="25.5">
      <c r="A520" s="118">
        <f t="shared" si="32"/>
        <v>513</v>
      </c>
      <c r="B520" s="127" t="s">
        <v>181</v>
      </c>
      <c r="C520" s="131" t="s">
        <v>32</v>
      </c>
      <c r="D520" s="107">
        <v>1205</v>
      </c>
      <c r="E520" s="129" t="s">
        <v>59</v>
      </c>
      <c r="F520" s="121">
        <f t="shared" si="33"/>
        <v>7.2450000000000001</v>
      </c>
      <c r="G520" s="105">
        <v>2</v>
      </c>
      <c r="H520" s="109">
        <v>7.25</v>
      </c>
      <c r="I520" s="105">
        <f t="shared" ref="I520:I535" si="34">ROUND(H520*23.59%,2)</f>
        <v>1.71</v>
      </c>
      <c r="J520" s="105">
        <f t="shared" ref="J520:J535" si="35">H520+I520</f>
        <v>8.9600000000000009</v>
      </c>
      <c r="K520" s="147"/>
      <c r="M520" s="228"/>
    </row>
    <row r="521" spans="1:13" ht="25.5">
      <c r="A521" s="118">
        <f t="shared" si="32"/>
        <v>514</v>
      </c>
      <c r="B521" s="127" t="s">
        <v>181</v>
      </c>
      <c r="C521" s="131" t="s">
        <v>32</v>
      </c>
      <c r="D521" s="107">
        <v>1245</v>
      </c>
      <c r="E521" s="129" t="s">
        <v>59</v>
      </c>
      <c r="F521" s="121">
        <f t="shared" si="33"/>
        <v>7.4850000000000003</v>
      </c>
      <c r="G521" s="105">
        <v>1</v>
      </c>
      <c r="H521" s="109">
        <v>3.74</v>
      </c>
      <c r="I521" s="105">
        <f t="shared" si="34"/>
        <v>0.88</v>
      </c>
      <c r="J521" s="105">
        <f t="shared" si="35"/>
        <v>4.62</v>
      </c>
      <c r="K521" s="147"/>
      <c r="M521" s="228"/>
    </row>
    <row r="522" spans="1:13" ht="25.5">
      <c r="A522" s="118">
        <f t="shared" ref="A522:A535" si="36">A521+1</f>
        <v>515</v>
      </c>
      <c r="B522" s="127" t="s">
        <v>181</v>
      </c>
      <c r="C522" s="131" t="s">
        <v>32</v>
      </c>
      <c r="D522" s="107">
        <v>1205</v>
      </c>
      <c r="E522" s="129" t="s">
        <v>59</v>
      </c>
      <c r="F522" s="121">
        <f t="shared" si="33"/>
        <v>7.2450000000000001</v>
      </c>
      <c r="G522" s="105">
        <v>2</v>
      </c>
      <c r="H522" s="109">
        <v>7.25</v>
      </c>
      <c r="I522" s="105">
        <f t="shared" si="34"/>
        <v>1.71</v>
      </c>
      <c r="J522" s="105">
        <f t="shared" si="35"/>
        <v>8.9600000000000009</v>
      </c>
      <c r="K522" s="147"/>
      <c r="M522" s="228"/>
    </row>
    <row r="523" spans="1:13" ht="25.5">
      <c r="A523" s="118">
        <f t="shared" si="36"/>
        <v>516</v>
      </c>
      <c r="B523" s="127" t="s">
        <v>181</v>
      </c>
      <c r="C523" s="131" t="s">
        <v>32</v>
      </c>
      <c r="D523" s="107">
        <v>1205</v>
      </c>
      <c r="E523" s="129" t="s">
        <v>59</v>
      </c>
      <c r="F523" s="121">
        <f t="shared" si="33"/>
        <v>7.2450000000000001</v>
      </c>
      <c r="G523" s="105">
        <v>2</v>
      </c>
      <c r="H523" s="109">
        <v>7.25</v>
      </c>
      <c r="I523" s="105">
        <f t="shared" si="34"/>
        <v>1.71</v>
      </c>
      <c r="J523" s="105">
        <f t="shared" si="35"/>
        <v>8.9600000000000009</v>
      </c>
      <c r="K523" s="147"/>
      <c r="M523" s="228"/>
    </row>
    <row r="524" spans="1:13" ht="25.5">
      <c r="A524" s="118">
        <f t="shared" si="36"/>
        <v>517</v>
      </c>
      <c r="B524" s="127" t="s">
        <v>181</v>
      </c>
      <c r="C524" s="131" t="s">
        <v>32</v>
      </c>
      <c r="D524" s="107">
        <v>1245</v>
      </c>
      <c r="E524" s="129" t="s">
        <v>59</v>
      </c>
      <c r="F524" s="121">
        <f t="shared" si="33"/>
        <v>7.4850000000000003</v>
      </c>
      <c r="G524" s="105">
        <v>2</v>
      </c>
      <c r="H524" s="109">
        <v>7.49</v>
      </c>
      <c r="I524" s="105">
        <f t="shared" si="34"/>
        <v>1.77</v>
      </c>
      <c r="J524" s="105">
        <f t="shared" si="35"/>
        <v>9.26</v>
      </c>
      <c r="K524" s="147"/>
      <c r="M524" s="228"/>
    </row>
    <row r="525" spans="1:13" ht="25.5">
      <c r="A525" s="118">
        <f t="shared" si="36"/>
        <v>518</v>
      </c>
      <c r="B525" s="127" t="s">
        <v>181</v>
      </c>
      <c r="C525" s="131" t="s">
        <v>32</v>
      </c>
      <c r="D525" s="107">
        <v>1205</v>
      </c>
      <c r="E525" s="129" t="s">
        <v>59</v>
      </c>
      <c r="F525" s="121">
        <f t="shared" si="33"/>
        <v>7.2450000000000001</v>
      </c>
      <c r="G525" s="105">
        <v>2</v>
      </c>
      <c r="H525" s="109">
        <v>7.25</v>
      </c>
      <c r="I525" s="105">
        <f t="shared" si="34"/>
        <v>1.71</v>
      </c>
      <c r="J525" s="105">
        <f t="shared" si="35"/>
        <v>8.9600000000000009</v>
      </c>
      <c r="K525" s="147"/>
      <c r="M525" s="228"/>
    </row>
    <row r="526" spans="1:13" ht="25.5">
      <c r="A526" s="118">
        <f t="shared" si="36"/>
        <v>519</v>
      </c>
      <c r="B526" s="127" t="s">
        <v>113</v>
      </c>
      <c r="C526" s="131" t="s">
        <v>32</v>
      </c>
      <c r="D526" s="107">
        <v>1205</v>
      </c>
      <c r="E526" s="129" t="s">
        <v>59</v>
      </c>
      <c r="F526" s="121">
        <f t="shared" si="33"/>
        <v>7.2450000000000001</v>
      </c>
      <c r="G526" s="105">
        <v>11.5</v>
      </c>
      <c r="H526" s="109">
        <v>41.66</v>
      </c>
      <c r="I526" s="105">
        <f t="shared" si="34"/>
        <v>9.83</v>
      </c>
      <c r="J526" s="105">
        <f t="shared" si="35"/>
        <v>51.489999999999995</v>
      </c>
      <c r="K526" s="147"/>
      <c r="M526" s="228"/>
    </row>
    <row r="527" spans="1:13" ht="25.5">
      <c r="A527" s="118">
        <f t="shared" si="36"/>
        <v>520</v>
      </c>
      <c r="B527" s="127" t="s">
        <v>113</v>
      </c>
      <c r="C527" s="131" t="s">
        <v>32</v>
      </c>
      <c r="D527" s="107">
        <v>1205</v>
      </c>
      <c r="E527" s="129" t="s">
        <v>59</v>
      </c>
      <c r="F527" s="121">
        <f t="shared" si="33"/>
        <v>7.2450000000000001</v>
      </c>
      <c r="G527" s="105">
        <v>14</v>
      </c>
      <c r="H527" s="109">
        <v>50.72</v>
      </c>
      <c r="I527" s="105">
        <f t="shared" si="34"/>
        <v>11.96</v>
      </c>
      <c r="J527" s="105">
        <f t="shared" si="35"/>
        <v>62.68</v>
      </c>
      <c r="K527" s="147"/>
      <c r="M527" s="228"/>
    </row>
    <row r="528" spans="1:13" ht="25.5">
      <c r="A528" s="118">
        <f t="shared" si="36"/>
        <v>521</v>
      </c>
      <c r="B528" s="127" t="s">
        <v>181</v>
      </c>
      <c r="C528" s="131" t="s">
        <v>32</v>
      </c>
      <c r="D528" s="107">
        <v>1185</v>
      </c>
      <c r="E528" s="129" t="s">
        <v>59</v>
      </c>
      <c r="F528" s="121">
        <f t="shared" si="33"/>
        <v>7.1239999999999997</v>
      </c>
      <c r="G528" s="105">
        <v>2</v>
      </c>
      <c r="H528" s="109">
        <v>7.12</v>
      </c>
      <c r="I528" s="105">
        <f t="shared" si="34"/>
        <v>1.68</v>
      </c>
      <c r="J528" s="105">
        <f t="shared" si="35"/>
        <v>8.8000000000000007</v>
      </c>
      <c r="K528" s="147"/>
      <c r="M528" s="228"/>
    </row>
    <row r="529" spans="1:13" ht="25.5">
      <c r="A529" s="118">
        <f t="shared" si="36"/>
        <v>522</v>
      </c>
      <c r="B529" s="127" t="s">
        <v>113</v>
      </c>
      <c r="C529" s="131" t="s">
        <v>32</v>
      </c>
      <c r="D529" s="107">
        <v>1205</v>
      </c>
      <c r="E529" s="129" t="s">
        <v>59</v>
      </c>
      <c r="F529" s="121">
        <f t="shared" si="33"/>
        <v>7.2450000000000001</v>
      </c>
      <c r="G529" s="105">
        <v>9.5</v>
      </c>
      <c r="H529" s="109">
        <v>34.409999999999997</v>
      </c>
      <c r="I529" s="105">
        <f t="shared" si="34"/>
        <v>8.1199999999999992</v>
      </c>
      <c r="J529" s="105">
        <f t="shared" si="35"/>
        <v>42.529999999999994</v>
      </c>
      <c r="K529" s="147"/>
      <c r="M529" s="228"/>
    </row>
    <row r="530" spans="1:13" ht="25.5">
      <c r="A530" s="118">
        <f t="shared" si="36"/>
        <v>523</v>
      </c>
      <c r="B530" s="127" t="s">
        <v>113</v>
      </c>
      <c r="C530" s="131" t="s">
        <v>32</v>
      </c>
      <c r="D530" s="107">
        <v>1225</v>
      </c>
      <c r="E530" s="129" t="s">
        <v>59</v>
      </c>
      <c r="F530" s="121">
        <f t="shared" si="33"/>
        <v>7.3650000000000002</v>
      </c>
      <c r="G530" s="105">
        <v>12.5</v>
      </c>
      <c r="H530" s="109">
        <v>46.03</v>
      </c>
      <c r="I530" s="105">
        <f t="shared" si="34"/>
        <v>10.86</v>
      </c>
      <c r="J530" s="105">
        <f t="shared" si="35"/>
        <v>56.89</v>
      </c>
      <c r="K530" s="147"/>
      <c r="M530" s="228"/>
    </row>
    <row r="531" spans="1:13" ht="16.5" customHeight="1">
      <c r="A531" s="118">
        <f t="shared" si="36"/>
        <v>524</v>
      </c>
      <c r="B531" s="127" t="s">
        <v>181</v>
      </c>
      <c r="C531" s="131" t="s">
        <v>32</v>
      </c>
      <c r="D531" s="107">
        <v>1185</v>
      </c>
      <c r="E531" s="129" t="s">
        <v>59</v>
      </c>
      <c r="F531" s="121">
        <f t="shared" si="33"/>
        <v>7.1239999999999997</v>
      </c>
      <c r="G531" s="105">
        <v>2</v>
      </c>
      <c r="H531" s="109">
        <v>7.12</v>
      </c>
      <c r="I531" s="105">
        <f t="shared" si="34"/>
        <v>1.68</v>
      </c>
      <c r="J531" s="105">
        <f t="shared" si="35"/>
        <v>8.8000000000000007</v>
      </c>
      <c r="K531" s="147"/>
      <c r="M531" s="228"/>
    </row>
    <row r="532" spans="1:13" ht="25.5">
      <c r="A532" s="118">
        <f t="shared" si="36"/>
        <v>525</v>
      </c>
      <c r="B532" s="127" t="s">
        <v>181</v>
      </c>
      <c r="C532" s="131" t="s">
        <v>32</v>
      </c>
      <c r="D532" s="107">
        <v>1185</v>
      </c>
      <c r="E532" s="129" t="s">
        <v>59</v>
      </c>
      <c r="F532" s="121">
        <f t="shared" si="33"/>
        <v>7.1239999999999997</v>
      </c>
      <c r="G532" s="105">
        <v>2</v>
      </c>
      <c r="H532" s="109">
        <v>7.12</v>
      </c>
      <c r="I532" s="105">
        <f t="shared" si="34"/>
        <v>1.68</v>
      </c>
      <c r="J532" s="105">
        <f t="shared" si="35"/>
        <v>8.8000000000000007</v>
      </c>
      <c r="K532" s="147"/>
      <c r="M532" s="228"/>
    </row>
    <row r="533" spans="1:13" ht="25.5">
      <c r="A533" s="118">
        <f t="shared" si="36"/>
        <v>526</v>
      </c>
      <c r="B533" s="127" t="s">
        <v>95</v>
      </c>
      <c r="C533" s="131" t="s">
        <v>68</v>
      </c>
      <c r="D533" s="107">
        <v>1505</v>
      </c>
      <c r="E533" s="129" t="s">
        <v>59</v>
      </c>
      <c r="F533" s="121">
        <f t="shared" si="33"/>
        <v>9.048</v>
      </c>
      <c r="G533" s="105">
        <v>1</v>
      </c>
      <c r="H533" s="109">
        <v>4.5199999999999996</v>
      </c>
      <c r="I533" s="105">
        <f t="shared" si="34"/>
        <v>1.07</v>
      </c>
      <c r="J533" s="105">
        <f t="shared" si="35"/>
        <v>5.59</v>
      </c>
      <c r="K533" s="147"/>
      <c r="M533" s="228"/>
    </row>
    <row r="534" spans="1:13" s="50" customFormat="1" ht="25.5">
      <c r="A534" s="118">
        <f t="shared" si="36"/>
        <v>527</v>
      </c>
      <c r="B534" s="132" t="s">
        <v>183</v>
      </c>
      <c r="C534" s="133" t="s">
        <v>32</v>
      </c>
      <c r="D534" s="118">
        <v>1245</v>
      </c>
      <c r="E534" s="130" t="s">
        <v>59</v>
      </c>
      <c r="F534" s="121">
        <f t="shared" si="33"/>
        <v>7.4850000000000003</v>
      </c>
      <c r="G534" s="105">
        <v>1</v>
      </c>
      <c r="H534" s="110">
        <v>3.74</v>
      </c>
      <c r="I534" s="105">
        <f>ROUND(H534*21.94%,2)</f>
        <v>0.82</v>
      </c>
      <c r="J534" s="105">
        <f t="shared" si="35"/>
        <v>4.5600000000000005</v>
      </c>
      <c r="K534" s="147" t="s">
        <v>142</v>
      </c>
      <c r="M534" s="228"/>
    </row>
    <row r="535" spans="1:13" ht="25.5">
      <c r="A535" s="118">
        <f t="shared" si="36"/>
        <v>528</v>
      </c>
      <c r="B535" s="127" t="s">
        <v>113</v>
      </c>
      <c r="C535" s="131" t="s">
        <v>32</v>
      </c>
      <c r="D535" s="107">
        <v>1185</v>
      </c>
      <c r="E535" s="129" t="s">
        <v>59</v>
      </c>
      <c r="F535" s="121">
        <f t="shared" si="33"/>
        <v>7.1239999999999997</v>
      </c>
      <c r="G535" s="105">
        <v>7.5</v>
      </c>
      <c r="H535" s="109">
        <v>26.72</v>
      </c>
      <c r="I535" s="105">
        <f t="shared" si="34"/>
        <v>6.3</v>
      </c>
      <c r="J535" s="105">
        <f t="shared" si="35"/>
        <v>33.019999999999996</v>
      </c>
      <c r="K535" s="147"/>
      <c r="M535" s="228"/>
    </row>
    <row r="536" spans="1:13" ht="12.75">
      <c r="M536" s="106"/>
    </row>
    <row r="537" spans="1:13" ht="12.75">
      <c r="B537" s="48" t="s">
        <v>184</v>
      </c>
      <c r="M537" s="106"/>
    </row>
    <row r="538" spans="1:13" ht="12.75">
      <c r="M538" s="106"/>
    </row>
    <row r="539" spans="1:13" ht="12.75">
      <c r="M539" s="106"/>
    </row>
    <row r="540" spans="1:13" ht="12.75">
      <c r="M540" s="106"/>
    </row>
    <row r="541" spans="1:13" ht="12.75">
      <c r="M541" s="106"/>
    </row>
    <row r="542" spans="1:13" ht="12.75">
      <c r="M542" s="106"/>
    </row>
    <row r="543" spans="1:13" ht="12.75">
      <c r="M543" s="106"/>
    </row>
    <row r="544" spans="1:13" ht="12.75">
      <c r="M544" s="106"/>
    </row>
    <row r="545" spans="13:13" ht="12.75">
      <c r="M545" s="106"/>
    </row>
    <row r="546" spans="13:13" ht="12.75">
      <c r="M546" s="106"/>
    </row>
    <row r="547" spans="13:13" ht="12.75">
      <c r="M547" s="106"/>
    </row>
    <row r="548" spans="13:13" ht="12.75">
      <c r="M548" s="106"/>
    </row>
    <row r="549" spans="13:13" ht="12.75">
      <c r="M549" s="106"/>
    </row>
    <row r="550" spans="13:13" ht="12.75">
      <c r="M550" s="106"/>
    </row>
    <row r="551" spans="13:13" ht="12.75">
      <c r="M551" s="106"/>
    </row>
    <row r="552" spans="13:13" ht="12.75">
      <c r="M552" s="106"/>
    </row>
    <row r="553" spans="13:13" ht="12.75">
      <c r="M553" s="106"/>
    </row>
    <row r="554" spans="13:13" ht="12.75">
      <c r="M554" s="106"/>
    </row>
    <row r="555" spans="13:13" ht="12.75">
      <c r="M555" s="106"/>
    </row>
    <row r="556" spans="13:13" ht="12.75">
      <c r="M556" s="106"/>
    </row>
    <row r="557" spans="13:13" ht="12.75">
      <c r="M557" s="106"/>
    </row>
    <row r="558" spans="13:13" ht="12.75">
      <c r="M558" s="106"/>
    </row>
    <row r="559" spans="13:13" ht="12.75">
      <c r="M559" s="106"/>
    </row>
    <row r="560" spans="13:13" ht="12.75">
      <c r="M560" s="106"/>
    </row>
    <row r="561" spans="13:13" ht="12.75">
      <c r="M561" s="106"/>
    </row>
    <row r="562" spans="13:13" ht="12.75">
      <c r="M562" s="106"/>
    </row>
    <row r="563" spans="13:13" ht="12.75">
      <c r="M563" s="106"/>
    </row>
    <row r="564" spans="13:13" ht="12.75">
      <c r="M564" s="106"/>
    </row>
    <row r="565" spans="13:13" ht="12.75">
      <c r="M565" s="106"/>
    </row>
    <row r="566" spans="13:13" ht="12.75">
      <c r="M566" s="106"/>
    </row>
    <row r="567" spans="13:13" ht="12.75">
      <c r="M567" s="106"/>
    </row>
    <row r="568" spans="13:13" ht="12.75">
      <c r="M568" s="106"/>
    </row>
    <row r="569" spans="13:13" ht="12.75">
      <c r="M569" s="106"/>
    </row>
    <row r="570" spans="13:13" ht="12.75">
      <c r="M570" s="106"/>
    </row>
    <row r="571" spans="13:13" ht="12.75">
      <c r="M571" s="106"/>
    </row>
    <row r="572" spans="13:13" ht="12.75">
      <c r="M572" s="106"/>
    </row>
    <row r="573" spans="13:13" ht="12.75">
      <c r="M573" s="106"/>
    </row>
    <row r="574" spans="13:13" ht="12.75">
      <c r="M574" s="106"/>
    </row>
    <row r="575" spans="13:13" ht="12.75">
      <c r="M575" s="106"/>
    </row>
    <row r="576" spans="13:13" ht="12.75">
      <c r="M576" s="106"/>
    </row>
    <row r="577" spans="13:13" ht="12.75">
      <c r="M577" s="106"/>
    </row>
    <row r="578" spans="13:13" ht="12.75">
      <c r="M578" s="106"/>
    </row>
    <row r="579" spans="13:13" ht="12.75">
      <c r="M579" s="106"/>
    </row>
    <row r="580" spans="13:13" ht="12.75">
      <c r="M580" s="106"/>
    </row>
    <row r="581" spans="13:13" ht="12.75">
      <c r="M581" s="106"/>
    </row>
    <row r="582" spans="13:13" ht="12.75">
      <c r="M582" s="106"/>
    </row>
    <row r="583" spans="13:13" ht="12.75">
      <c r="M583" s="106"/>
    </row>
    <row r="584" spans="13:13" ht="12.75">
      <c r="M584" s="106"/>
    </row>
    <row r="585" spans="13:13" ht="12.75">
      <c r="M585" s="106"/>
    </row>
    <row r="586" spans="13:13" ht="12.75">
      <c r="M586" s="106"/>
    </row>
    <row r="587" spans="13:13" ht="12.75">
      <c r="M587" s="106"/>
    </row>
    <row r="588" spans="13:13" ht="12.75">
      <c r="M588" s="106"/>
    </row>
    <row r="589" spans="13:13" ht="12.75">
      <c r="M589" s="106"/>
    </row>
    <row r="590" spans="13:13" ht="12.75">
      <c r="M590" s="106"/>
    </row>
    <row r="591" spans="13:13" ht="12.75">
      <c r="M591" s="106"/>
    </row>
    <row r="592" spans="13:13" ht="12.75">
      <c r="M592" s="106"/>
    </row>
    <row r="593" spans="13:13" ht="12.75">
      <c r="M593" s="106"/>
    </row>
    <row r="594" spans="13:13" ht="12.75">
      <c r="M594" s="106"/>
    </row>
    <row r="595" spans="13:13" ht="12.75">
      <c r="M595" s="106"/>
    </row>
    <row r="596" spans="13:13" ht="12.75">
      <c r="M596" s="106"/>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52"/>
  <sheetViews>
    <sheetView zoomScaleNormal="100" workbookViewId="0">
      <pane ySplit="6" topLeftCell="A7" activePane="bottomLeft" state="frozen"/>
      <selection pane="bottomLeft" activeCell="F6" sqref="F6"/>
    </sheetView>
  </sheetViews>
  <sheetFormatPr defaultColWidth="12.5703125" defaultRowHeight="15"/>
  <cols>
    <col min="1" max="1" width="13.28515625" style="54" customWidth="1"/>
    <col min="2" max="2" width="25.5703125" style="55" customWidth="1"/>
    <col min="3" max="3" width="19.5703125" style="54" customWidth="1"/>
    <col min="4" max="4" width="17.5703125" style="54" customWidth="1"/>
    <col min="5" max="5" width="18.140625" style="55" customWidth="1"/>
    <col min="6" max="6" width="19.140625" style="55" customWidth="1"/>
    <col min="7" max="7" width="27.42578125" style="55" customWidth="1"/>
    <col min="8" max="8" width="18" style="55" customWidth="1"/>
    <col min="9" max="16384" width="12.5703125" style="55"/>
  </cols>
  <sheetData>
    <row r="1" spans="1:6" ht="19.5" customHeight="1">
      <c r="F1" s="89" t="s">
        <v>179</v>
      </c>
    </row>
    <row r="2" spans="1:6" ht="21" customHeight="1">
      <c r="A2" s="90" t="s">
        <v>46</v>
      </c>
      <c r="F2" s="89"/>
    </row>
    <row r="3" spans="1:6" ht="51.75" customHeight="1">
      <c r="A3" s="276" t="s">
        <v>173</v>
      </c>
      <c r="B3" s="276"/>
      <c r="C3" s="276"/>
      <c r="D3" s="276"/>
      <c r="E3" s="276"/>
      <c r="F3" s="276"/>
    </row>
    <row r="4" spans="1:6" ht="15.75" customHeight="1"/>
    <row r="5" spans="1:6" s="54" customFormat="1" ht="39.75" customHeight="1">
      <c r="A5" s="56" t="s">
        <v>34</v>
      </c>
      <c r="B5" s="56" t="s">
        <v>35</v>
      </c>
      <c r="C5" s="57" t="s">
        <v>36</v>
      </c>
      <c r="D5" s="57" t="s">
        <v>37</v>
      </c>
      <c r="E5" s="58" t="s">
        <v>38</v>
      </c>
      <c r="F5" s="57" t="s">
        <v>39</v>
      </c>
    </row>
    <row r="6" spans="1:6" s="54" customFormat="1" ht="17.25" customHeight="1">
      <c r="A6" s="277" t="s">
        <v>40</v>
      </c>
      <c r="B6" s="278"/>
      <c r="C6" s="86">
        <f>ROUNDUP(SUM(C8:C52),2)</f>
        <v>100</v>
      </c>
      <c r="D6" s="87">
        <f>ROUNDUP(SUM(D8:D52),2)</f>
        <v>115868</v>
      </c>
      <c r="E6" s="88">
        <f>ROUNDUP(SUM(E8:E52),2)</f>
        <v>9526.77</v>
      </c>
      <c r="F6" s="88">
        <f>ROUNDUP(SUM(F8:F52),2)</f>
        <v>13685.11</v>
      </c>
    </row>
    <row r="7" spans="1:6" s="54" customFormat="1" ht="18" customHeight="1">
      <c r="A7" s="154" t="s">
        <v>51</v>
      </c>
      <c r="B7" s="153"/>
      <c r="C7" s="153"/>
      <c r="D7" s="59"/>
      <c r="E7" s="59"/>
      <c r="F7" s="60"/>
    </row>
    <row r="8" spans="1:6" s="64" customFormat="1">
      <c r="A8" s="61">
        <v>1</v>
      </c>
      <c r="B8" s="62" t="s">
        <v>149</v>
      </c>
      <c r="C8" s="63">
        <v>2</v>
      </c>
      <c r="D8" s="96">
        <v>2343</v>
      </c>
      <c r="E8" s="141">
        <v>230.2</v>
      </c>
      <c r="F8" s="142">
        <v>332.07</v>
      </c>
    </row>
    <row r="9" spans="1:6" s="64" customFormat="1">
      <c r="A9" s="65">
        <v>2</v>
      </c>
      <c r="B9" s="62" t="s">
        <v>150</v>
      </c>
      <c r="C9" s="66">
        <v>1</v>
      </c>
      <c r="D9" s="97">
        <v>2559</v>
      </c>
      <c r="E9" s="143">
        <v>302.72970000000004</v>
      </c>
      <c r="F9" s="144">
        <v>433.81</v>
      </c>
    </row>
    <row r="10" spans="1:6" s="64" customFormat="1">
      <c r="A10" s="65">
        <v>3</v>
      </c>
      <c r="B10" s="62" t="s">
        <v>151</v>
      </c>
      <c r="C10" s="66">
        <v>1</v>
      </c>
      <c r="D10" s="97">
        <v>1461</v>
      </c>
      <c r="E10" s="143">
        <v>95.549400000000006</v>
      </c>
      <c r="F10" s="144">
        <v>137.30000000000001</v>
      </c>
    </row>
    <row r="11" spans="1:6" s="64" customFormat="1" hidden="1">
      <c r="A11" s="65"/>
      <c r="B11" s="62"/>
      <c r="C11" s="66"/>
      <c r="D11" s="97"/>
      <c r="E11" s="143"/>
      <c r="F11" s="144"/>
    </row>
    <row r="12" spans="1:6" s="64" customFormat="1" hidden="1">
      <c r="A12" s="65"/>
      <c r="B12" s="62"/>
      <c r="C12" s="66"/>
      <c r="D12" s="97"/>
      <c r="E12" s="143"/>
      <c r="F12" s="144"/>
    </row>
    <row r="13" spans="1:6" s="64" customFormat="1" hidden="1">
      <c r="A13" s="65"/>
      <c r="B13" s="62"/>
      <c r="C13" s="66"/>
      <c r="D13" s="97"/>
      <c r="E13" s="143"/>
      <c r="F13" s="144"/>
    </row>
    <row r="14" spans="1:6" s="64" customFormat="1" hidden="1">
      <c r="A14" s="65"/>
      <c r="B14" s="62"/>
      <c r="C14" s="66"/>
      <c r="D14" s="97"/>
      <c r="E14" s="143"/>
      <c r="F14" s="144"/>
    </row>
    <row r="15" spans="1:6" ht="18" customHeight="1">
      <c r="A15" s="154" t="s">
        <v>41</v>
      </c>
      <c r="B15" s="153"/>
      <c r="C15" s="153"/>
      <c r="D15" s="59"/>
      <c r="E15" s="59"/>
      <c r="F15" s="60"/>
    </row>
    <row r="16" spans="1:6">
      <c r="A16" s="67">
        <v>4</v>
      </c>
      <c r="B16" s="68" t="s">
        <v>171</v>
      </c>
      <c r="C16" s="69">
        <v>3</v>
      </c>
      <c r="D16" s="98">
        <v>1894</v>
      </c>
      <c r="E16" s="99">
        <v>117.52</v>
      </c>
      <c r="F16" s="100">
        <v>168.64</v>
      </c>
    </row>
    <row r="17" spans="1:6">
      <c r="A17" s="67">
        <v>5</v>
      </c>
      <c r="B17" s="70" t="s">
        <v>152</v>
      </c>
      <c r="C17" s="69">
        <v>1</v>
      </c>
      <c r="D17" s="98">
        <v>244</v>
      </c>
      <c r="E17" s="99">
        <v>23.91</v>
      </c>
      <c r="F17" s="100">
        <v>34.200000000000003</v>
      </c>
    </row>
    <row r="18" spans="1:6">
      <c r="A18" s="67">
        <v>6</v>
      </c>
      <c r="B18" s="70" t="s">
        <v>153</v>
      </c>
      <c r="C18" s="69">
        <v>1</v>
      </c>
      <c r="D18" s="98">
        <v>329</v>
      </c>
      <c r="E18" s="99">
        <v>21.71</v>
      </c>
      <c r="F18" s="100">
        <v>32.35</v>
      </c>
    </row>
    <row r="19" spans="1:6">
      <c r="A19" s="67">
        <v>7</v>
      </c>
      <c r="B19" s="70" t="s">
        <v>154</v>
      </c>
      <c r="C19" s="69">
        <v>3</v>
      </c>
      <c r="D19" s="98">
        <v>1343</v>
      </c>
      <c r="E19" s="99">
        <v>126.8</v>
      </c>
      <c r="F19" s="100">
        <v>181.67</v>
      </c>
    </row>
    <row r="20" spans="1:6">
      <c r="A20" s="67">
        <v>8</v>
      </c>
      <c r="B20" s="70" t="s">
        <v>155</v>
      </c>
      <c r="C20" s="69">
        <v>1</v>
      </c>
      <c r="D20" s="98">
        <v>23</v>
      </c>
      <c r="E20" s="99">
        <v>2.48</v>
      </c>
      <c r="F20" s="100">
        <v>3.54</v>
      </c>
    </row>
    <row r="21" spans="1:6" ht="16.5" customHeight="1">
      <c r="A21" s="67">
        <v>9</v>
      </c>
      <c r="B21" s="70" t="s">
        <v>156</v>
      </c>
      <c r="C21" s="69">
        <v>7</v>
      </c>
      <c r="D21" s="98">
        <v>2886</v>
      </c>
      <c r="E21" s="99">
        <v>196.92</v>
      </c>
      <c r="F21" s="100">
        <v>282.81</v>
      </c>
    </row>
    <row r="22" spans="1:6" ht="16.5" customHeight="1">
      <c r="A22" s="67">
        <v>10</v>
      </c>
      <c r="B22" s="70" t="s">
        <v>158</v>
      </c>
      <c r="C22" s="69">
        <v>43</v>
      </c>
      <c r="D22" s="98">
        <v>63657</v>
      </c>
      <c r="E22" s="99">
        <v>4989.43</v>
      </c>
      <c r="F22" s="100">
        <v>7181.23</v>
      </c>
    </row>
    <row r="23" spans="1:6" ht="16.5" customHeight="1">
      <c r="A23" s="67">
        <v>11</v>
      </c>
      <c r="B23" s="70" t="s">
        <v>157</v>
      </c>
      <c r="C23" s="69">
        <v>2</v>
      </c>
      <c r="D23" s="98">
        <v>5833</v>
      </c>
      <c r="E23" s="99">
        <v>510.04</v>
      </c>
      <c r="F23" s="100">
        <v>729.37</v>
      </c>
    </row>
    <row r="24" spans="1:6" ht="16.5" customHeight="1">
      <c r="A24" s="67">
        <v>12</v>
      </c>
      <c r="B24" s="70" t="s">
        <v>159</v>
      </c>
      <c r="C24" s="69">
        <v>1</v>
      </c>
      <c r="D24" s="98">
        <v>405</v>
      </c>
      <c r="E24" s="99">
        <v>46.98</v>
      </c>
      <c r="F24" s="100">
        <v>67.19</v>
      </c>
    </row>
    <row r="25" spans="1:6" ht="16.5" customHeight="1">
      <c r="A25" s="67">
        <v>13</v>
      </c>
      <c r="B25" s="70" t="s">
        <v>160</v>
      </c>
      <c r="C25" s="69">
        <v>5</v>
      </c>
      <c r="D25" s="98">
        <v>1311</v>
      </c>
      <c r="E25" s="99">
        <v>87.4</v>
      </c>
      <c r="F25" s="100">
        <v>126.42</v>
      </c>
    </row>
    <row r="26" spans="1:6" ht="16.5" customHeight="1">
      <c r="A26" s="67">
        <v>14</v>
      </c>
      <c r="B26" s="70" t="s">
        <v>149</v>
      </c>
      <c r="C26" s="69">
        <v>2</v>
      </c>
      <c r="D26" s="98">
        <v>378</v>
      </c>
      <c r="E26" s="99">
        <v>33.909999999999997</v>
      </c>
      <c r="F26" s="100">
        <v>48.5</v>
      </c>
    </row>
    <row r="27" spans="1:6" ht="16.5" customHeight="1">
      <c r="A27" s="67">
        <v>15</v>
      </c>
      <c r="B27" s="70" t="s">
        <v>161</v>
      </c>
      <c r="C27" s="69">
        <v>6</v>
      </c>
      <c r="D27" s="98">
        <v>14762</v>
      </c>
      <c r="E27" s="99">
        <v>1129.17</v>
      </c>
      <c r="F27" s="100">
        <v>1614.71</v>
      </c>
    </row>
    <row r="28" spans="1:6" ht="16.5" customHeight="1">
      <c r="A28" s="67">
        <v>16</v>
      </c>
      <c r="B28" s="176" t="s">
        <v>162</v>
      </c>
      <c r="C28" s="69">
        <v>3</v>
      </c>
      <c r="D28" s="98">
        <v>4330</v>
      </c>
      <c r="E28" s="99">
        <v>402.91</v>
      </c>
      <c r="F28" s="100">
        <v>576.16999999999996</v>
      </c>
    </row>
    <row r="29" spans="1:6" ht="16.5" customHeight="1">
      <c r="A29" s="67">
        <v>17</v>
      </c>
      <c r="B29" s="176" t="s">
        <v>163</v>
      </c>
      <c r="C29" s="69">
        <v>3</v>
      </c>
      <c r="D29" s="98">
        <v>4215</v>
      </c>
      <c r="E29" s="99">
        <v>417.99</v>
      </c>
      <c r="F29" s="100">
        <v>597.73</v>
      </c>
    </row>
    <row r="30" spans="1:6" ht="16.5" customHeight="1">
      <c r="A30" s="67">
        <v>18</v>
      </c>
      <c r="B30" s="176" t="s">
        <v>164</v>
      </c>
      <c r="C30" s="145">
        <v>2</v>
      </c>
      <c r="D30" s="98">
        <v>262</v>
      </c>
      <c r="E30" s="99">
        <v>31.19</v>
      </c>
      <c r="F30" s="100">
        <v>44.61</v>
      </c>
    </row>
    <row r="31" spans="1:6" ht="16.5" customHeight="1">
      <c r="A31" s="67">
        <v>19</v>
      </c>
      <c r="B31" s="70" t="s">
        <v>165</v>
      </c>
      <c r="C31" s="145">
        <v>3</v>
      </c>
      <c r="D31" s="98">
        <v>2063</v>
      </c>
      <c r="E31" s="99">
        <v>154.26</v>
      </c>
      <c r="F31" s="100">
        <v>220.6</v>
      </c>
    </row>
    <row r="32" spans="1:6" ht="16.5" customHeight="1">
      <c r="A32" s="67">
        <v>20</v>
      </c>
      <c r="B32" s="177" t="s">
        <v>166</v>
      </c>
      <c r="C32" s="145">
        <v>1</v>
      </c>
      <c r="D32" s="98">
        <v>335</v>
      </c>
      <c r="E32" s="99">
        <v>39.200000000000003</v>
      </c>
      <c r="F32" s="100">
        <v>56.05</v>
      </c>
    </row>
    <row r="33" spans="1:6" ht="16.5" customHeight="1">
      <c r="A33" s="67">
        <v>21</v>
      </c>
      <c r="B33" s="70" t="s">
        <v>172</v>
      </c>
      <c r="C33" s="145">
        <v>1</v>
      </c>
      <c r="D33" s="98">
        <v>1479</v>
      </c>
      <c r="E33" s="99">
        <v>152.34</v>
      </c>
      <c r="F33" s="100">
        <v>223.94</v>
      </c>
    </row>
    <row r="34" spans="1:6" ht="16.5" customHeight="1">
      <c r="A34" s="67">
        <v>22</v>
      </c>
      <c r="B34" s="177" t="s">
        <v>150</v>
      </c>
      <c r="C34" s="145">
        <v>1</v>
      </c>
      <c r="D34" s="98">
        <v>54</v>
      </c>
      <c r="E34" s="99">
        <v>6.37</v>
      </c>
      <c r="F34" s="100">
        <v>9.11</v>
      </c>
    </row>
    <row r="35" spans="1:6" ht="16.5" customHeight="1">
      <c r="A35" s="67">
        <v>23</v>
      </c>
      <c r="B35" s="178" t="s">
        <v>148</v>
      </c>
      <c r="C35" s="145">
        <v>6</v>
      </c>
      <c r="D35" s="98">
        <v>2481</v>
      </c>
      <c r="E35" s="99">
        <v>290.54000000000002</v>
      </c>
      <c r="F35" s="100">
        <v>415.46</v>
      </c>
    </row>
    <row r="36" spans="1:6" ht="16.5" customHeight="1">
      <c r="A36" s="197">
        <v>24</v>
      </c>
      <c r="B36" s="198" t="s">
        <v>167</v>
      </c>
      <c r="C36" s="199">
        <v>1</v>
      </c>
      <c r="D36" s="173">
        <v>1221</v>
      </c>
      <c r="E36" s="174">
        <v>117.22</v>
      </c>
      <c r="F36" s="175">
        <v>167.63</v>
      </c>
    </row>
    <row r="37" spans="1:6" ht="15" hidden="1" customHeight="1">
      <c r="A37" s="154" t="s">
        <v>52</v>
      </c>
      <c r="B37" s="155"/>
      <c r="C37" s="155"/>
      <c r="D37" s="59"/>
      <c r="E37" s="59"/>
      <c r="F37" s="60"/>
    </row>
    <row r="38" spans="1:6" hidden="1">
      <c r="A38" s="61"/>
      <c r="B38" s="62"/>
      <c r="C38" s="63"/>
      <c r="D38" s="96"/>
      <c r="E38" s="141"/>
      <c r="F38" s="142"/>
    </row>
    <row r="39" spans="1:6" hidden="1">
      <c r="A39" s="61"/>
      <c r="B39" s="62"/>
      <c r="C39" s="63"/>
      <c r="D39" s="96"/>
      <c r="E39" s="141"/>
      <c r="F39" s="142"/>
    </row>
    <row r="40" spans="1:6" hidden="1">
      <c r="A40" s="61"/>
      <c r="B40" s="62"/>
      <c r="C40" s="63"/>
      <c r="D40" s="96"/>
      <c r="E40" s="141"/>
      <c r="F40" s="142"/>
    </row>
    <row r="41" spans="1:6" hidden="1">
      <c r="A41" s="61"/>
      <c r="B41" s="62"/>
      <c r="C41" s="63"/>
      <c r="D41" s="96"/>
      <c r="E41" s="141"/>
      <c r="F41" s="142"/>
    </row>
    <row r="42" spans="1:6" hidden="1">
      <c r="A42" s="61"/>
      <c r="B42" s="62"/>
      <c r="C42" s="63"/>
      <c r="D42" s="96"/>
      <c r="E42" s="141"/>
      <c r="F42" s="142"/>
    </row>
    <row r="43" spans="1:6" hidden="1">
      <c r="A43" s="154" t="s">
        <v>143</v>
      </c>
      <c r="B43" s="155"/>
      <c r="C43" s="155"/>
      <c r="D43" s="59"/>
      <c r="E43" s="59"/>
      <c r="F43" s="60"/>
    </row>
    <row r="44" spans="1:6" hidden="1">
      <c r="A44" s="61"/>
      <c r="B44" s="160"/>
      <c r="C44" s="69"/>
      <c r="D44" s="98"/>
      <c r="E44" s="99"/>
      <c r="F44" s="100"/>
    </row>
    <row r="45" spans="1:6" ht="15.75" hidden="1" customHeight="1">
      <c r="A45" s="65"/>
      <c r="B45" s="70"/>
      <c r="C45" s="69"/>
      <c r="D45" s="98"/>
      <c r="E45" s="99"/>
      <c r="F45" s="100"/>
    </row>
    <row r="46" spans="1:6" ht="15.75" hidden="1" customHeight="1">
      <c r="A46" s="156" t="s">
        <v>33</v>
      </c>
      <c r="B46" s="156"/>
      <c r="C46" s="156"/>
      <c r="D46" s="151"/>
      <c r="E46" s="152"/>
      <c r="F46" s="152"/>
    </row>
    <row r="47" spans="1:6" ht="15.75" hidden="1" customHeight="1">
      <c r="A47" s="150"/>
      <c r="B47" s="160"/>
      <c r="C47" s="161"/>
      <c r="D47" s="162"/>
      <c r="E47" s="163"/>
      <c r="F47" s="164"/>
    </row>
    <row r="48" spans="1:6" ht="15.75" hidden="1" customHeight="1">
      <c r="A48" s="149"/>
      <c r="B48" s="160"/>
      <c r="C48" s="165"/>
      <c r="D48" s="166"/>
      <c r="E48" s="167"/>
      <c r="F48" s="168"/>
    </row>
    <row r="49" spans="1:6" hidden="1">
      <c r="A49" s="169"/>
      <c r="B49" s="160"/>
      <c r="C49" s="165"/>
      <c r="D49" s="166"/>
      <c r="E49" s="167"/>
      <c r="F49" s="168"/>
    </row>
    <row r="50" spans="1:6" hidden="1">
      <c r="A50" s="169"/>
      <c r="B50" s="160"/>
      <c r="C50" s="165"/>
      <c r="D50" s="166"/>
      <c r="E50" s="167"/>
      <c r="F50" s="168"/>
    </row>
    <row r="51" spans="1:6" hidden="1">
      <c r="A51" s="169"/>
      <c r="B51" s="160"/>
      <c r="C51" s="165"/>
      <c r="D51" s="166"/>
      <c r="E51" s="167"/>
      <c r="F51" s="168"/>
    </row>
    <row r="52" spans="1:6" hidden="1">
      <c r="A52" s="170"/>
      <c r="B52" s="171"/>
      <c r="C52" s="172"/>
      <c r="D52" s="173"/>
      <c r="E52" s="174"/>
      <c r="F52" s="175"/>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VP dec</vt:lpstr>
      <vt:lpstr>1.tabula</vt:lpstr>
      <vt:lpstr> 2.tabula</vt:lpstr>
      <vt:lpstr>3.tabula</vt:lpstr>
      <vt:lpstr>4.tabula</vt:lpstr>
      <vt:lpstr>5.tabula</vt:lpstr>
      <vt:lpstr>' 2.tabula'!Print_Area</vt:lpstr>
      <vt:lpstr>'1.tabula'!Print_Area</vt:lpstr>
      <vt:lpstr>'3.tabula'!Print_Area</vt:lpstr>
      <vt:lpstr>'4.tabula'!Print_Area</vt:lpstr>
      <vt:lpstr>' 2.tabula'!Print_Titles</vt:lpstr>
      <vt:lpstr>'1.tabula'!Print_Titles</vt:lpstr>
      <vt:lpstr>'3.tabula'!Print_Titles</vt:lpstr>
      <vt:lpstr>'4.tabula'!Print_Titles</vt:lpstr>
      <vt:lpstr>'5.tabula'!Print_Titles</vt:lpstr>
      <vt:lpstr>'VP dec'!Print_Titles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2024-01-18T11:19:34Z</cp:lastPrinted>
  <dcterms:created xsi:type="dcterms:W3CDTF">2021-01-18T07:02:06Z</dcterms:created>
  <dcterms:modified xsi:type="dcterms:W3CDTF">2024-01-23T09:25:59Z</dcterms:modified>
</cp:coreProperties>
</file>