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KasparsCipruss\OneDrive - LBS\Desktop\"/>
    </mc:Choice>
  </mc:AlternateContent>
  <xr:revisionPtr revIDLastSave="0" documentId="13_ncr:1_{3D0B334C-9FA7-4C66-893D-952A9F8D808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U16 vīr 25 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0" i="2" l="1"/>
  <c r="D39" i="2"/>
  <c r="D38" i="2"/>
  <c r="D31" i="2"/>
  <c r="D29" i="2"/>
  <c r="D28" i="2"/>
  <c r="D25" i="2"/>
  <c r="D24" i="2" s="1"/>
  <c r="D21" i="2"/>
  <c r="D20" i="2"/>
  <c r="D18" i="2"/>
  <c r="D17" i="2"/>
  <c r="D16" i="2"/>
  <c r="D9" i="2"/>
  <c r="D7" i="2"/>
  <c r="D6" i="2" s="1"/>
  <c r="D47" i="2"/>
  <c r="D43" i="2"/>
  <c r="D37" i="2"/>
  <c r="D33" i="2"/>
  <c r="D22" i="2"/>
  <c r="D42" i="2" l="1"/>
  <c r="D15" i="2"/>
  <c r="D27" i="2"/>
  <c r="D19" i="2"/>
  <c r="D52" i="2" l="1"/>
</calcChain>
</file>

<file path=xl/sharedStrings.xml><?xml version="1.0" encoding="utf-8"?>
<sst xmlns="http://schemas.openxmlformats.org/spreadsheetml/2006/main" count="96" uniqueCount="94">
  <si>
    <t>Plānotie</t>
  </si>
  <si>
    <t>1</t>
  </si>
  <si>
    <t>1.1</t>
  </si>
  <si>
    <t>1.2</t>
  </si>
  <si>
    <t>1.3</t>
  </si>
  <si>
    <t>Apdrošināšana</t>
  </si>
  <si>
    <t>1.4</t>
  </si>
  <si>
    <t>Spēļu video iegāde</t>
  </si>
  <si>
    <t>1.5</t>
  </si>
  <si>
    <t>1.6</t>
  </si>
  <si>
    <t>2</t>
  </si>
  <si>
    <t>2.1</t>
  </si>
  <si>
    <t>2.2</t>
  </si>
  <si>
    <t>2.3</t>
  </si>
  <si>
    <t>3</t>
  </si>
  <si>
    <t>3.1</t>
  </si>
  <si>
    <t>3.2</t>
  </si>
  <si>
    <t>3.3</t>
  </si>
  <si>
    <t>3.4</t>
  </si>
  <si>
    <t>4</t>
  </si>
  <si>
    <t>4.1</t>
  </si>
  <si>
    <t>4.2</t>
  </si>
  <si>
    <t>5</t>
  </si>
  <si>
    <t>5.1</t>
  </si>
  <si>
    <t>5.2</t>
  </si>
  <si>
    <t>5.3</t>
  </si>
  <si>
    <t>5.4</t>
  </si>
  <si>
    <t>5.5</t>
  </si>
  <si>
    <t>6</t>
  </si>
  <si>
    <t>8</t>
  </si>
  <si>
    <t>Medicīna un Pārbaudes</t>
  </si>
  <si>
    <t>9</t>
  </si>
  <si>
    <t>Citi izdevumi</t>
  </si>
  <si>
    <t>Kopā</t>
  </si>
  <si>
    <t>U-16 vīriešu izlase 2026</t>
  </si>
  <si>
    <t>Dalība EČ</t>
  </si>
  <si>
    <t>1.7</t>
  </si>
  <si>
    <t xml:space="preserve">Formu mazgāšana  </t>
  </si>
  <si>
    <t>1.8</t>
  </si>
  <si>
    <t>Treniņnometne</t>
  </si>
  <si>
    <t>Izmitināšana (30 EUR x 22 dienas x 10 personas)</t>
  </si>
  <si>
    <t>Ēdināšana (20 EUR x 22 dienas x 22 personas)</t>
  </si>
  <si>
    <t>Pārbaudes spēles Latvijā (2 spēles)</t>
  </si>
  <si>
    <t>Viesnīca (75 EUR x 3 naktis x 12 numuri)</t>
  </si>
  <si>
    <t>Transports pretiniekiem (3 dienas x 600 EUR)</t>
  </si>
  <si>
    <t>Spēļu organizatoriskās izmaksas (tiesneši+galdiņš)</t>
  </si>
  <si>
    <t>Pārbaudes spēles ārzemēs (3 spēles)</t>
  </si>
  <si>
    <t>Baltijas kauss</t>
  </si>
  <si>
    <t>Balvas</t>
  </si>
  <si>
    <t>6.1</t>
  </si>
  <si>
    <t>6.2</t>
  </si>
  <si>
    <t>6.3</t>
  </si>
  <si>
    <t>7</t>
  </si>
  <si>
    <t>Ziemas nometne</t>
  </si>
  <si>
    <t>7.1</t>
  </si>
  <si>
    <t>7.2</t>
  </si>
  <si>
    <t>7.3</t>
  </si>
  <si>
    <t>7.4</t>
  </si>
  <si>
    <t>Ekipējums/apdruka</t>
  </si>
  <si>
    <t>Baltijas Jūras kauss 2025</t>
  </si>
  <si>
    <t>8.1</t>
  </si>
  <si>
    <t>8.2</t>
  </si>
  <si>
    <t>Transports</t>
  </si>
  <si>
    <t>8.3</t>
  </si>
  <si>
    <t>8.4</t>
  </si>
  <si>
    <t>9.1</t>
  </si>
  <si>
    <t>9.2</t>
  </si>
  <si>
    <t>9.3</t>
  </si>
  <si>
    <t>9.4</t>
  </si>
  <si>
    <t>Fizioterapeits</t>
  </si>
  <si>
    <t>Ekipējuma muita</t>
  </si>
  <si>
    <t xml:space="preserve">Budžeta postenis  </t>
  </si>
  <si>
    <t>Aviobiļetes (600 EUR x 18 personas)</t>
  </si>
  <si>
    <t>Ēdināšana (20EUR x 2 dienas x 18 cilv.*2komandas)</t>
  </si>
  <si>
    <t>Dalības maksa (65 EUR x 11 dienas x 18 personas)</t>
  </si>
  <si>
    <t>Dalības maksa (65 EUR x 10 dienas x 1 personas)</t>
  </si>
  <si>
    <t>Transports Budapešta-Oradea</t>
  </si>
  <si>
    <t>Transports komandām</t>
  </si>
  <si>
    <t>Dalības maksa</t>
  </si>
  <si>
    <t>Avio biļetes komandai (18 personas x 256 EUR)</t>
  </si>
  <si>
    <t>Avio biļete tiesnesim (1 persona)</t>
  </si>
  <si>
    <t>Sporta bāzes noma (89h x 60 EUR)</t>
  </si>
  <si>
    <t>Viesnīca komandām (64 EUR x 3 naktis x 60 istabas)</t>
  </si>
  <si>
    <t>Spēļu izmaksas (40 EUR x 6 spēles x 3 tiesneši)</t>
  </si>
  <si>
    <t>Dzīvošana (63 EUR x 3 naktis x 12 istabas)</t>
  </si>
  <si>
    <t>Ēdināšana (13 EUR x 6 ēdienreizes x 18 personas)</t>
  </si>
  <si>
    <t>Sporta bāzes noma (60 EUR x 13h)</t>
  </si>
  <si>
    <t>Ēdināšana komandām atbilstoši faktiskajam saņemtajam rēķinam)</t>
  </si>
  <si>
    <t>Medicīna sagatavošanās laikā (atbilstoši faktiski saņemtajam rēķinam)</t>
  </si>
  <si>
    <t>Atjaunošanās līdzekļi, medikamenti, teipi (atbilstoši faktiski saņemtajam rēķinam)</t>
  </si>
  <si>
    <t>Med pārbaudes (atbilstoši faktiski saņemtajam rēķinam)</t>
  </si>
  <si>
    <t>Ekipējuma apdruka (atbilstoši faktiski saņemtajam rēķinam)</t>
  </si>
  <si>
    <t>Papildus ekipējums (atbilstoši faktiski saņemtajam rēķinam)</t>
  </si>
  <si>
    <t>HUDL Pro review (atbilstoši faktiski saņemtajam rēķinam)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</si>
</sst>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sz val="8"/>
      <name val="Times New Roman"/>
      <family val="1"/>
    </font>
    <font>
      <b/>
      <i/>
      <sz val="8"/>
      <name val="Times New Roman"/>
      <family val="1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43" fontId="3" fillId="0" borderId="4" xfId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43" fontId="2" fillId="0" borderId="7" xfId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3" fontId="2" fillId="0" borderId="7" xfId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left" vertical="center" wrapText="1"/>
    </xf>
    <xf numFmtId="43" fontId="2" fillId="0" borderId="11" xfId="1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43" fontId="2" fillId="0" borderId="11" xfId="1" applyFont="1" applyBorder="1" applyAlignment="1">
      <alignment horizontal="center" vertical="center" wrapText="1"/>
    </xf>
    <xf numFmtId="43" fontId="3" fillId="0" borderId="4" xfId="1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vertical="center" wrapText="1"/>
    </xf>
    <xf numFmtId="43" fontId="2" fillId="0" borderId="7" xfId="1" applyFont="1" applyFill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vertical="center" wrapText="1"/>
    </xf>
    <xf numFmtId="164" fontId="2" fillId="0" borderId="16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43" fontId="2" fillId="0" borderId="11" xfId="1" applyFont="1" applyFill="1" applyBorder="1" applyAlignment="1">
      <alignment horizontal="center" vertical="center"/>
    </xf>
    <xf numFmtId="43" fontId="3" fillId="0" borderId="20" xfId="1" applyFont="1" applyBorder="1" applyAlignment="1">
      <alignment horizontal="center" vertical="center" wrapText="1"/>
    </xf>
    <xf numFmtId="0" fontId="5" fillId="0" borderId="0" xfId="0" applyFont="1"/>
    <xf numFmtId="165" fontId="5" fillId="0" borderId="0" xfId="0" applyNumberFormat="1" applyFont="1"/>
    <xf numFmtId="49" fontId="4" fillId="0" borderId="17" xfId="0" applyNumberFormat="1" applyFont="1" applyBorder="1" applyAlignment="1">
      <alignment horizontal="right" vertical="center" wrapText="1"/>
    </xf>
    <xf numFmtId="49" fontId="4" fillId="0" borderId="18" xfId="0" applyNumberFormat="1" applyFont="1" applyBorder="1" applyAlignment="1">
      <alignment horizontal="right" vertical="center" wrapText="1"/>
    </xf>
    <xf numFmtId="49" fontId="4" fillId="0" borderId="19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3" fontId="3" fillId="0" borderId="4" xfId="1" applyFont="1" applyBorder="1" applyAlignment="1">
      <alignment horizontal="center" vertical="center" wrapText="1"/>
    </xf>
    <xf numFmtId="43" fontId="3" fillId="0" borderId="11" xfId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4"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1F3B0-469D-417C-A627-91E26DBA1E1C}">
  <dimension ref="A1:D54"/>
  <sheetViews>
    <sheetView tabSelected="1" topLeftCell="A41" zoomScale="150" zoomScaleNormal="150" workbookViewId="0">
      <selection activeCell="G33" sqref="G33"/>
    </sheetView>
  </sheetViews>
  <sheetFormatPr defaultColWidth="8.81640625" defaultRowHeight="14.5" x14ac:dyDescent="0.35"/>
  <cols>
    <col min="3" max="3" width="36.1796875" customWidth="1"/>
    <col min="4" max="4" width="15.36328125" customWidth="1"/>
  </cols>
  <sheetData>
    <row r="1" spans="1:4" ht="15" thickBot="1" x14ac:dyDescent="0.4">
      <c r="A1" s="1"/>
      <c r="B1" s="1"/>
      <c r="C1" s="2"/>
      <c r="D1" s="1"/>
    </row>
    <row r="2" spans="1:4" ht="15" thickBot="1" x14ac:dyDescent="0.4">
      <c r="A2" s="1"/>
      <c r="B2" s="1"/>
      <c r="C2" s="3" t="s">
        <v>34</v>
      </c>
      <c r="D2" s="1"/>
    </row>
    <row r="3" spans="1:4" ht="15" thickBot="1" x14ac:dyDescent="0.4">
      <c r="A3" s="1"/>
      <c r="B3" s="1"/>
      <c r="C3" s="2"/>
      <c r="D3" s="1"/>
    </row>
    <row r="4" spans="1:4" x14ac:dyDescent="0.35">
      <c r="A4" s="41" t="s">
        <v>71</v>
      </c>
      <c r="B4" s="42"/>
      <c r="C4" s="42"/>
      <c r="D4" s="45" t="s">
        <v>0</v>
      </c>
    </row>
    <row r="5" spans="1:4" ht="15" thickBot="1" x14ac:dyDescent="0.4">
      <c r="A5" s="43"/>
      <c r="B5" s="44"/>
      <c r="C5" s="44"/>
      <c r="D5" s="46"/>
    </row>
    <row r="6" spans="1:4" x14ac:dyDescent="0.35">
      <c r="A6" s="5" t="s">
        <v>1</v>
      </c>
      <c r="B6" s="37" t="s">
        <v>35</v>
      </c>
      <c r="C6" s="37"/>
      <c r="D6" s="4">
        <f>SUM(D7:D14)</f>
        <v>19725</v>
      </c>
    </row>
    <row r="7" spans="1:4" x14ac:dyDescent="0.35">
      <c r="A7" s="6"/>
      <c r="B7" s="7" t="s">
        <v>2</v>
      </c>
      <c r="C7" s="8" t="s">
        <v>74</v>
      </c>
      <c r="D7" s="9">
        <f>65*11*18</f>
        <v>12870</v>
      </c>
    </row>
    <row r="8" spans="1:4" x14ac:dyDescent="0.35">
      <c r="A8" s="6"/>
      <c r="B8" s="7" t="s">
        <v>3</v>
      </c>
      <c r="C8" s="8" t="s">
        <v>75</v>
      </c>
      <c r="D8" s="9">
        <v>650</v>
      </c>
    </row>
    <row r="9" spans="1:4" x14ac:dyDescent="0.35">
      <c r="A9" s="6"/>
      <c r="B9" s="7" t="s">
        <v>4</v>
      </c>
      <c r="C9" s="8" t="s">
        <v>79</v>
      </c>
      <c r="D9" s="9">
        <f>18*256</f>
        <v>4608</v>
      </c>
    </row>
    <row r="10" spans="1:4" x14ac:dyDescent="0.35">
      <c r="A10" s="6"/>
      <c r="B10" s="7" t="s">
        <v>6</v>
      </c>
      <c r="C10" s="8" t="s">
        <v>80</v>
      </c>
      <c r="D10" s="9">
        <v>402</v>
      </c>
    </row>
    <row r="11" spans="1:4" x14ac:dyDescent="0.35">
      <c r="A11" s="6"/>
      <c r="B11" s="7" t="s">
        <v>8</v>
      </c>
      <c r="C11" s="8" t="s">
        <v>5</v>
      </c>
      <c r="D11" s="9">
        <v>475</v>
      </c>
    </row>
    <row r="12" spans="1:4" x14ac:dyDescent="0.35">
      <c r="A12" s="6"/>
      <c r="B12" s="10" t="s">
        <v>9</v>
      </c>
      <c r="C12" s="11" t="s">
        <v>7</v>
      </c>
      <c r="D12" s="12">
        <v>120</v>
      </c>
    </row>
    <row r="13" spans="1:4" x14ac:dyDescent="0.35">
      <c r="A13" s="6"/>
      <c r="B13" s="10" t="s">
        <v>36</v>
      </c>
      <c r="C13" s="11" t="s">
        <v>37</v>
      </c>
      <c r="D13" s="12">
        <v>350</v>
      </c>
    </row>
    <row r="14" spans="1:4" ht="15" thickBot="1" x14ac:dyDescent="0.4">
      <c r="A14" s="13"/>
      <c r="B14" s="14" t="s">
        <v>38</v>
      </c>
      <c r="C14" s="15" t="s">
        <v>76</v>
      </c>
      <c r="D14" s="30">
        <v>250</v>
      </c>
    </row>
    <row r="15" spans="1:4" x14ac:dyDescent="0.35">
      <c r="A15" s="5" t="s">
        <v>10</v>
      </c>
      <c r="B15" s="37" t="s">
        <v>39</v>
      </c>
      <c r="C15" s="37"/>
      <c r="D15" s="4">
        <f>SUM(D16:D18)</f>
        <v>21620</v>
      </c>
    </row>
    <row r="16" spans="1:4" x14ac:dyDescent="0.35">
      <c r="A16" s="6"/>
      <c r="B16" s="10" t="s">
        <v>11</v>
      </c>
      <c r="C16" s="8" t="s">
        <v>40</v>
      </c>
      <c r="D16" s="9">
        <f>30*22*10</f>
        <v>6600</v>
      </c>
    </row>
    <row r="17" spans="1:4" x14ac:dyDescent="0.35">
      <c r="A17" s="6"/>
      <c r="B17" s="10" t="s">
        <v>12</v>
      </c>
      <c r="C17" s="8" t="s">
        <v>41</v>
      </c>
      <c r="D17" s="9">
        <f>20*22*22</f>
        <v>9680</v>
      </c>
    </row>
    <row r="18" spans="1:4" ht="15" thickBot="1" x14ac:dyDescent="0.4">
      <c r="A18" s="6"/>
      <c r="B18" s="10" t="s">
        <v>13</v>
      </c>
      <c r="C18" s="8" t="s">
        <v>81</v>
      </c>
      <c r="D18" s="9">
        <f>89*60</f>
        <v>5340</v>
      </c>
    </row>
    <row r="19" spans="1:4" x14ac:dyDescent="0.35">
      <c r="A19" s="5" t="s">
        <v>14</v>
      </c>
      <c r="B19" s="37" t="s">
        <v>42</v>
      </c>
      <c r="C19" s="37"/>
      <c r="D19" s="4">
        <f>SUM(D20:D23)</f>
        <v>6990</v>
      </c>
    </row>
    <row r="20" spans="1:4" x14ac:dyDescent="0.35">
      <c r="A20" s="6"/>
      <c r="B20" s="10" t="s">
        <v>15</v>
      </c>
      <c r="C20" s="8" t="s">
        <v>43</v>
      </c>
      <c r="D20" s="9">
        <f>75*3*12</f>
        <v>2700</v>
      </c>
    </row>
    <row r="21" spans="1:4" x14ac:dyDescent="0.35">
      <c r="A21" s="6"/>
      <c r="B21" s="10" t="s">
        <v>16</v>
      </c>
      <c r="C21" s="8" t="s">
        <v>73</v>
      </c>
      <c r="D21" s="9">
        <f>20*2*18*2</f>
        <v>1440</v>
      </c>
    </row>
    <row r="22" spans="1:4" x14ac:dyDescent="0.35">
      <c r="A22" s="13"/>
      <c r="B22" s="14" t="s">
        <v>17</v>
      </c>
      <c r="C22" s="17" t="s">
        <v>44</v>
      </c>
      <c r="D22" s="18">
        <f>3*600</f>
        <v>1800</v>
      </c>
    </row>
    <row r="23" spans="1:4" ht="15" thickBot="1" x14ac:dyDescent="0.4">
      <c r="A23" s="13"/>
      <c r="B23" s="14" t="s">
        <v>18</v>
      </c>
      <c r="C23" s="17" t="s">
        <v>45</v>
      </c>
      <c r="D23" s="16">
        <v>1050</v>
      </c>
    </row>
    <row r="24" spans="1:4" x14ac:dyDescent="0.35">
      <c r="A24" s="5" t="s">
        <v>19</v>
      </c>
      <c r="B24" s="40" t="s">
        <v>46</v>
      </c>
      <c r="C24" s="40"/>
      <c r="D24" s="19">
        <f>SUM(D25:D26)</f>
        <v>10900</v>
      </c>
    </row>
    <row r="25" spans="1:4" x14ac:dyDescent="0.35">
      <c r="A25" s="6"/>
      <c r="B25" s="10" t="s">
        <v>20</v>
      </c>
      <c r="C25" s="8" t="s">
        <v>72</v>
      </c>
      <c r="D25" s="12">
        <f>18*600</f>
        <v>10800</v>
      </c>
    </row>
    <row r="26" spans="1:4" ht="15" thickBot="1" x14ac:dyDescent="0.4">
      <c r="A26" s="6"/>
      <c r="B26" s="10" t="s">
        <v>21</v>
      </c>
      <c r="C26" s="8" t="s">
        <v>5</v>
      </c>
      <c r="D26" s="12">
        <v>100</v>
      </c>
    </row>
    <row r="27" spans="1:4" x14ac:dyDescent="0.35">
      <c r="A27" s="5" t="s">
        <v>22</v>
      </c>
      <c r="B27" s="37" t="s">
        <v>47</v>
      </c>
      <c r="C27" s="37"/>
      <c r="D27" s="4">
        <f>SUM(D28:D32)</f>
        <v>26830</v>
      </c>
    </row>
    <row r="28" spans="1:4" x14ac:dyDescent="0.35">
      <c r="A28" s="6"/>
      <c r="B28" s="7" t="s">
        <v>23</v>
      </c>
      <c r="C28" s="8" t="s">
        <v>82</v>
      </c>
      <c r="D28" s="9">
        <f>64*3*60</f>
        <v>11520</v>
      </c>
    </row>
    <row r="29" spans="1:4" ht="21" customHeight="1" x14ac:dyDescent="0.35">
      <c r="A29" s="6"/>
      <c r="B29" s="7" t="s">
        <v>24</v>
      </c>
      <c r="C29" s="20" t="s">
        <v>87</v>
      </c>
      <c r="D29" s="9">
        <f>27*60*7</f>
        <v>11340</v>
      </c>
    </row>
    <row r="30" spans="1:4" x14ac:dyDescent="0.35">
      <c r="A30" s="6"/>
      <c r="B30" s="7" t="s">
        <v>25</v>
      </c>
      <c r="C30" s="20" t="s">
        <v>77</v>
      </c>
      <c r="D30" s="9">
        <v>2500</v>
      </c>
    </row>
    <row r="31" spans="1:4" x14ac:dyDescent="0.35">
      <c r="A31" s="6"/>
      <c r="B31" s="7" t="s">
        <v>26</v>
      </c>
      <c r="C31" s="20" t="s">
        <v>83</v>
      </c>
      <c r="D31" s="9">
        <f>40*6*3</f>
        <v>720</v>
      </c>
    </row>
    <row r="32" spans="1:4" ht="15" thickBot="1" x14ac:dyDescent="0.4">
      <c r="A32" s="6"/>
      <c r="B32" s="7" t="s">
        <v>27</v>
      </c>
      <c r="C32" s="21" t="s">
        <v>48</v>
      </c>
      <c r="D32" s="12">
        <v>750</v>
      </c>
    </row>
    <row r="33" spans="1:4" x14ac:dyDescent="0.35">
      <c r="A33" s="5" t="s">
        <v>28</v>
      </c>
      <c r="B33" s="37" t="s">
        <v>30</v>
      </c>
      <c r="C33" s="37"/>
      <c r="D33" s="4">
        <f>SUM(D34:D36)</f>
        <v>4100</v>
      </c>
    </row>
    <row r="34" spans="1:4" ht="21" x14ac:dyDescent="0.35">
      <c r="A34" s="6"/>
      <c r="B34" s="10" t="s">
        <v>49</v>
      </c>
      <c r="C34" s="21" t="s">
        <v>88</v>
      </c>
      <c r="D34" s="23">
        <v>2500</v>
      </c>
    </row>
    <row r="35" spans="1:4" ht="21" x14ac:dyDescent="0.35">
      <c r="A35" s="6"/>
      <c r="B35" s="10" t="s">
        <v>50</v>
      </c>
      <c r="C35" s="21" t="s">
        <v>89</v>
      </c>
      <c r="D35" s="23">
        <v>1000</v>
      </c>
    </row>
    <row r="36" spans="1:4" ht="15" thickBot="1" x14ac:dyDescent="0.4">
      <c r="A36" s="6"/>
      <c r="B36" s="10" t="s">
        <v>51</v>
      </c>
      <c r="C36" s="22" t="s">
        <v>90</v>
      </c>
      <c r="D36" s="12">
        <v>600</v>
      </c>
    </row>
    <row r="37" spans="1:4" x14ac:dyDescent="0.35">
      <c r="A37" s="5" t="s">
        <v>52</v>
      </c>
      <c r="B37" s="38" t="s">
        <v>53</v>
      </c>
      <c r="C37" s="39"/>
      <c r="D37" s="24">
        <f>SUM(D38:D41)</f>
        <v>5452</v>
      </c>
    </row>
    <row r="38" spans="1:4" x14ac:dyDescent="0.35">
      <c r="A38" s="25"/>
      <c r="B38" s="26" t="s">
        <v>54</v>
      </c>
      <c r="C38" s="27" t="s">
        <v>84</v>
      </c>
      <c r="D38" s="28">
        <f>63*3*12</f>
        <v>2268</v>
      </c>
    </row>
    <row r="39" spans="1:4" x14ac:dyDescent="0.35">
      <c r="A39" s="25"/>
      <c r="B39" s="26" t="s">
        <v>55</v>
      </c>
      <c r="C39" s="27" t="s">
        <v>85</v>
      </c>
      <c r="D39" s="28">
        <f>13*6*18</f>
        <v>1404</v>
      </c>
    </row>
    <row r="40" spans="1:4" x14ac:dyDescent="0.35">
      <c r="A40" s="25"/>
      <c r="B40" s="26" t="s">
        <v>56</v>
      </c>
      <c r="C40" s="8" t="s">
        <v>86</v>
      </c>
      <c r="D40" s="28">
        <f>60*13</f>
        <v>780</v>
      </c>
    </row>
    <row r="41" spans="1:4" ht="15" thickBot="1" x14ac:dyDescent="0.4">
      <c r="A41" s="25"/>
      <c r="B41" s="26" t="s">
        <v>57</v>
      </c>
      <c r="C41" s="27" t="s">
        <v>58</v>
      </c>
      <c r="D41" s="28">
        <v>1000</v>
      </c>
    </row>
    <row r="42" spans="1:4" x14ac:dyDescent="0.35">
      <c r="A42" s="5" t="s">
        <v>29</v>
      </c>
      <c r="B42" s="37" t="s">
        <v>59</v>
      </c>
      <c r="C42" s="37"/>
      <c r="D42" s="4">
        <f>SUM(D43:D46)</f>
        <v>4880</v>
      </c>
    </row>
    <row r="43" spans="1:4" x14ac:dyDescent="0.35">
      <c r="A43" s="6"/>
      <c r="B43" s="10" t="s">
        <v>60</v>
      </c>
      <c r="C43" s="21" t="s">
        <v>78</v>
      </c>
      <c r="D43" s="23">
        <f>70*3*15</f>
        <v>3150</v>
      </c>
    </row>
    <row r="44" spans="1:4" x14ac:dyDescent="0.35">
      <c r="A44" s="13"/>
      <c r="B44" s="10" t="s">
        <v>61</v>
      </c>
      <c r="C44" s="29" t="s">
        <v>62</v>
      </c>
      <c r="D44" s="30">
        <v>750</v>
      </c>
    </row>
    <row r="45" spans="1:4" x14ac:dyDescent="0.35">
      <c r="A45" s="13"/>
      <c r="B45" s="10" t="s">
        <v>63</v>
      </c>
      <c r="C45" s="29" t="s">
        <v>5</v>
      </c>
      <c r="D45" s="30">
        <v>180</v>
      </c>
    </row>
    <row r="46" spans="1:4" ht="15" thickBot="1" x14ac:dyDescent="0.4">
      <c r="A46" s="13"/>
      <c r="B46" s="10" t="s">
        <v>64</v>
      </c>
      <c r="C46" s="29" t="s">
        <v>69</v>
      </c>
      <c r="D46" s="30">
        <v>800</v>
      </c>
    </row>
    <row r="47" spans="1:4" x14ac:dyDescent="0.35">
      <c r="A47" s="5" t="s">
        <v>31</v>
      </c>
      <c r="B47" s="37" t="s">
        <v>32</v>
      </c>
      <c r="C47" s="37"/>
      <c r="D47" s="4">
        <f>SUM(D48:D51)</f>
        <v>5600</v>
      </c>
    </row>
    <row r="48" spans="1:4" x14ac:dyDescent="0.35">
      <c r="A48" s="6"/>
      <c r="B48" s="10" t="s">
        <v>65</v>
      </c>
      <c r="C48" s="21" t="s">
        <v>91</v>
      </c>
      <c r="D48" s="23">
        <v>2000</v>
      </c>
    </row>
    <row r="49" spans="1:4" x14ac:dyDescent="0.35">
      <c r="A49" s="6"/>
      <c r="B49" s="10" t="s">
        <v>66</v>
      </c>
      <c r="C49" s="21" t="s">
        <v>92</v>
      </c>
      <c r="D49" s="23">
        <v>1000</v>
      </c>
    </row>
    <row r="50" spans="1:4" x14ac:dyDescent="0.35">
      <c r="A50" s="13"/>
      <c r="B50" s="10" t="s">
        <v>67</v>
      </c>
      <c r="C50" s="21" t="s">
        <v>93</v>
      </c>
      <c r="D50" s="23">
        <v>1600</v>
      </c>
    </row>
    <row r="51" spans="1:4" ht="15" thickBot="1" x14ac:dyDescent="0.4">
      <c r="A51" s="13"/>
      <c r="B51" s="10" t="s">
        <v>68</v>
      </c>
      <c r="C51" s="22" t="s">
        <v>70</v>
      </c>
      <c r="D51" s="30">
        <v>1000</v>
      </c>
    </row>
    <row r="52" spans="1:4" ht="15" thickBot="1" x14ac:dyDescent="0.4">
      <c r="A52" s="34" t="s">
        <v>33</v>
      </c>
      <c r="B52" s="35"/>
      <c r="C52" s="36"/>
      <c r="D52" s="31">
        <f>SUM(D6+D15+D19+D24+D27+D33+D37+D42+D47)</f>
        <v>106097</v>
      </c>
    </row>
    <row r="54" spans="1:4" x14ac:dyDescent="0.35">
      <c r="C54" s="32"/>
      <c r="D54" s="33"/>
    </row>
  </sheetData>
  <mergeCells count="12">
    <mergeCell ref="B24:C24"/>
    <mergeCell ref="A4:C5"/>
    <mergeCell ref="D4:D5"/>
    <mergeCell ref="B6:C6"/>
    <mergeCell ref="B15:C15"/>
    <mergeCell ref="B19:C19"/>
    <mergeCell ref="A52:C52"/>
    <mergeCell ref="B27:C27"/>
    <mergeCell ref="B33:C33"/>
    <mergeCell ref="B37:C37"/>
    <mergeCell ref="B42:C42"/>
    <mergeCell ref="B47:C47"/>
  </mergeCells>
  <conditionalFormatting sqref="B6:B15 C16:C18 C25:C26 B27:B36 B42:B51">
    <cfRule type="cellIs" dxfId="3" priority="2" stopIfTrue="1" operator="equal">
      <formula>"Nav tāds klasifikators!!!!!!!!!"</formula>
    </cfRule>
  </conditionalFormatting>
  <conditionalFormatting sqref="B19">
    <cfRule type="cellIs" dxfId="2" priority="3" stopIfTrue="1" operator="equal">
      <formula>"Nav tāds klasifikators!!!!!!!!!"</formula>
    </cfRule>
  </conditionalFormatting>
  <conditionalFormatting sqref="C20:C23">
    <cfRule type="cellIs" dxfId="1" priority="4" stopIfTrue="1" operator="equal">
      <formula>"Nav tāds klasifikators!!!!!!!!!"</formula>
    </cfRule>
  </conditionalFormatting>
  <conditionalFormatting sqref="C40">
    <cfRule type="cellIs" dxfId="0" priority="1" stopIfTrue="1" operator="equal">
      <formula>"Nav tāds klasifikators!!!!!!!!!"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U16 vīr 25 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GundarsV</dc:creator>
  <cp:lastModifiedBy>Kaspars Cipruss</cp:lastModifiedBy>
  <dcterms:created xsi:type="dcterms:W3CDTF">2015-06-05T18:17:20Z</dcterms:created>
  <dcterms:modified xsi:type="dcterms:W3CDTF">2026-08-27T12:26:51Z</dcterms:modified>
</cp:coreProperties>
</file>