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apr\Uz FM\"/>
    </mc:Choice>
  </mc:AlternateContent>
  <bookViews>
    <workbookView xWindow="0" yWindow="0" windowWidth="23040" windowHeight="9192"/>
  </bookViews>
  <sheets>
    <sheet name="2.pielikums" sheetId="9" r:id="rId1"/>
  </sheets>
  <definedNames>
    <definedName name="_xlnm._FilterDatabase" localSheetId="0" hidden="1">'2.pielikums'!$A$10:$H$18</definedName>
    <definedName name="_xlnm.Print_Area" localSheetId="0">'2.pielikums'!$A$1:$H$54</definedName>
    <definedName name="_xlnm.Print_Titles" localSheetId="0">'2.pielikums'!$10:$10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9" l="1"/>
  <c r="F11" i="9"/>
  <c r="G11" i="9"/>
  <c r="D54" i="9" l="1"/>
  <c r="F54" i="9" s="1"/>
  <c r="D53" i="9"/>
  <c r="F53" i="9" s="1"/>
  <c r="D52" i="9"/>
  <c r="F52" i="9" s="1"/>
  <c r="D51" i="9"/>
  <c r="F51" i="9" s="1"/>
  <c r="D50" i="9"/>
  <c r="F50" i="9" s="1"/>
  <c r="D49" i="9"/>
  <c r="F49" i="9" s="1"/>
  <c r="D48" i="9"/>
  <c r="F48" i="9" s="1"/>
  <c r="D47" i="9"/>
  <c r="F47" i="9" s="1"/>
  <c r="D46" i="9"/>
  <c r="F46" i="9" s="1"/>
  <c r="D45" i="9"/>
  <c r="F45" i="9" s="1"/>
  <c r="D44" i="9"/>
  <c r="F44" i="9" s="1"/>
  <c r="D43" i="9"/>
  <c r="F43" i="9" s="1"/>
  <c r="D42" i="9"/>
  <c r="F42" i="9" s="1"/>
  <c r="D41" i="9"/>
  <c r="F41" i="9" s="1"/>
  <c r="D40" i="9"/>
  <c r="F40" i="9" s="1"/>
  <c r="D39" i="9"/>
  <c r="F39" i="9" s="1"/>
  <c r="D38" i="9"/>
  <c r="F38" i="9" s="1"/>
  <c r="D37" i="9"/>
  <c r="F37" i="9" s="1"/>
  <c r="D36" i="9"/>
  <c r="F36" i="9" s="1"/>
  <c r="D35" i="9"/>
  <c r="F35" i="9" s="1"/>
  <c r="D34" i="9"/>
  <c r="F34" i="9" s="1"/>
  <c r="D33" i="9"/>
  <c r="F33" i="9" s="1"/>
  <c r="D32" i="9"/>
  <c r="F32" i="9" s="1"/>
  <c r="D31" i="9"/>
  <c r="F31" i="9" s="1"/>
  <c r="D30" i="9"/>
  <c r="F30" i="9" s="1"/>
  <c r="D29" i="9"/>
  <c r="F29" i="9" s="1"/>
  <c r="D28" i="9"/>
  <c r="F28" i="9" s="1"/>
  <c r="D27" i="9"/>
  <c r="F27" i="9" s="1"/>
  <c r="D26" i="9"/>
  <c r="F26" i="9" s="1"/>
  <c r="D25" i="9"/>
  <c r="F25" i="9" s="1"/>
  <c r="D24" i="9"/>
  <c r="F24" i="9" s="1"/>
  <c r="D23" i="9"/>
  <c r="F23" i="9" s="1"/>
  <c r="D22" i="9"/>
  <c r="F22" i="9" s="1"/>
  <c r="D21" i="9"/>
  <c r="F21" i="9" s="1"/>
  <c r="D20" i="9"/>
  <c r="F20" i="9" s="1"/>
  <c r="D19" i="9"/>
  <c r="F19" i="9" s="1"/>
  <c r="D18" i="9"/>
  <c r="F18" i="9" s="1"/>
  <c r="D17" i="9"/>
  <c r="F17" i="9" s="1"/>
  <c r="D16" i="9"/>
  <c r="F16" i="9" s="1"/>
  <c r="D15" i="9"/>
  <c r="F15" i="9" s="1"/>
  <c r="D14" i="9"/>
  <c r="F14" i="9" s="1"/>
  <c r="D13" i="9"/>
  <c r="F13" i="9" s="1"/>
  <c r="G13" i="9" l="1"/>
  <c r="H13" i="9" s="1"/>
  <c r="G37" i="9"/>
  <c r="H37" i="9" s="1"/>
  <c r="G45" i="9"/>
  <c r="H45" i="9" s="1"/>
  <c r="G53" i="9"/>
  <c r="H53" i="9" s="1"/>
  <c r="G14" i="9"/>
  <c r="H14" i="9" s="1"/>
  <c r="G22" i="9"/>
  <c r="H22" i="9" s="1"/>
  <c r="G30" i="9"/>
  <c r="H30" i="9" s="1"/>
  <c r="G38" i="9"/>
  <c r="H38" i="9" s="1"/>
  <c r="G46" i="9"/>
  <c r="H46" i="9" s="1"/>
  <c r="G54" i="9"/>
  <c r="H54" i="9" s="1"/>
  <c r="G15" i="9"/>
  <c r="H15" i="9" s="1"/>
  <c r="G23" i="9"/>
  <c r="H23" i="9" s="1"/>
  <c r="G31" i="9"/>
  <c r="H31" i="9" s="1"/>
  <c r="G39" i="9"/>
  <c r="H39" i="9" s="1"/>
  <c r="G47" i="9"/>
  <c r="H47" i="9" s="1"/>
  <c r="G21" i="9"/>
  <c r="H21" i="9" s="1"/>
  <c r="G16" i="9"/>
  <c r="H16" i="9" s="1"/>
  <c r="G32" i="9"/>
  <c r="H32" i="9" s="1"/>
  <c r="G48" i="9"/>
  <c r="H48" i="9" s="1"/>
  <c r="G25" i="9"/>
  <c r="H25" i="9" s="1"/>
  <c r="G41" i="9"/>
  <c r="H41" i="9" s="1"/>
  <c r="G18" i="9"/>
  <c r="H18" i="9" s="1"/>
  <c r="G34" i="9"/>
  <c r="H34" i="9" s="1"/>
  <c r="G50" i="9"/>
  <c r="H50" i="9" s="1"/>
  <c r="G19" i="9"/>
  <c r="H19" i="9" s="1"/>
  <c r="G27" i="9"/>
  <c r="H27" i="9" s="1"/>
  <c r="G35" i="9"/>
  <c r="H35" i="9" s="1"/>
  <c r="G43" i="9"/>
  <c r="H43" i="9" s="1"/>
  <c r="G51" i="9"/>
  <c r="H51" i="9" s="1"/>
  <c r="G29" i="9"/>
  <c r="H29" i="9" s="1"/>
  <c r="G24" i="9"/>
  <c r="H24" i="9" s="1"/>
  <c r="G40" i="9"/>
  <c r="H40" i="9" s="1"/>
  <c r="G17" i="9"/>
  <c r="H17" i="9" s="1"/>
  <c r="G33" i="9"/>
  <c r="H33" i="9" s="1"/>
  <c r="G49" i="9"/>
  <c r="H49" i="9" s="1"/>
  <c r="G26" i="9"/>
  <c r="H26" i="9" s="1"/>
  <c r="G42" i="9"/>
  <c r="H42" i="9" s="1"/>
  <c r="G20" i="9"/>
  <c r="H20" i="9" s="1"/>
  <c r="G28" i="9"/>
  <c r="H28" i="9" s="1"/>
  <c r="G36" i="9"/>
  <c r="H36" i="9" s="1"/>
  <c r="G44" i="9"/>
  <c r="H44" i="9" s="1"/>
  <c r="G52" i="9"/>
  <c r="H52" i="9" s="1"/>
  <c r="H11" i="9" l="1"/>
</calcChain>
</file>

<file path=xl/sharedStrings.xml><?xml version="1.0" encoding="utf-8"?>
<sst xmlns="http://schemas.openxmlformats.org/spreadsheetml/2006/main" count="100" uniqueCount="27">
  <si>
    <t>Nr. p.k.</t>
  </si>
  <si>
    <t>Struktūrvienība</t>
  </si>
  <si>
    <t>Amats</t>
  </si>
  <si>
    <t>Stundu skaits</t>
  </si>
  <si>
    <t>jaunākais inspektors</t>
  </si>
  <si>
    <t>vada komandiera vietnieks</t>
  </si>
  <si>
    <t>rotas komandiera vietnieks</t>
  </si>
  <si>
    <t>rotas komandieris</t>
  </si>
  <si>
    <t xml:space="preserve"> DD VSAOI </t>
  </si>
  <si>
    <t>Atlīdzība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</si>
  <si>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</si>
  <si>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</si>
  <si>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</si>
  <si>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Valsts policija</t>
  </si>
  <si>
    <t>2.pielikums</t>
  </si>
  <si>
    <t>vada komandieris</t>
  </si>
  <si>
    <t xml:space="preserve">Atlīdzība par laiku, kuru amatpersona nepavada darba vietā </t>
  </si>
  <si>
    <t>RĪGAS REĢIONU PĀRVALDE</t>
  </si>
  <si>
    <t>bataljona komandiera vietnieks</t>
  </si>
  <si>
    <t>Stundu likme</t>
  </si>
  <si>
    <t>kopā</t>
  </si>
  <si>
    <t>KĀRTĪBAS POLICIJAS PĀRVALDES PATRUĻPOLICIJAS PĀRVALDE SPECIĀLO UZDEVUMU BATALJONS</t>
  </si>
  <si>
    <t>KĀRTĪBAS POLICIJAS PĀRVALDES PATRUĻPOLICIJAS PĀRVALDE SPECIĀLO UZDEVUMU BATALJONS 1.ROTA</t>
  </si>
  <si>
    <t>KĀRTĪBAS POLICIJAS PĀRVALDES PATRUĻPOLICIJAS PĀRVALDE SPECIĀLO UZDEVUMU BATALJONS 2.ROTA</t>
  </si>
  <si>
    <t>KĀRTĪBAS POLICIJAS PĀRVALDES PATRUĻPOLICIJAS PĀRVALDE SPECIĀLO UZDEVUMU BATALJONS 3.ROTA</t>
  </si>
  <si>
    <t xml:space="preserve">KĀRTĪBAS POLICIJAS PĀRVALDES PATRUĻPOLICIJAS PĀRVALDE SPECIĀLO UZDEVUMU BATALJONS 7.ROTA </t>
  </si>
  <si>
    <t xml:space="preserve">Atlīdzība par laiku, kuru amatpersonas ar speciālajām dienesta pakāpēm nepavada darba vietā, jo periodā no 2022.gada 1.aprīļa līdz 30.aprīlim tika iesaistītas atbalsta sniegšanā Valsts robežsardzei Latvijas Republikas-Baltkrievijas Republikas valsts robežas robežuzraudzības nodrošināšanā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</si>
</sst>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15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4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0">
    <xf numFmtId="0" fontId="0" fillId="0" borderId="0"/>
    <xf numFmtId="0" fontId="7" fillId="0" borderId="0"/>
    <xf numFmtId="0" fontId="12" fillId="0" borderId="0"/>
    <xf numFmtId="0" fontId="6" fillId="0" borderId="0"/>
    <xf numFmtId="0" fontId="12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49">
    <xf numFmtId="0" fontId="0" fillId="0" borderId="0" xfId="0"/>
    <xf numFmtId="0" fontId="8" fillId="0" borderId="0" xfId="2" applyFont="1" applyAlignment="1">
      <alignment horizontal="center" vertical="center"/>
    </xf>
    <xf numFmtId="0" fontId="8" fillId="0" borderId="0" xfId="2" applyFont="1" applyAlignment="1">
      <alignment vertical="center" wrapText="1"/>
    </xf>
    <xf numFmtId="3" fontId="8" fillId="0" borderId="0" xfId="2" applyNumberFormat="1" applyFont="1" applyAlignment="1">
      <alignment horizontal="center" vertical="center"/>
    </xf>
    <xf numFmtId="1" fontId="13" fillId="2" borderId="0" xfId="0" applyNumberFormat="1" applyFont="1" applyFill="1" applyAlignment="1">
      <alignment horizontal="right"/>
    </xf>
    <xf numFmtId="0" fontId="13" fillId="2" borderId="0" xfId="0" applyFont="1" applyFill="1" applyAlignment="1">
      <alignment horizontal="right"/>
    </xf>
    <xf numFmtId="0" fontId="14" fillId="0" borderId="0" xfId="0" applyFont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 wrapText="1"/>
    </xf>
    <xf numFmtId="0" fontId="8" fillId="0" borderId="0" xfId="2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3" fontId="8" fillId="0" borderId="0" xfId="0" applyNumberFormat="1" applyFont="1" applyAlignment="1">
      <alignment horizontal="center" vertical="center"/>
    </xf>
    <xf numFmtId="0" fontId="8" fillId="0" borderId="0" xfId="0" applyFont="1"/>
    <xf numFmtId="0" fontId="8" fillId="0" borderId="0" xfId="0" applyFont="1" applyFill="1" applyAlignment="1">
      <alignment horizontal="center" vertical="center" wrapText="1"/>
    </xf>
    <xf numFmtId="4" fontId="8" fillId="0" borderId="0" xfId="0" applyNumberFormat="1" applyFont="1" applyFill="1" applyAlignment="1">
      <alignment horizontal="center" vertical="center"/>
    </xf>
    <xf numFmtId="0" fontId="8" fillId="0" borderId="0" xfId="0" applyFont="1" applyFill="1"/>
    <xf numFmtId="0" fontId="9" fillId="0" borderId="1" xfId="0" applyFont="1" applyFill="1" applyBorder="1" applyAlignment="1">
      <alignment horizontal="center" vertical="center" wrapText="1"/>
    </xf>
    <xf numFmtId="4" fontId="9" fillId="0" borderId="0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3" fontId="10" fillId="2" borderId="2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4" fontId="11" fillId="3" borderId="2" xfId="0" applyNumberFormat="1" applyFont="1" applyFill="1" applyBorder="1" applyAlignment="1">
      <alignment horizontal="center" vertical="center"/>
    </xf>
    <xf numFmtId="0" fontId="11" fillId="0" borderId="0" xfId="0" applyFont="1"/>
    <xf numFmtId="0" fontId="11" fillId="4" borderId="3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vertical="center"/>
    </xf>
    <xf numFmtId="49" fontId="11" fillId="4" borderId="5" xfId="0" applyNumberFormat="1" applyFont="1" applyFill="1" applyBorder="1" applyAlignment="1">
      <alignment horizontal="center" vertical="center" wrapText="1"/>
    </xf>
    <xf numFmtId="3" fontId="11" fillId="4" borderId="5" xfId="0" applyNumberFormat="1" applyFont="1" applyFill="1" applyBorder="1" applyAlignment="1">
      <alignment horizontal="center" vertical="center"/>
    </xf>
    <xf numFmtId="4" fontId="11" fillId="4" borderId="5" xfId="0" applyNumberFormat="1" applyFont="1" applyFill="1" applyBorder="1" applyAlignment="1">
      <alignment horizontal="center" vertical="center"/>
    </xf>
    <xf numFmtId="4" fontId="11" fillId="4" borderId="4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164" fontId="8" fillId="0" borderId="2" xfId="0" applyNumberFormat="1" applyFont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/>
    </xf>
    <xf numFmtId="4" fontId="8" fillId="2" borderId="2" xfId="0" applyNumberFormat="1" applyFont="1" applyFill="1" applyBorder="1" applyAlignment="1">
      <alignment horizontal="center" vertical="center"/>
    </xf>
    <xf numFmtId="4" fontId="8" fillId="0" borderId="2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right" vertical="center"/>
    </xf>
    <xf numFmtId="0" fontId="10" fillId="0" borderId="2" xfId="9" applyFont="1" applyFill="1" applyBorder="1" applyAlignment="1">
      <alignment horizontal="center" vertical="center" wrapText="1"/>
    </xf>
  </cellXfs>
  <cellStyles count="10">
    <cellStyle name="Normal" xfId="0" builtinId="0"/>
    <cellStyle name="Normal 6" xfId="2"/>
    <cellStyle name="Parasts 2" xfId="1"/>
    <cellStyle name="Parasts 2 2" xfId="3"/>
    <cellStyle name="Parasts 2 3" xfId="4"/>
    <cellStyle name="Parasts 2 4" xfId="5"/>
    <cellStyle name="Parasts 2 5" xfId="6"/>
    <cellStyle name="Parasts 2 6" xfId="7"/>
    <cellStyle name="Parasts 2 7" xfId="8"/>
    <cellStyle name="Parasts 2 8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5"/>
  <sheetViews>
    <sheetView tabSelected="1" topLeftCell="B1" zoomScaleNormal="100" workbookViewId="0">
      <selection activeCell="E16" sqref="E16"/>
    </sheetView>
  </sheetViews>
  <sheetFormatPr defaultColWidth="9.109375" defaultRowHeight="13.2" x14ac:dyDescent="0.25"/>
  <cols>
    <col min="1" max="1" width="6.33203125" style="10" customWidth="1"/>
    <col min="2" max="2" width="53.44140625" style="11" customWidth="1"/>
    <col min="3" max="3" width="29.33203125" style="12" bestFit="1" customWidth="1"/>
    <col min="4" max="5" width="15.109375" style="10" customWidth="1"/>
    <col min="6" max="6" width="15.109375" style="13" customWidth="1"/>
    <col min="7" max="8" width="15.109375" style="10" customWidth="1"/>
    <col min="9" max="16384" width="9.109375" style="14"/>
  </cols>
  <sheetData>
    <row r="1" spans="1:8" ht="13.8" x14ac:dyDescent="0.25">
      <c r="A1" s="1"/>
      <c r="B1" s="2"/>
      <c r="C1" s="9"/>
      <c r="D1" s="1"/>
      <c r="E1" s="1"/>
      <c r="F1" s="1"/>
      <c r="G1" s="3"/>
      <c r="H1" s="4" t="s">
        <v>14</v>
      </c>
    </row>
    <row r="2" spans="1:8" ht="13.8" x14ac:dyDescent="0.25">
      <c r="A2" s="1"/>
      <c r="B2" s="2"/>
      <c r="C2" s="9"/>
      <c r="D2" s="1"/>
      <c r="E2" s="1"/>
      <c r="F2" s="1"/>
      <c r="G2" s="3"/>
      <c r="H2" s="5" t="s">
        <v>10</v>
      </c>
    </row>
    <row r="3" spans="1:8" ht="13.8" x14ac:dyDescent="0.25">
      <c r="A3" s="1"/>
      <c r="B3" s="2"/>
      <c r="C3" s="9"/>
      <c r="D3" s="1"/>
      <c r="E3" s="1"/>
      <c r="F3" s="1"/>
      <c r="G3" s="3"/>
      <c r="H3" s="5" t="s">
        <v>11</v>
      </c>
    </row>
    <row r="4" spans="1:8" ht="13.8" x14ac:dyDescent="0.25">
      <c r="A4" s="1"/>
      <c r="B4" s="2"/>
      <c r="C4" s="9"/>
      <c r="D4" s="1"/>
      <c r="E4" s="1"/>
      <c r="F4" s="1"/>
      <c r="G4" s="3"/>
      <c r="H4" s="5" t="s">
        <v>12</v>
      </c>
    </row>
    <row r="5" spans="1:8" x14ac:dyDescent="0.25">
      <c r="A5" s="1"/>
      <c r="B5" s="2"/>
      <c r="C5" s="9"/>
      <c r="D5" s="1"/>
      <c r="E5" s="1"/>
      <c r="F5" s="1"/>
      <c r="G5" s="3"/>
      <c r="H5" s="1"/>
    </row>
    <row r="6" spans="1:8" ht="17.399999999999999" x14ac:dyDescent="0.25">
      <c r="A6" s="1"/>
      <c r="B6" s="6" t="s">
        <v>13</v>
      </c>
      <c r="C6" s="9"/>
      <c r="D6" s="1"/>
      <c r="E6" s="1"/>
      <c r="F6" s="1"/>
      <c r="G6" s="3"/>
      <c r="H6" s="1"/>
    </row>
    <row r="7" spans="1:8" x14ac:dyDescent="0.25">
      <c r="A7" s="7"/>
      <c r="B7" s="8"/>
      <c r="C7" s="15"/>
      <c r="D7" s="7"/>
      <c r="E7" s="7"/>
      <c r="F7" s="16"/>
      <c r="G7" s="7"/>
      <c r="H7" s="7"/>
    </row>
    <row r="8" spans="1:8" s="17" customFormat="1" ht="36.75" customHeight="1" x14ac:dyDescent="0.25">
      <c r="A8" s="46" t="s">
        <v>26</v>
      </c>
      <c r="B8" s="46"/>
      <c r="C8" s="46"/>
      <c r="D8" s="46"/>
      <c r="E8" s="46"/>
      <c r="F8" s="46"/>
      <c r="G8" s="46"/>
      <c r="H8" s="46"/>
    </row>
    <row r="9" spans="1:8" s="17" customFormat="1" ht="15.6" x14ac:dyDescent="0.25">
      <c r="A9" s="18"/>
      <c r="B9" s="18"/>
      <c r="C9" s="18"/>
      <c r="D9" s="45"/>
      <c r="E9" s="19"/>
      <c r="F9" s="20"/>
      <c r="G9" s="20"/>
      <c r="H9" s="20"/>
    </row>
    <row r="10" spans="1:8" s="26" customFormat="1" ht="66" x14ac:dyDescent="0.25">
      <c r="A10" s="21" t="s">
        <v>0</v>
      </c>
      <c r="B10" s="22" t="s">
        <v>1</v>
      </c>
      <c r="C10" s="22" t="s">
        <v>2</v>
      </c>
      <c r="D10" s="22" t="s">
        <v>19</v>
      </c>
      <c r="E10" s="48" t="s">
        <v>3</v>
      </c>
      <c r="F10" s="23" t="s">
        <v>16</v>
      </c>
      <c r="G10" s="24" t="s">
        <v>8</v>
      </c>
      <c r="H10" s="25" t="s">
        <v>9</v>
      </c>
    </row>
    <row r="11" spans="1:8" s="28" customFormat="1" ht="21.75" customHeight="1" x14ac:dyDescent="0.25">
      <c r="A11" s="47" t="s">
        <v>20</v>
      </c>
      <c r="B11" s="47"/>
      <c r="C11" s="47"/>
      <c r="D11" s="47"/>
      <c r="E11" s="27">
        <f t="shared" ref="E11:G11" si="0">SUM(E12:E54)</f>
        <v>3213.5</v>
      </c>
      <c r="F11" s="27">
        <f t="shared" si="0"/>
        <v>2809.02</v>
      </c>
      <c r="G11" s="27">
        <f t="shared" si="0"/>
        <v>662.61999999999989</v>
      </c>
      <c r="H11" s="27">
        <f>SUM(H12:H54)</f>
        <v>3471.6400000000003</v>
      </c>
    </row>
    <row r="12" spans="1:8" s="35" customFormat="1" ht="18.75" customHeight="1" x14ac:dyDescent="0.25">
      <c r="A12" s="29"/>
      <c r="B12" s="30" t="s">
        <v>17</v>
      </c>
      <c r="C12" s="31"/>
      <c r="D12" s="32"/>
      <c r="E12" s="32"/>
      <c r="F12" s="33"/>
      <c r="G12" s="33"/>
      <c r="H12" s="34"/>
    </row>
    <row r="13" spans="1:8" s="43" customFormat="1" ht="26.4" x14ac:dyDescent="0.25">
      <c r="A13" s="36">
        <v>1</v>
      </c>
      <c r="B13" s="37" t="s">
        <v>21</v>
      </c>
      <c r="C13" s="38" t="s">
        <v>18</v>
      </c>
      <c r="D13" s="39">
        <f>ROUND((588/168.17)*0.25,4)</f>
        <v>0.87409999999999999</v>
      </c>
      <c r="E13" s="40">
        <v>80.5</v>
      </c>
      <c r="F13" s="40">
        <f>ROUND(E13*D13,2)</f>
        <v>70.37</v>
      </c>
      <c r="G13" s="41">
        <f>ROUND(F13*23.59%,2)</f>
        <v>16.600000000000001</v>
      </c>
      <c r="H13" s="42">
        <f t="shared" ref="H13:H54" si="1">F13+G13</f>
        <v>86.97</v>
      </c>
    </row>
    <row r="14" spans="1:8" s="43" customFormat="1" ht="26.4" x14ac:dyDescent="0.25">
      <c r="A14" s="36">
        <v>2</v>
      </c>
      <c r="B14" s="37" t="s">
        <v>22</v>
      </c>
      <c r="C14" s="38" t="s">
        <v>4</v>
      </c>
      <c r="D14" s="39">
        <f t="shared" ref="D14:D54" si="2">ROUND((588/168.17)*0.25,4)</f>
        <v>0.87409999999999999</v>
      </c>
      <c r="E14" s="40">
        <v>66</v>
      </c>
      <c r="F14" s="40">
        <f>ROUND(E14*D14,2)</f>
        <v>57.69</v>
      </c>
      <c r="G14" s="41">
        <f t="shared" ref="G14:G54" si="3">ROUND(F14*23.59%,2)</f>
        <v>13.61</v>
      </c>
      <c r="H14" s="42">
        <f t="shared" si="1"/>
        <v>71.3</v>
      </c>
    </row>
    <row r="15" spans="1:8" s="43" customFormat="1" ht="26.4" x14ac:dyDescent="0.25">
      <c r="A15" s="36">
        <v>3</v>
      </c>
      <c r="B15" s="37" t="s">
        <v>22</v>
      </c>
      <c r="C15" s="38" t="s">
        <v>6</v>
      </c>
      <c r="D15" s="39">
        <f t="shared" si="2"/>
        <v>0.87409999999999999</v>
      </c>
      <c r="E15" s="40">
        <v>66</v>
      </c>
      <c r="F15" s="40">
        <f t="shared" ref="F15:F28" si="4">ROUND(E15*D15,2)</f>
        <v>57.69</v>
      </c>
      <c r="G15" s="41">
        <f t="shared" si="3"/>
        <v>13.61</v>
      </c>
      <c r="H15" s="42">
        <f t="shared" si="1"/>
        <v>71.3</v>
      </c>
    </row>
    <row r="16" spans="1:8" s="43" customFormat="1" ht="26.4" x14ac:dyDescent="0.25">
      <c r="A16" s="36">
        <v>4</v>
      </c>
      <c r="B16" s="37" t="s">
        <v>22</v>
      </c>
      <c r="C16" s="38" t="s">
        <v>4</v>
      </c>
      <c r="D16" s="39">
        <f t="shared" si="2"/>
        <v>0.87409999999999999</v>
      </c>
      <c r="E16" s="40">
        <v>66</v>
      </c>
      <c r="F16" s="40">
        <f t="shared" si="4"/>
        <v>57.69</v>
      </c>
      <c r="G16" s="41">
        <f t="shared" si="3"/>
        <v>13.61</v>
      </c>
      <c r="H16" s="42">
        <f t="shared" si="1"/>
        <v>71.3</v>
      </c>
    </row>
    <row r="17" spans="1:9" s="43" customFormat="1" ht="26.4" x14ac:dyDescent="0.25">
      <c r="A17" s="36">
        <v>5</v>
      </c>
      <c r="B17" s="37" t="s">
        <v>22</v>
      </c>
      <c r="C17" s="38" t="s">
        <v>5</v>
      </c>
      <c r="D17" s="39">
        <f t="shared" si="2"/>
        <v>0.87409999999999999</v>
      </c>
      <c r="E17" s="40">
        <v>66</v>
      </c>
      <c r="F17" s="40">
        <f t="shared" si="4"/>
        <v>57.69</v>
      </c>
      <c r="G17" s="41">
        <f t="shared" si="3"/>
        <v>13.61</v>
      </c>
      <c r="H17" s="42">
        <f t="shared" si="1"/>
        <v>71.3</v>
      </c>
    </row>
    <row r="18" spans="1:9" s="43" customFormat="1" ht="26.4" x14ac:dyDescent="0.25">
      <c r="A18" s="36">
        <v>6</v>
      </c>
      <c r="B18" s="37" t="s">
        <v>22</v>
      </c>
      <c r="C18" s="38" t="s">
        <v>4</v>
      </c>
      <c r="D18" s="39">
        <f t="shared" si="2"/>
        <v>0.87409999999999999</v>
      </c>
      <c r="E18" s="40">
        <v>66</v>
      </c>
      <c r="F18" s="40">
        <f t="shared" si="4"/>
        <v>57.69</v>
      </c>
      <c r="G18" s="41">
        <f t="shared" si="3"/>
        <v>13.61</v>
      </c>
      <c r="H18" s="42">
        <f t="shared" si="1"/>
        <v>71.3</v>
      </c>
    </row>
    <row r="19" spans="1:9" ht="26.4" x14ac:dyDescent="0.25">
      <c r="A19" s="36">
        <v>7</v>
      </c>
      <c r="B19" s="37" t="s">
        <v>22</v>
      </c>
      <c r="C19" s="44" t="s">
        <v>4</v>
      </c>
      <c r="D19" s="39">
        <f t="shared" si="2"/>
        <v>0.87409999999999999</v>
      </c>
      <c r="E19" s="40">
        <v>66</v>
      </c>
      <c r="F19" s="40">
        <f t="shared" si="4"/>
        <v>57.69</v>
      </c>
      <c r="G19" s="41">
        <f t="shared" si="3"/>
        <v>13.61</v>
      </c>
      <c r="H19" s="42">
        <f t="shared" si="1"/>
        <v>71.3</v>
      </c>
      <c r="I19" s="43"/>
    </row>
    <row r="20" spans="1:9" ht="26.4" x14ac:dyDescent="0.25">
      <c r="A20" s="36">
        <v>8</v>
      </c>
      <c r="B20" s="37" t="s">
        <v>22</v>
      </c>
      <c r="C20" s="44" t="s">
        <v>4</v>
      </c>
      <c r="D20" s="39">
        <f t="shared" si="2"/>
        <v>0.87409999999999999</v>
      </c>
      <c r="E20" s="40">
        <v>82</v>
      </c>
      <c r="F20" s="40">
        <f t="shared" ref="F20:F54" si="5">ROUNDUP(E20*D20,2)</f>
        <v>71.680000000000007</v>
      </c>
      <c r="G20" s="41">
        <f t="shared" si="3"/>
        <v>16.91</v>
      </c>
      <c r="H20" s="42">
        <f t="shared" si="1"/>
        <v>88.59</v>
      </c>
      <c r="I20" s="43"/>
    </row>
    <row r="21" spans="1:9" ht="26.4" x14ac:dyDescent="0.25">
      <c r="A21" s="36">
        <v>9</v>
      </c>
      <c r="B21" s="37" t="s">
        <v>22</v>
      </c>
      <c r="C21" s="44" t="s">
        <v>4</v>
      </c>
      <c r="D21" s="39">
        <f t="shared" si="2"/>
        <v>0.87409999999999999</v>
      </c>
      <c r="E21" s="40">
        <v>66</v>
      </c>
      <c r="F21" s="40">
        <f t="shared" si="4"/>
        <v>57.69</v>
      </c>
      <c r="G21" s="41">
        <f t="shared" si="3"/>
        <v>13.61</v>
      </c>
      <c r="H21" s="42">
        <f t="shared" si="1"/>
        <v>71.3</v>
      </c>
      <c r="I21" s="43"/>
    </row>
    <row r="22" spans="1:9" ht="26.4" x14ac:dyDescent="0.25">
      <c r="A22" s="36">
        <v>10</v>
      </c>
      <c r="B22" s="37" t="s">
        <v>22</v>
      </c>
      <c r="C22" s="44" t="s">
        <v>4</v>
      </c>
      <c r="D22" s="39">
        <f t="shared" si="2"/>
        <v>0.87409999999999999</v>
      </c>
      <c r="E22" s="40">
        <v>82</v>
      </c>
      <c r="F22" s="40">
        <f t="shared" si="5"/>
        <v>71.680000000000007</v>
      </c>
      <c r="G22" s="41">
        <f t="shared" si="3"/>
        <v>16.91</v>
      </c>
      <c r="H22" s="42">
        <f t="shared" si="1"/>
        <v>88.59</v>
      </c>
      <c r="I22" s="43"/>
    </row>
    <row r="23" spans="1:9" ht="26.4" x14ac:dyDescent="0.25">
      <c r="A23" s="36">
        <v>11</v>
      </c>
      <c r="B23" s="37" t="s">
        <v>22</v>
      </c>
      <c r="C23" s="44" t="s">
        <v>4</v>
      </c>
      <c r="D23" s="39">
        <f t="shared" si="2"/>
        <v>0.87409999999999999</v>
      </c>
      <c r="E23" s="40">
        <v>66</v>
      </c>
      <c r="F23" s="40">
        <f t="shared" si="4"/>
        <v>57.69</v>
      </c>
      <c r="G23" s="41">
        <f t="shared" si="3"/>
        <v>13.61</v>
      </c>
      <c r="H23" s="42">
        <f t="shared" si="1"/>
        <v>71.3</v>
      </c>
      <c r="I23" s="43"/>
    </row>
    <row r="24" spans="1:9" ht="26.4" x14ac:dyDescent="0.25">
      <c r="A24" s="36">
        <v>12</v>
      </c>
      <c r="B24" s="37" t="s">
        <v>22</v>
      </c>
      <c r="C24" s="44" t="s">
        <v>4</v>
      </c>
      <c r="D24" s="39">
        <f t="shared" si="2"/>
        <v>0.87409999999999999</v>
      </c>
      <c r="E24" s="40">
        <v>66</v>
      </c>
      <c r="F24" s="40">
        <f t="shared" si="4"/>
        <v>57.69</v>
      </c>
      <c r="G24" s="41">
        <f>ROUNDDOWN(F24*23.59%,2)</f>
        <v>13.6</v>
      </c>
      <c r="H24" s="42">
        <f t="shared" si="1"/>
        <v>71.289999999999992</v>
      </c>
      <c r="I24" s="43"/>
    </row>
    <row r="25" spans="1:9" ht="26.4" x14ac:dyDescent="0.25">
      <c r="A25" s="36">
        <v>13</v>
      </c>
      <c r="B25" s="37" t="s">
        <v>22</v>
      </c>
      <c r="C25" s="44" t="s">
        <v>4</v>
      </c>
      <c r="D25" s="39">
        <f t="shared" si="2"/>
        <v>0.87409999999999999</v>
      </c>
      <c r="E25" s="40">
        <v>66</v>
      </c>
      <c r="F25" s="40">
        <f t="shared" si="4"/>
        <v>57.69</v>
      </c>
      <c r="G25" s="41">
        <f t="shared" si="3"/>
        <v>13.61</v>
      </c>
      <c r="H25" s="42">
        <f t="shared" si="1"/>
        <v>71.3</v>
      </c>
      <c r="I25" s="43"/>
    </row>
    <row r="26" spans="1:9" ht="26.4" x14ac:dyDescent="0.25">
      <c r="A26" s="36">
        <v>14</v>
      </c>
      <c r="B26" s="37" t="s">
        <v>22</v>
      </c>
      <c r="C26" s="44" t="s">
        <v>4</v>
      </c>
      <c r="D26" s="39">
        <f t="shared" si="2"/>
        <v>0.87409999999999999</v>
      </c>
      <c r="E26" s="40">
        <v>66</v>
      </c>
      <c r="F26" s="40">
        <f t="shared" si="4"/>
        <v>57.69</v>
      </c>
      <c r="G26" s="41">
        <f t="shared" si="3"/>
        <v>13.61</v>
      </c>
      <c r="H26" s="42">
        <f t="shared" si="1"/>
        <v>71.3</v>
      </c>
      <c r="I26" s="43"/>
    </row>
    <row r="27" spans="1:9" ht="26.4" x14ac:dyDescent="0.25">
      <c r="A27" s="36">
        <v>15</v>
      </c>
      <c r="B27" s="37" t="s">
        <v>22</v>
      </c>
      <c r="C27" s="44" t="s">
        <v>4</v>
      </c>
      <c r="D27" s="39">
        <f t="shared" si="2"/>
        <v>0.87409999999999999</v>
      </c>
      <c r="E27" s="40">
        <v>66</v>
      </c>
      <c r="F27" s="40">
        <f t="shared" si="4"/>
        <v>57.69</v>
      </c>
      <c r="G27" s="41">
        <f t="shared" si="3"/>
        <v>13.61</v>
      </c>
      <c r="H27" s="42">
        <f t="shared" si="1"/>
        <v>71.3</v>
      </c>
      <c r="I27" s="43"/>
    </row>
    <row r="28" spans="1:9" ht="26.4" x14ac:dyDescent="0.25">
      <c r="A28" s="36">
        <v>16</v>
      </c>
      <c r="B28" s="37" t="s">
        <v>22</v>
      </c>
      <c r="C28" s="44" t="s">
        <v>4</v>
      </c>
      <c r="D28" s="39">
        <f t="shared" si="2"/>
        <v>0.87409999999999999</v>
      </c>
      <c r="E28" s="40">
        <v>66</v>
      </c>
      <c r="F28" s="40">
        <f t="shared" si="4"/>
        <v>57.69</v>
      </c>
      <c r="G28" s="41">
        <f t="shared" si="3"/>
        <v>13.61</v>
      </c>
      <c r="H28" s="42">
        <f t="shared" si="1"/>
        <v>71.3</v>
      </c>
      <c r="I28" s="43"/>
    </row>
    <row r="29" spans="1:9" ht="26.4" x14ac:dyDescent="0.25">
      <c r="A29" s="36">
        <v>17</v>
      </c>
      <c r="B29" s="37" t="s">
        <v>23</v>
      </c>
      <c r="C29" s="44" t="s">
        <v>15</v>
      </c>
      <c r="D29" s="39">
        <f t="shared" si="2"/>
        <v>0.87409999999999999</v>
      </c>
      <c r="E29" s="40">
        <v>82</v>
      </c>
      <c r="F29" s="40">
        <f t="shared" si="5"/>
        <v>71.680000000000007</v>
      </c>
      <c r="G29" s="41">
        <f t="shared" si="3"/>
        <v>16.91</v>
      </c>
      <c r="H29" s="42">
        <f t="shared" si="1"/>
        <v>88.59</v>
      </c>
      <c r="I29" s="43"/>
    </row>
    <row r="30" spans="1:9" ht="26.4" x14ac:dyDescent="0.25">
      <c r="A30" s="36">
        <v>18</v>
      </c>
      <c r="B30" s="37" t="s">
        <v>23</v>
      </c>
      <c r="C30" s="44" t="s">
        <v>4</v>
      </c>
      <c r="D30" s="39">
        <f t="shared" si="2"/>
        <v>0.87409999999999999</v>
      </c>
      <c r="E30" s="40">
        <v>90</v>
      </c>
      <c r="F30" s="40">
        <f t="shared" si="5"/>
        <v>78.67</v>
      </c>
      <c r="G30" s="41">
        <f t="shared" si="3"/>
        <v>18.559999999999999</v>
      </c>
      <c r="H30" s="42">
        <f t="shared" si="1"/>
        <v>97.23</v>
      </c>
      <c r="I30" s="43"/>
    </row>
    <row r="31" spans="1:9" ht="26.4" x14ac:dyDescent="0.25">
      <c r="A31" s="36">
        <v>19</v>
      </c>
      <c r="B31" s="37" t="s">
        <v>23</v>
      </c>
      <c r="C31" s="44" t="s">
        <v>4</v>
      </c>
      <c r="D31" s="39">
        <f t="shared" si="2"/>
        <v>0.87409999999999999</v>
      </c>
      <c r="E31" s="40">
        <v>90</v>
      </c>
      <c r="F31" s="40">
        <f t="shared" si="5"/>
        <v>78.67</v>
      </c>
      <c r="G31" s="41">
        <f t="shared" si="3"/>
        <v>18.559999999999999</v>
      </c>
      <c r="H31" s="42">
        <f t="shared" si="1"/>
        <v>97.23</v>
      </c>
      <c r="I31" s="43"/>
    </row>
    <row r="32" spans="1:9" ht="26.4" x14ac:dyDescent="0.25">
      <c r="A32" s="36">
        <v>20</v>
      </c>
      <c r="B32" s="37" t="s">
        <v>23</v>
      </c>
      <c r="C32" s="44" t="s">
        <v>4</v>
      </c>
      <c r="D32" s="39">
        <f t="shared" si="2"/>
        <v>0.87409999999999999</v>
      </c>
      <c r="E32" s="40">
        <v>76.5</v>
      </c>
      <c r="F32" s="40">
        <f t="shared" si="5"/>
        <v>66.87</v>
      </c>
      <c r="G32" s="41">
        <f t="shared" si="3"/>
        <v>15.77</v>
      </c>
      <c r="H32" s="42">
        <f t="shared" si="1"/>
        <v>82.64</v>
      </c>
      <c r="I32" s="43"/>
    </row>
    <row r="33" spans="1:9" ht="26.4" x14ac:dyDescent="0.25">
      <c r="A33" s="36">
        <v>21</v>
      </c>
      <c r="B33" s="37" t="s">
        <v>23</v>
      </c>
      <c r="C33" s="44" t="s">
        <v>4</v>
      </c>
      <c r="D33" s="39">
        <f t="shared" si="2"/>
        <v>0.87409999999999999</v>
      </c>
      <c r="E33" s="40">
        <v>90</v>
      </c>
      <c r="F33" s="40">
        <f t="shared" si="5"/>
        <v>78.67</v>
      </c>
      <c r="G33" s="41">
        <f t="shared" si="3"/>
        <v>18.559999999999999</v>
      </c>
      <c r="H33" s="42">
        <f t="shared" si="1"/>
        <v>97.23</v>
      </c>
      <c r="I33" s="43"/>
    </row>
    <row r="34" spans="1:9" ht="26.4" x14ac:dyDescent="0.25">
      <c r="A34" s="36">
        <v>22</v>
      </c>
      <c r="B34" s="37" t="s">
        <v>23</v>
      </c>
      <c r="C34" s="44" t="s">
        <v>4</v>
      </c>
      <c r="D34" s="39">
        <f t="shared" si="2"/>
        <v>0.87409999999999999</v>
      </c>
      <c r="E34" s="40">
        <v>74</v>
      </c>
      <c r="F34" s="40">
        <f t="shared" si="5"/>
        <v>64.690000000000012</v>
      </c>
      <c r="G34" s="41">
        <f t="shared" si="3"/>
        <v>15.26</v>
      </c>
      <c r="H34" s="42">
        <f t="shared" si="1"/>
        <v>79.950000000000017</v>
      </c>
      <c r="I34" s="43"/>
    </row>
    <row r="35" spans="1:9" ht="26.4" x14ac:dyDescent="0.25">
      <c r="A35" s="36">
        <v>23</v>
      </c>
      <c r="B35" s="37" t="s">
        <v>23</v>
      </c>
      <c r="C35" s="44" t="s">
        <v>4</v>
      </c>
      <c r="D35" s="39">
        <f t="shared" si="2"/>
        <v>0.87409999999999999</v>
      </c>
      <c r="E35" s="40">
        <v>90</v>
      </c>
      <c r="F35" s="40">
        <f t="shared" si="5"/>
        <v>78.67</v>
      </c>
      <c r="G35" s="41">
        <f t="shared" si="3"/>
        <v>18.559999999999999</v>
      </c>
      <c r="H35" s="42">
        <f t="shared" si="1"/>
        <v>97.23</v>
      </c>
      <c r="I35" s="43"/>
    </row>
    <row r="36" spans="1:9" ht="26.4" x14ac:dyDescent="0.25">
      <c r="A36" s="36">
        <v>24</v>
      </c>
      <c r="B36" s="37" t="s">
        <v>23</v>
      </c>
      <c r="C36" s="44" t="s">
        <v>4</v>
      </c>
      <c r="D36" s="39">
        <f t="shared" si="2"/>
        <v>0.87409999999999999</v>
      </c>
      <c r="E36" s="40">
        <v>90</v>
      </c>
      <c r="F36" s="40">
        <f t="shared" si="5"/>
        <v>78.67</v>
      </c>
      <c r="G36" s="41">
        <f t="shared" si="3"/>
        <v>18.559999999999999</v>
      </c>
      <c r="H36" s="42">
        <f t="shared" si="1"/>
        <v>97.23</v>
      </c>
      <c r="I36" s="43"/>
    </row>
    <row r="37" spans="1:9" ht="26.4" x14ac:dyDescent="0.25">
      <c r="A37" s="36">
        <v>25</v>
      </c>
      <c r="B37" s="37" t="s">
        <v>24</v>
      </c>
      <c r="C37" s="44" t="s">
        <v>4</v>
      </c>
      <c r="D37" s="39">
        <f t="shared" si="2"/>
        <v>0.87409999999999999</v>
      </c>
      <c r="E37" s="40">
        <v>85.5</v>
      </c>
      <c r="F37" s="40">
        <f t="shared" si="5"/>
        <v>74.740000000000009</v>
      </c>
      <c r="G37" s="41">
        <f>ROUNDDOWN(F37*23.59%,2)-0.01</f>
        <v>17.619999999999997</v>
      </c>
      <c r="H37" s="42">
        <f t="shared" si="1"/>
        <v>92.360000000000014</v>
      </c>
      <c r="I37" s="43"/>
    </row>
    <row r="38" spans="1:9" ht="26.4" x14ac:dyDescent="0.25">
      <c r="A38" s="36">
        <v>26</v>
      </c>
      <c r="B38" s="37" t="s">
        <v>24</v>
      </c>
      <c r="C38" s="44" t="s">
        <v>4</v>
      </c>
      <c r="D38" s="39">
        <f t="shared" si="2"/>
        <v>0.87409999999999999</v>
      </c>
      <c r="E38" s="40">
        <v>77</v>
      </c>
      <c r="F38" s="40">
        <f t="shared" si="5"/>
        <v>67.31</v>
      </c>
      <c r="G38" s="41">
        <f>ROUNDDOWN(F38*23.59%,2)</f>
        <v>15.87</v>
      </c>
      <c r="H38" s="42">
        <f t="shared" si="1"/>
        <v>83.18</v>
      </c>
      <c r="I38" s="43"/>
    </row>
    <row r="39" spans="1:9" ht="26.4" x14ac:dyDescent="0.25">
      <c r="A39" s="36">
        <v>27</v>
      </c>
      <c r="B39" s="37" t="s">
        <v>24</v>
      </c>
      <c r="C39" s="44" t="s">
        <v>4</v>
      </c>
      <c r="D39" s="39">
        <f t="shared" si="2"/>
        <v>0.87409999999999999</v>
      </c>
      <c r="E39" s="40">
        <v>85.5</v>
      </c>
      <c r="F39" s="40">
        <f t="shared" si="5"/>
        <v>74.740000000000009</v>
      </c>
      <c r="G39" s="41">
        <f t="shared" si="3"/>
        <v>17.63</v>
      </c>
      <c r="H39" s="42">
        <f t="shared" si="1"/>
        <v>92.37</v>
      </c>
      <c r="I39" s="43"/>
    </row>
    <row r="40" spans="1:9" ht="26.4" x14ac:dyDescent="0.25">
      <c r="A40" s="36">
        <v>28</v>
      </c>
      <c r="B40" s="37" t="s">
        <v>24</v>
      </c>
      <c r="C40" s="44" t="s">
        <v>4</v>
      </c>
      <c r="D40" s="39">
        <f t="shared" si="2"/>
        <v>0.87409999999999999</v>
      </c>
      <c r="E40" s="40">
        <v>85.5</v>
      </c>
      <c r="F40" s="40">
        <f t="shared" si="5"/>
        <v>74.740000000000009</v>
      </c>
      <c r="G40" s="41">
        <f t="shared" ref="G40:G41" si="6">ROUNDDOWN(F40*23.59%,2)-0.01</f>
        <v>17.619999999999997</v>
      </c>
      <c r="H40" s="42">
        <f t="shared" si="1"/>
        <v>92.360000000000014</v>
      </c>
      <c r="I40" s="43"/>
    </row>
    <row r="41" spans="1:9" ht="26.4" x14ac:dyDescent="0.25">
      <c r="A41" s="36">
        <v>29</v>
      </c>
      <c r="B41" s="37" t="s">
        <v>24</v>
      </c>
      <c r="C41" s="44" t="s">
        <v>4</v>
      </c>
      <c r="D41" s="39">
        <f t="shared" si="2"/>
        <v>0.87409999999999999</v>
      </c>
      <c r="E41" s="40">
        <v>85.5</v>
      </c>
      <c r="F41" s="40">
        <f t="shared" si="5"/>
        <v>74.740000000000009</v>
      </c>
      <c r="G41" s="41">
        <f t="shared" si="6"/>
        <v>17.619999999999997</v>
      </c>
      <c r="H41" s="42">
        <f t="shared" si="1"/>
        <v>92.360000000000014</v>
      </c>
      <c r="I41" s="43"/>
    </row>
    <row r="42" spans="1:9" ht="26.4" x14ac:dyDescent="0.25">
      <c r="A42" s="36">
        <v>30</v>
      </c>
      <c r="B42" s="37" t="s">
        <v>24</v>
      </c>
      <c r="C42" s="44" t="s">
        <v>4</v>
      </c>
      <c r="D42" s="39">
        <f t="shared" si="2"/>
        <v>0.87409999999999999</v>
      </c>
      <c r="E42" s="40">
        <v>77</v>
      </c>
      <c r="F42" s="40">
        <f t="shared" si="5"/>
        <v>67.31</v>
      </c>
      <c r="G42" s="41">
        <f t="shared" ref="G42" si="7">ROUNDDOWN(F42*23.59%,2)</f>
        <v>15.87</v>
      </c>
      <c r="H42" s="42">
        <f t="shared" si="1"/>
        <v>83.18</v>
      </c>
      <c r="I42" s="43"/>
    </row>
    <row r="43" spans="1:9" ht="26.4" x14ac:dyDescent="0.25">
      <c r="A43" s="36">
        <v>31</v>
      </c>
      <c r="B43" s="37" t="s">
        <v>24</v>
      </c>
      <c r="C43" s="44" t="s">
        <v>4</v>
      </c>
      <c r="D43" s="39">
        <f t="shared" si="2"/>
        <v>0.87409999999999999</v>
      </c>
      <c r="E43" s="40">
        <v>85.5</v>
      </c>
      <c r="F43" s="40">
        <f t="shared" si="5"/>
        <v>74.740000000000009</v>
      </c>
      <c r="G43" s="41">
        <f t="shared" si="3"/>
        <v>17.63</v>
      </c>
      <c r="H43" s="42">
        <f t="shared" si="1"/>
        <v>92.37</v>
      </c>
      <c r="I43" s="43"/>
    </row>
    <row r="44" spans="1:9" ht="26.4" x14ac:dyDescent="0.25">
      <c r="A44" s="36">
        <v>32</v>
      </c>
      <c r="B44" s="37" t="s">
        <v>25</v>
      </c>
      <c r="C44" s="44" t="s">
        <v>4</v>
      </c>
      <c r="D44" s="39">
        <f t="shared" si="2"/>
        <v>0.87409999999999999</v>
      </c>
      <c r="E44" s="40">
        <v>77</v>
      </c>
      <c r="F44" s="40">
        <f t="shared" si="5"/>
        <v>67.31</v>
      </c>
      <c r="G44" s="41">
        <f t="shared" si="3"/>
        <v>15.88</v>
      </c>
      <c r="H44" s="42">
        <f t="shared" si="1"/>
        <v>83.19</v>
      </c>
      <c r="I44" s="43"/>
    </row>
    <row r="45" spans="1:9" ht="26.4" x14ac:dyDescent="0.25">
      <c r="A45" s="36">
        <v>33</v>
      </c>
      <c r="B45" s="37" t="s">
        <v>25</v>
      </c>
      <c r="C45" s="44" t="s">
        <v>4</v>
      </c>
      <c r="D45" s="39">
        <f t="shared" si="2"/>
        <v>0.87409999999999999</v>
      </c>
      <c r="E45" s="40">
        <v>77</v>
      </c>
      <c r="F45" s="40">
        <f t="shared" si="5"/>
        <v>67.31</v>
      </c>
      <c r="G45" s="41">
        <f t="shared" si="3"/>
        <v>15.88</v>
      </c>
      <c r="H45" s="42">
        <f t="shared" si="1"/>
        <v>83.19</v>
      </c>
      <c r="I45" s="43"/>
    </row>
    <row r="46" spans="1:9" ht="26.4" x14ac:dyDescent="0.25">
      <c r="A46" s="36">
        <v>34</v>
      </c>
      <c r="B46" s="37" t="s">
        <v>25</v>
      </c>
      <c r="C46" s="44" t="s">
        <v>7</v>
      </c>
      <c r="D46" s="39">
        <f t="shared" si="2"/>
        <v>0.87409999999999999</v>
      </c>
      <c r="E46" s="40">
        <v>77</v>
      </c>
      <c r="F46" s="40">
        <f t="shared" si="5"/>
        <v>67.31</v>
      </c>
      <c r="G46" s="41">
        <f t="shared" si="3"/>
        <v>15.88</v>
      </c>
      <c r="H46" s="42">
        <f t="shared" si="1"/>
        <v>83.19</v>
      </c>
      <c r="I46" s="43"/>
    </row>
    <row r="47" spans="1:9" ht="26.4" x14ac:dyDescent="0.25">
      <c r="A47" s="36">
        <v>35</v>
      </c>
      <c r="B47" s="37" t="s">
        <v>25</v>
      </c>
      <c r="C47" s="44" t="s">
        <v>4</v>
      </c>
      <c r="D47" s="39">
        <f t="shared" si="2"/>
        <v>0.87409999999999999</v>
      </c>
      <c r="E47" s="40">
        <v>77</v>
      </c>
      <c r="F47" s="40">
        <f t="shared" si="5"/>
        <v>67.31</v>
      </c>
      <c r="G47" s="41">
        <f t="shared" si="3"/>
        <v>15.88</v>
      </c>
      <c r="H47" s="42">
        <f t="shared" si="1"/>
        <v>83.19</v>
      </c>
      <c r="I47" s="43"/>
    </row>
    <row r="48" spans="1:9" ht="26.4" x14ac:dyDescent="0.25">
      <c r="A48" s="36">
        <v>36</v>
      </c>
      <c r="B48" s="37" t="s">
        <v>25</v>
      </c>
      <c r="C48" s="44" t="s">
        <v>4</v>
      </c>
      <c r="D48" s="39">
        <f t="shared" si="2"/>
        <v>0.87409999999999999</v>
      </c>
      <c r="E48" s="40">
        <v>77</v>
      </c>
      <c r="F48" s="40">
        <f t="shared" si="5"/>
        <v>67.31</v>
      </c>
      <c r="G48" s="41">
        <f t="shared" si="3"/>
        <v>15.88</v>
      </c>
      <c r="H48" s="42">
        <f t="shared" si="1"/>
        <v>83.19</v>
      </c>
      <c r="I48" s="43"/>
    </row>
    <row r="49" spans="1:9" ht="26.4" x14ac:dyDescent="0.25">
      <c r="A49" s="36">
        <v>37</v>
      </c>
      <c r="B49" s="37" t="s">
        <v>25</v>
      </c>
      <c r="C49" s="44" t="s">
        <v>4</v>
      </c>
      <c r="D49" s="39">
        <f t="shared" si="2"/>
        <v>0.87409999999999999</v>
      </c>
      <c r="E49" s="40">
        <v>77</v>
      </c>
      <c r="F49" s="40">
        <f t="shared" si="5"/>
        <v>67.31</v>
      </c>
      <c r="G49" s="41">
        <f t="shared" si="3"/>
        <v>15.88</v>
      </c>
      <c r="H49" s="42">
        <f t="shared" si="1"/>
        <v>83.19</v>
      </c>
      <c r="I49" s="43"/>
    </row>
    <row r="50" spans="1:9" ht="26.4" x14ac:dyDescent="0.25">
      <c r="A50" s="36">
        <v>38</v>
      </c>
      <c r="B50" s="37" t="s">
        <v>25</v>
      </c>
      <c r="C50" s="44" t="s">
        <v>4</v>
      </c>
      <c r="D50" s="39">
        <f t="shared" si="2"/>
        <v>0.87409999999999999</v>
      </c>
      <c r="E50" s="40">
        <v>77</v>
      </c>
      <c r="F50" s="40">
        <f t="shared" si="5"/>
        <v>67.31</v>
      </c>
      <c r="G50" s="41">
        <f t="shared" si="3"/>
        <v>15.88</v>
      </c>
      <c r="H50" s="42">
        <f t="shared" si="1"/>
        <v>83.19</v>
      </c>
      <c r="I50" s="43"/>
    </row>
    <row r="51" spans="1:9" ht="26.4" x14ac:dyDescent="0.25">
      <c r="A51" s="36">
        <v>39</v>
      </c>
      <c r="B51" s="37" t="s">
        <v>25</v>
      </c>
      <c r="C51" s="44" t="s">
        <v>4</v>
      </c>
      <c r="D51" s="39">
        <f t="shared" si="2"/>
        <v>0.87409999999999999</v>
      </c>
      <c r="E51" s="40">
        <v>77</v>
      </c>
      <c r="F51" s="40">
        <f t="shared" si="5"/>
        <v>67.31</v>
      </c>
      <c r="G51" s="41">
        <f t="shared" si="3"/>
        <v>15.88</v>
      </c>
      <c r="H51" s="42">
        <f t="shared" si="1"/>
        <v>83.19</v>
      </c>
      <c r="I51" s="43"/>
    </row>
    <row r="52" spans="1:9" ht="26.4" x14ac:dyDescent="0.25">
      <c r="A52" s="36">
        <v>40</v>
      </c>
      <c r="B52" s="37" t="s">
        <v>25</v>
      </c>
      <c r="C52" s="44" t="s">
        <v>4</v>
      </c>
      <c r="D52" s="39">
        <f t="shared" si="2"/>
        <v>0.87409999999999999</v>
      </c>
      <c r="E52" s="40">
        <v>77</v>
      </c>
      <c r="F52" s="40">
        <f t="shared" si="5"/>
        <v>67.31</v>
      </c>
      <c r="G52" s="41">
        <f t="shared" si="3"/>
        <v>15.88</v>
      </c>
      <c r="H52" s="42">
        <f t="shared" si="1"/>
        <v>83.19</v>
      </c>
      <c r="I52" s="43"/>
    </row>
    <row r="53" spans="1:9" ht="26.4" x14ac:dyDescent="0.25">
      <c r="A53" s="36">
        <v>41</v>
      </c>
      <c r="B53" s="37" t="s">
        <v>25</v>
      </c>
      <c r="C53" s="44" t="s">
        <v>4</v>
      </c>
      <c r="D53" s="39">
        <f t="shared" si="2"/>
        <v>0.87409999999999999</v>
      </c>
      <c r="E53" s="40">
        <v>77</v>
      </c>
      <c r="F53" s="40">
        <f t="shared" si="5"/>
        <v>67.31</v>
      </c>
      <c r="G53" s="41">
        <f t="shared" si="3"/>
        <v>15.88</v>
      </c>
      <c r="H53" s="42">
        <f t="shared" si="1"/>
        <v>83.19</v>
      </c>
      <c r="I53" s="43"/>
    </row>
    <row r="54" spans="1:9" ht="26.4" x14ac:dyDescent="0.25">
      <c r="A54" s="36">
        <v>42</v>
      </c>
      <c r="B54" s="37" t="s">
        <v>25</v>
      </c>
      <c r="C54" s="44" t="s">
        <v>4</v>
      </c>
      <c r="D54" s="39">
        <f t="shared" si="2"/>
        <v>0.87409999999999999</v>
      </c>
      <c r="E54" s="40">
        <v>77</v>
      </c>
      <c r="F54" s="40">
        <f t="shared" si="5"/>
        <v>67.31</v>
      </c>
      <c r="G54" s="41">
        <f t="shared" si="3"/>
        <v>15.88</v>
      </c>
      <c r="H54" s="42">
        <f t="shared" si="1"/>
        <v>83.19</v>
      </c>
      <c r="I54" s="43"/>
    </row>
    <row r="55" spans="1:9" x14ac:dyDescent="0.25">
      <c r="I55" s="43"/>
    </row>
  </sheetData>
  <mergeCells count="2">
    <mergeCell ref="A8:H8"/>
    <mergeCell ref="A11:D11"/>
  </mergeCells>
  <pageMargins left="0.70866141732283472" right="0.70866141732283472" top="0.74803149606299213" bottom="0.74803149606299213" header="0.31496062992125984" footer="0.31496062992125984"/>
  <pageSetup paperSize="9" scale="53" fitToHeight="0" orientation="portrait" verticalDpi="9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2.pielikums</vt:lpstr>
      <vt:lpstr>'2.pielikums'!Print_Area</vt:lpstr>
      <vt:lpstr>'2.pielikums'!Print_Titles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2.pielikums anotācijai</dc:title>
  <dc:creator>Inga Ošiņa</dc:creator>
  <cp:lastModifiedBy>Inga Ošiņa</cp:lastModifiedBy>
  <cp:lastPrinted>2022-05-20T06:37:06Z</cp:lastPrinted>
  <dcterms:created xsi:type="dcterms:W3CDTF">2021-10-12T09:01:00Z</dcterms:created>
  <dcterms:modified xsi:type="dcterms:W3CDTF">2022-05-20T06:37:40Z</dcterms:modified>
</cp:coreProperties>
</file>