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I:\PADD_MK_RIK_347_GROZ\MK_Rik_347_IeM\"/>
    </mc:Choice>
  </mc:AlternateContent>
  <xr:revisionPtr revIDLastSave="0" documentId="8_{314882E5-239F-4F6A-B83D-E09391D91B0F}" xr6:coauthVersionLast="36" xr6:coauthVersionMax="36" xr10:uidLastSave="{00000000-0000-0000-0000-000000000000}"/>
  <bookViews>
    <workbookView xWindow="0" yWindow="0" windowWidth="28800" windowHeight="9825" xr2:uid="{00000000-000D-0000-FFFF-FFFF00000000}"/>
  </bookViews>
  <sheets>
    <sheet name="Pielikums_2024_2027" sheetId="5"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4" i="5" l="1"/>
  <c r="L59" i="5"/>
  <c r="L58" i="5" s="1"/>
  <c r="L57" i="5" s="1"/>
  <c r="K59" i="5"/>
  <c r="K58" i="5" s="1"/>
  <c r="K57" i="5" s="1"/>
  <c r="K56" i="5" s="1"/>
  <c r="K7" i="5" s="1"/>
  <c r="J59" i="5"/>
  <c r="J58" i="5" s="1"/>
  <c r="J57" i="5" s="1"/>
  <c r="J56" i="5" s="1"/>
  <c r="J7" i="5" s="1"/>
  <c r="H59" i="5"/>
  <c r="E59" i="5"/>
  <c r="E58" i="5" s="1"/>
  <c r="H58" i="5"/>
  <c r="H57" i="5" s="1"/>
  <c r="H56" i="5" s="1"/>
  <c r="H7" i="5" s="1"/>
  <c r="I56" i="5"/>
  <c r="I7" i="5" s="1"/>
  <c r="L8" i="5"/>
  <c r="K8" i="5"/>
  <c r="H8" i="5"/>
  <c r="E8" i="5"/>
  <c r="L61" i="5"/>
  <c r="K61" i="5"/>
  <c r="J61" i="5"/>
  <c r="I61" i="5"/>
  <c r="H61" i="5"/>
  <c r="F61" i="5"/>
  <c r="E61" i="5"/>
  <c r="L64" i="5"/>
  <c r="K64" i="5"/>
  <c r="J64" i="5"/>
  <c r="I64" i="5"/>
  <c r="H64" i="5"/>
  <c r="E64" i="5"/>
  <c r="L68" i="5"/>
  <c r="K68" i="5"/>
  <c r="J68" i="5"/>
  <c r="I68" i="5"/>
  <c r="H68" i="5"/>
  <c r="E68" i="5"/>
  <c r="L56" i="5" l="1"/>
  <c r="L7" i="5" s="1"/>
  <c r="E57" i="5"/>
  <c r="E56" i="5" s="1"/>
  <c r="E7" i="5" s="1"/>
  <c r="G69" i="5" l="1"/>
  <c r="G11" i="5"/>
  <c r="J8" i="5" l="1"/>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I50" i="5"/>
  <c r="I44" i="5"/>
  <c r="I41" i="5" s="1"/>
  <c r="I18" i="5" s="1"/>
  <c r="G59" i="5"/>
  <c r="G60" i="5"/>
  <c r="G61" i="5"/>
  <c r="G62" i="5"/>
  <c r="G63" i="5"/>
  <c r="G64" i="5"/>
  <c r="G65" i="5"/>
  <c r="G66" i="5"/>
  <c r="G67" i="5"/>
  <c r="G68" i="5"/>
  <c r="G34" i="5"/>
  <c r="G35" i="5"/>
  <c r="G36" i="5"/>
  <c r="G37" i="5"/>
  <c r="G38" i="5"/>
  <c r="G39" i="5"/>
  <c r="G40" i="5"/>
  <c r="G41" i="5"/>
  <c r="G42" i="5"/>
  <c r="G43" i="5"/>
  <c r="G44" i="5"/>
  <c r="G45" i="5"/>
  <c r="G46" i="5"/>
  <c r="G47" i="5"/>
  <c r="G48" i="5"/>
  <c r="G49" i="5"/>
  <c r="G50" i="5"/>
  <c r="G51" i="5"/>
  <c r="G52" i="5"/>
  <c r="G33" i="5"/>
  <c r="G32" i="5"/>
  <c r="G12" i="5"/>
  <c r="G13" i="5"/>
  <c r="G14" i="5"/>
  <c r="G15" i="5"/>
  <c r="G16" i="5"/>
  <c r="G17" i="5"/>
  <c r="G18" i="5"/>
  <c r="G19" i="5"/>
  <c r="G20" i="5"/>
  <c r="G21" i="5"/>
  <c r="G22" i="5"/>
  <c r="G23" i="5"/>
  <c r="G24" i="5"/>
  <c r="G25" i="5"/>
  <c r="G26" i="5"/>
  <c r="G27" i="5"/>
  <c r="G28" i="5"/>
  <c r="G29" i="5"/>
  <c r="G30" i="5"/>
  <c r="G31" i="5"/>
  <c r="G8" i="5"/>
  <c r="F68" i="5"/>
  <c r="F58" i="5"/>
  <c r="G58" i="5" s="1"/>
  <c r="F50" i="5"/>
  <c r="F8" i="5" s="1"/>
  <c r="F44" i="5"/>
  <c r="E14" i="5"/>
  <c r="E10" i="5"/>
  <c r="G10" i="5" s="1"/>
  <c r="E9" i="5" l="1"/>
  <c r="G9" i="5" s="1"/>
  <c r="I8" i="5"/>
  <c r="I6" i="5" s="1"/>
  <c r="F57" i="5"/>
  <c r="H6" i="5"/>
  <c r="J6" i="5" s="1"/>
  <c r="K6" i="5"/>
  <c r="E6" i="5"/>
  <c r="L6" i="5"/>
  <c r="F56" i="5" l="1"/>
  <c r="G57" i="5"/>
  <c r="F7" i="5" l="1"/>
  <c r="F6" i="5" s="1"/>
  <c r="G56" i="5"/>
  <c r="G7" i="5" s="1"/>
  <c r="G6" i="5" s="1"/>
</calcChain>
</file>

<file path=xl/sharedStrings.xml><?xml version="1.0" encoding="utf-8"?>
<sst xmlns="http://schemas.openxmlformats.org/spreadsheetml/2006/main" count="108" uniqueCount="91">
  <si>
    <t>Nr. p.k.</t>
  </si>
  <si>
    <t>Kods</t>
  </si>
  <si>
    <t>Koda nosaukums</t>
  </si>
  <si>
    <t>Detalizēts izdevumu aprēķins</t>
  </si>
  <si>
    <t xml:space="preserve"> Izdevumi kopā</t>
  </si>
  <si>
    <t>Atlīdzība</t>
  </si>
  <si>
    <t>Atalgojums</t>
  </si>
  <si>
    <t>Pārējo darbinieku mēnešalga (darba alga)</t>
  </si>
  <si>
    <t>Piemaksa par papildu darbu</t>
  </si>
  <si>
    <t>Prēmijas un naudas balvas</t>
  </si>
  <si>
    <t>Darba devēja valsts sociālās apdrošināšanas obligātās iemaksas, pabalsti un kompensācijas</t>
  </si>
  <si>
    <t>Darba devēja valsts sociālās apdrošināšanas obligātās iemaksas</t>
  </si>
  <si>
    <t>Darba devēja pabalsti un kompensācijas, no kuriem aprēķina iedzīvotāju ienākuma nodokli un valsts sociālās apdrošināšanas obligātās iemaksas</t>
  </si>
  <si>
    <t>Darba devēja izdevumi veselības, dzīvības un nelaimes gadījumu apdrošināšanai</t>
  </si>
  <si>
    <t>Preces un pakalpojumi</t>
  </si>
  <si>
    <t>Komandējumi</t>
  </si>
  <si>
    <t>Dienas nauda, pārējie komandējumu un darba braucienu izdevumi</t>
  </si>
  <si>
    <t>Pakalpojumi </t>
  </si>
  <si>
    <t>Remontdarbi un iestāžu uzturēšanas pakalpojumi (izņemot ēku, būvju un ceļu kapitālo remontu)</t>
  </si>
  <si>
    <t>Iekārtas, inventāra un aparatūras remonts, tehniskā apkalpošana</t>
  </si>
  <si>
    <t>Pārējie remontdarbu un iestāžu uzturēšanas pakalpojumi</t>
  </si>
  <si>
    <t>Informācijas tehnoloģiju pakalpojumi</t>
  </si>
  <si>
    <t>Krājumi, materiāli, energoresursi, preces, biroja preces un inventārs, kurus neuzskaita kodā 5000</t>
  </si>
  <si>
    <t>Biroja preces un inventārs </t>
  </si>
  <si>
    <t>Pārējās preces</t>
  </si>
  <si>
    <t>Pamatkapitāla veidošana </t>
  </si>
  <si>
    <t>Licences, koncesijas un patenti, preču zīmes un līdzīgas tiesības</t>
  </si>
  <si>
    <t>Datortehnika, sakaru un cita biroja tehnika</t>
  </si>
  <si>
    <t>Precizēts detalizētais izdevumu aprēķins</t>
  </si>
  <si>
    <t>Izdevumi kopā</t>
  </si>
  <si>
    <t xml:space="preserve">Pakalpojumi </t>
  </si>
  <si>
    <t>Informācijas tehnoloģijas pakalpojumi</t>
  </si>
  <si>
    <t>Krājumi, materiāli, energoresursi preces, biroja preces un inventārs, kurus neuzskaita kodā 5000</t>
  </si>
  <si>
    <t>Biroja preces</t>
  </si>
  <si>
    <t>Kārtējā remonta un iestāžu uzturēšanas materiāli</t>
  </si>
  <si>
    <t>10% no mēnešalgu kopsummas EUR 580 200</t>
  </si>
  <si>
    <t>5% no mēnešalgu kopsummas EUR 580 200</t>
  </si>
  <si>
    <t>Iekšlietu ministrijas budžeta  apakšprogramma 02.03.00 “Vienotās sakaru un informācijas sistēmas uzturēšana un vadība”</t>
  </si>
  <si>
    <t xml:space="preserve"> Iekšlietu ministrijas budžeta apakšprogramma 11.01.00 „Pilsonības un migrācijas lietu pārvalde”</t>
  </si>
  <si>
    <t>1.</t>
  </si>
  <si>
    <t>1.1.</t>
  </si>
  <si>
    <t>1.2.</t>
  </si>
  <si>
    <t>2024.gada
izmaiņas</t>
  </si>
  <si>
    <t>2025.gada
izmaiņas</t>
  </si>
  <si>
    <t>50 amata vietas x EUR 426,86 (veselības apdrošināšanas polises izmaksas gadam)</t>
  </si>
  <si>
    <t>Drukas iekārtu, drukas iekārtu izejmateriālu un demonstrācijas iekārtu iegāde:
2024., 2025., 2026., 2027.g. EUR 10 551 + PVN (21%) EUR 2 216 = EUR 12 767</t>
  </si>
  <si>
    <t xml:space="preserve">Viesnīcas izdevumi:
2024.g. 6 naktis x EUR 200 x 2 personas
2025.g. 6 naktis x EUR 200 x 2 personas
2026.g. 24 naktis x EUR 200 x 2 personas
2027.g. 6 naktis x EUR 200 x 2 personas </t>
  </si>
  <si>
    <t>Ceļa izdevumi:
2024.g. 2 braucieni x EUR 300 x 2 personas
2025.g. 2 braucieni x EUR 300 x 2 personas
2026.g. 6 braucieni x EUR 400 EUR x 2 personas; 2 braucieni x EUR 300 x 2 personas
2027.g. 1 brauciens x EUR 400 x 2 personas; 1 brauciens x EUR 300 x 2 personas</t>
  </si>
  <si>
    <t xml:space="preserve">Citi izdevumi:
2024.g. 2 braucieni x EUR 100 x 2 personas
2025.g. 2 braucieni x EUR 100 x 2 personas
2026.g. 8 braucieni x EUR 100 x 2 personas
2027.g. 2 braucieni x EUR 100 x 2 personas </t>
  </si>
  <si>
    <t>2025.gada apstiprinātais plāns*</t>
  </si>
  <si>
    <t>2026.gada apstiprinātais plāns*</t>
  </si>
  <si>
    <t>2027.gada apstiprinātais plāns*</t>
  </si>
  <si>
    <t xml:space="preserve">40 klientu apkalpošanas speciālisti; 25. saime, VI līmenis, 8. mēnešalgu grupa - min. mēnešalga EUR 967 x 40 nodarbinātie x 12 mēneši = EUR 464 160                                      
10 operatori (PADD Personalizācijas nodaļa): 36.saime, II līmenis, 8.mēnešalgu grupa - min. mēnešalga EUR 967 x 10 nodarbinātie x 12 mēneši = EUR 116 040                                  </t>
  </si>
  <si>
    <t>2024.gada
plāns
ar izmaiņām</t>
  </si>
  <si>
    <t>2025.gada
plāns
ar izmaiņām</t>
  </si>
  <si>
    <t>Personu apliecinošu dokumentu izsniegšanas procesa nodrošināšanai nepieciešamo izdevumu aprēķins 2024., 2025., 2026. un 2027.gadam</t>
  </si>
  <si>
    <t>Personu apliecinošu dokumentu informācijas sistēmas (PADIS) programmatūras un specializētās aparatūras uzturēšana:</t>
  </si>
  <si>
    <t>Aprēķinātās Darba devēja sociālās iemaksas 23,59%  
EUR 580 200 + EUR 58 020 + EUR 58 020 + EUR 29 010 = EUR 725 250 x 23,59% = EUR 171 087</t>
  </si>
  <si>
    <t>VAS “Latvijas Valsts radio un televīzijas centrs” uzticamības un elektroniskās identifikācijas pakalpojumu sniegšana (saskaņā ar Ministru kabineta 2023.gada 7.marta sēdes protokola Nr.13 31.§ un atbilstoši 2024.gada 29.decembra Vienošanos par uzticamības un elektroniskās identifikācijas pakalpojumu sniegšanu pie deleģēšanas līguma):
2024.g. EUR 4 835 786
2025.g. EUR 3 720 366
2026.g. EUR 3 720 366</t>
  </si>
  <si>
    <t>2024.gada
apstiprinātais plāns*</t>
  </si>
  <si>
    <t>Pasu sagatavju iegāde (sagatavju iegādes apjomi un izdevumi - saskaņā ar noslēgto līgumu; 1 sagataves cena EUR 7,84 x PVN 21% = EUR 9,49):
2024.g. 345 950 gab. x EUR 7,84 + PVN (21%) EUR 569 572 = EUR 3 281 820
2025.g. 276 050 gab. x EUR 7,84 + PVN (21%) EUR 454 489 = EUR 2 618 721
2026.g. 195 900 gab. x EUR 7,84 + PVN (21%) EUR 322 530 = EUR 1 858 386
2027.g. 126 200 gab. x EUR 7,84 + PVN (21%) EUR 207 776 = EUR 1 197 184</t>
  </si>
  <si>
    <t>2.</t>
  </si>
  <si>
    <t>*Apstiprināts ar Ministru kabineta 2024. gada 24. jūlija rīkojumu Nr. 617 Grozījumi Ministru kabineta 2011. gada 27. jūlija rīkojumā Nr. 347 "Par informācijas sistēmas darbības koncepcijas aprakstu "Pasu sistēmas un Vienotās migrācijas informācijas sistēmas attīstība elektronisko identifikācijas karšu un elektronisko uzturēšanās atļauju (karšu) izsniegšanai""</t>
  </si>
  <si>
    <t>PADIS izmitināšanas infrastruktūras un personu apliecinošu dokumentu izsniegšanas darba vietas aprīkojuma remonta un apkopes izdevumi:
2024.g. EUR 4 038 + PVN (21%) EUR 847 = EUR 4 885
2025., 2026., 2027.g. EUR 4 845 + PVN (21%) EUR 1 017 = EUR 5 862</t>
  </si>
  <si>
    <t>Izdevumi Iekšlietu ministrijas Informācijas centram (IeM IC) nodoto PADIS integrēto biometrijas datu iegūšanas risinājumu un iekārtu garantijas termiņa pagarināšanai:
2024.g. EUR 70 000 + PVN (21%) EUR 14 700 = EUR 84 700
2025.g. EUR 84 000 +PVN (21%) EUR 17 640 = EUR 101 640</t>
  </si>
  <si>
    <t>1) Izdevumi IeM IC nodoto PADIS darbībai izmantojamo Oracle datu bāzu vadības sistēmas licenču uzturēšanai:
2024.g. EUR 64 727 EUR + PVN (21%) 13 593 EUR = 78 320 EUR
2025., 2026., 2027.g. = EUR 77 673 + PVN (21%) EUR 16 311 = 93 984 EUR
2) Antivīruss un EDR risinājums 210 gab. EUR 3 049; Gala iekārtu pārvaldības un drošības risinājums 210 gab. EUR 2 465; Internet resursu piekļuves kontroles risinājums (LR konsulārajām iestādēm nepiemērojas) 150 gab. EUR 7 487; Windows Server CAL uzturēšanas (SA) maksājums 210 gab. EUR 2 142:
2024.g. kopā EUR 3 049 + EUR 2 465 + EUR 7 487 + EUR 2 142 = EUR 15 143
2025., 2026., 2027.g. kopā EUR 3 659 + EUR 2 958 + EUR 8 984 + EUR 2 571 = EUR 18 172</t>
  </si>
  <si>
    <t>Personu apliecinošu dokumentu izsniegšanas procesam nepieciešamo gala iekārtu rezerves daļu iegāde:
2024.g. EUR 6 777 + PVN (21%) EUR 1 423 = EUR 8 200
2025., 2026., 2027.g. EUR 8 132 + PVN (21%) EUR 1 708 = EUR 9 840</t>
  </si>
  <si>
    <t>PADIS programmatūras papildinājumu izstrāde:
2024.g. EUR 90 910 + PVN (21%) EUR 19 091 = EUR 110 001
2025., 2026., 2027.g. EUR 109 092 + PVN (21%) EUR 22 909 = EUR 132 001</t>
  </si>
  <si>
    <t>PIN/PUK kodu aplokšņu iegāde:
2024.g. 500 000 gb. x EUR 0.14 = EUR 70 000 + PVN (21%) EUR 14 700 = EUR 84 700
2025., 2026.g. 300 000 gb. x EUR 0.14 = EUR 42 000 + PVN (21%) EUR 8 820 = EUR 50 820</t>
  </si>
  <si>
    <t>1) PADIS un eID-LV starpprogrammatūras drošības audits:
2024.g. EUR 13 636 + PVN (21%) EUR 2 864 = EUR 16 500
2025., 2026., 2027.g. EUR 16 364 + PVN (21%) EUR 3 436 = EUR 19 800
2) Kvalificēta paaugstinātas drošības elektroniskās identifikācijas pakalpojuma sniedzēja uzraudzības audits:
2025.g. EUR 41 322 + PVN (21%) EUR 8 678 = EUR 50 000</t>
  </si>
  <si>
    <t>Personas apliecību (eID karšu) programmatūras uzturēšanas un labošanas pakalpojumi:
2024.g. EUR 16 200 + PVN (21%) EUR 3 402 = EUR 19 602
2025., 2026., 2027.g. EUR 19 440 + PVN (21%) EUR 4 082 = EUR 23 522</t>
  </si>
  <si>
    <t>Personas apliecību (eID karšu) personalizācijas risinājuma uzturēšana (pēcgarantijas periodā):
2024.g. EUR 70 000 + PVN (21%) EUR 14 700 = EUR 84 700 (uzturēšana nepilnam gadam)
2025., 2026., 2027.g. EUR 240 000 + PVN (21%) EUR 50 400 = EUR 290 400 (2027.g. uzturēšana nepilnam gadam)</t>
  </si>
  <si>
    <t>Centralizētās rindu sistēmas pieraksta funkcioalitātes uzturēšana:
2024.g. EUR 41 880 + PVN (21%) EUR 8 795 = EUR 50 675
2025., 2026., 2027.g. EUR 50 256 + PVN (21%) EUR 10 554 = EUR 60 810</t>
  </si>
  <si>
    <t>SMS apziņošana par personu apliecinošu dokumentu saņemšanas pakalpojumu:
2024.g. 360 000 SMS x EUR 0,06 = EUR 21 600
2025., 2026., 2027.g. 360 000 SMS x EUR 0,072 = EUR 25 920</t>
  </si>
  <si>
    <t>PADIS uzturēšana:
2024.g. EUR 110 880 + PVN (21%) EUR 23 285 =  EUR 134 165
2025., 2026., 2027.g. EUR 133 056 + PVN (21%) 27 942 = EUR 160 998</t>
  </si>
  <si>
    <t>PADIS un eID-LV starpniekprogrammatūras licenču pārvaldība:
2024.g. EUR 69 036 + PVN (21%) EUR 14 498 = EUR 83 534
2025.g. EUR 82 844 + PVN (21%) EUR 17 397 = EUR 100 241
2026., 2027.g. EUR 96 651 + PVN (21%) EUR 20 296 = EUR 116 947</t>
  </si>
  <si>
    <t>1) Personu apliecinošu dokumentu transportēšanas pakalpojums no PADD Personalizācijas nodaļas uz Pārvaldes teritoriālajām nodaļām un Ārlietu ministriju:
2024.g. EUR 91 714 + PVN (21%) EUR 19 260 = EUR 110 973
2025., 2026., 2027.g. EUR 119 228 + PVN (21%) EUR 25 038 = EUR 144 266
3) ISO audits:
2024.g. EUR 2 728 + PVN (21%) EUR 573 = EUR 3 301
2025., 2026., 2027.g.  EUR 3 274 + PVN (21%) 687 = EUR 3 961
4) Konsultāciju pakalpojumi:
2024.g. EUR 10 910 + PVN (21%) EUR 2 291 = EUR 13 201
2025., 2026., 2027.g. EUR 13 092 + PVN (21%) = EUR 15 841</t>
  </si>
  <si>
    <t>2 HSM iekārtu uzturēšana:
2024.g. 2 gab. x EUR 2 838 + PVN (21%) EUR 1 192 = EUR 6 868
2025., 2026., 2027.g. 2 gab. x EUR 6 812 + PVN (21%) EUR 1 430 = EUR 8 242</t>
  </si>
  <si>
    <t>PADD Personalizācijas nodaļas telpu inženiertehnisko un drošības sistēmu uzturēšana (t.sk. videonovērošanas sistēma, pieejas kontroles sistēma un drošības sistēma ar signalizāciju, gāzes ugunsdzēšanas sistēma serveru telpās, ventilācijas un kondicionēšanas sistēma):
2024.g. EUR 1 540 x 12 mēn + PVN (21%) EUR 3 881 = EUR 22 361
2025., 2026., 2027.g. EUR 22 176 + PVN (21%) EUR 4 657 = EUR 26 833</t>
  </si>
  <si>
    <t xml:space="preserve">Personu apliecinošu dokumentu izsniegšanas procesa nodrošināšanai nepieciešamo lāzerprintera toneru iegāde:
2024.g. EUR 27 438 + PVN (21%) EUR 5 762 = EUR 33 200
2025.g. EUR 32 926 + PVN (21%) EUR 6 914 = EUR 39 840
2026., 2027.g. EUR 46 926 + PVN (21%) EUR 9 854 = EUR 56 780
</t>
  </si>
  <si>
    <t>Inventārs</t>
  </si>
  <si>
    <t>1) PADIS izmitināšanas infrastruktūras rezerves iekārtu un komplektējošo daļu iegāde:
2024.g. EUR 10 000 + PVN (21%) EUR 2 100 = EUR 12 100;
2025., 2026., 2027.g. EUR 12 000 + PVN (21%) EUR 2 520 = EUR 14 520;
2) Personu apliecinošu dokumentu izsniegšanas procesa nodrošināšanai nepieciešamo monobloku (dators+monitors) iegāde (1 monobloka cena EUR 1 150):
2024.g. 195 gb. x EUR 1 150 x PVN (21%) = 271 343;
3) Personu apliecinošu dokumentu izsniegšanas procesa nodrošināšanai nepieciešamo portatīvo datoru (+dokstacija) iegāde (1 portatīvā datora cena EUR 1 400)
2024.g. 8 gb. x EUR 1 400 x PVN (21%) = 13 552</t>
  </si>
  <si>
    <t>1) PADIS personalizācijas infrastruktūras un personu apliecinošu dokumentu personalizācijas iekārtu un komplektējošo daļu iegāde:
2024.g. EUR 56 812 + PVN (21%) EUR 11 931 = EUR 68 743
2025., EUR 46 613 + PVN (21%) EUR 9 789 = EUR 56 402
2026., 2027.g. EUR 46 200 + PVN (21%) EUR 9 702 = EUR 55 902
2) Personu apliecinošu dokumentu noformēšanai un izsniegšanai nepieciešamo darba staciju iegāde (prognoze atbilstoši faktiskajiem izdevumiem iepiekšējos gados, 1 darba stacijas cena EUR 15 000):
2025.g. 70 gab. x EUR 15 000 x PVN (21%)  = EUR 1 270 500
2026.g. 30 gab. x EUR 15 000 x PVN (21%)  = EUR 544 500
2027.g. 30 gab. x EUR 15 000 x PVN (21%)  = EUR 544 500</t>
  </si>
  <si>
    <t>Pielikums Ministru kabineta rīkojuma projekta “Grozījumi Ministru kabineta 2011.gada 27.jūlija rīkojumā Nr.347
“Par informācijas sistēmas darbības koncepcijas aprakstu “Pasu sistēmas un Vienotās migrācijas informācijas sistēmas attīstības
elektronisko identifikācijas karšu un elektronisko uzturēšanās atļauju (karšu) izsniegšanai”””
sākotnējās ietekmes novērtējumam ziņojumam (anotācijai)</t>
  </si>
  <si>
    <t>Dienas nauda:
2024.g. 4 dienas x EUR 50 x 2 personas; 4 dienas x EUR 65 x 2 personas
2025.g. 4 dienas x EUR 50 x 2 personas; 4 dienas x EUR 65 x 2 personas
2026.g. 24 dienas x EUR 60 x 2 personas; 4 dienas x EUR 50 x 2 personas; 4 dienas x EUR 65 x 2 personas 
2027.g. 4 dienas x EUR 60 x 2 personas; 4 dienas x EUR 65 x 2 personas</t>
  </si>
  <si>
    <t xml:space="preserve">Apdrošināšana:
2024.g. 2 braucieni x EUR 10 x 2 personas
2025.g. 2 braucieni x EUR 10 x 2 personas
2026.g. 8 braucieni x EUR 10 x 2 personas
2027.g. 2 braucieni x EUR 10 x 2 personas </t>
  </si>
  <si>
    <t>PADD Personalizācijas nodaļas telpu tehniskā aprīkojuma remonts un apkalpošana:
2024.g. EUR 11 000 + PVN (21%) EUR 2 3100 = EUR 13 310 
2025., 2026., 2027.g. EUR 13 200 + PVN (2%) EUR 2 772 = EUR 15 972</t>
  </si>
  <si>
    <t>Subsīdijas un dotācijas</t>
  </si>
  <si>
    <t xml:space="preserve">Personas apliecību (eID karšu) sagatavju iegāde (1 sagataves cena EUR 4,78):
2024.g. 525 000 gab. x EUR 4,78 + PVN (21%) EUR 526 995 = EUR 3 036 495
bāzes izdevumos 2024. gadā plānots EUR 2 314 125;
finansējuma pārdale saskaņā ar Iekšlietu ministrijas 2024. gada 30. septembra vēstuli Nr.1-25/2442 EUR 500 028
papildu nepieciešams EUR 222 342 </t>
  </si>
  <si>
    <t xml:space="preserve"> </t>
  </si>
  <si>
    <t xml:space="preserve"> Personu apliecinošu dokumentu izsniegšanas procesa nodrošināšanai nepieciešamo 10 skeneru iegāde:
2024.g. EUR 4 184 + PVN (21%) EUR 878 = EUR 5 062
Personu apliecinošu dokumentu izsniegšanas procesa nodrošināšanai nepieciešamo klientu monitoru iegāde (1 monitora cena EUR 83): 2024.g. 100 gb. x EUR 83 x PVN (21%) = 10 043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</si>
</sst>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1"/>
      <color theme="0"/>
      <name val="Calibri"/>
      <family val="2"/>
      <charset val="186"/>
      <scheme val="minor"/>
    </font>
    <font>
      <b/>
      <sz val="10"/>
      <color theme="1"/>
      <name val="Times New Roman"/>
      <family val="1"/>
      <charset val="186"/>
    </font>
    <font>
      <b/>
      <sz val="10"/>
      <color theme="1"/>
      <name val="Times New Roman"/>
      <family val="1"/>
    </font>
    <font>
      <sz val="10"/>
      <color theme="1"/>
      <name val="Calibri"/>
      <family val="2"/>
      <charset val="186"/>
      <scheme val="minor"/>
    </font>
    <font>
      <b/>
      <sz val="10"/>
      <name val="Times New Roman"/>
      <family val="1"/>
      <charset val="186"/>
    </font>
    <font>
      <sz val="10"/>
      <name val="Times New Roman"/>
      <family val="1"/>
      <charset val="186"/>
    </font>
    <font>
      <sz val="10"/>
      <color theme="1"/>
      <name val="Times New Roman"/>
      <family val="1"/>
      <charset val="186"/>
    </font>
    <font>
      <sz val="10"/>
      <color theme="1"/>
      <name val="Times New Roman"/>
      <family val="1"/>
    </font>
    <font>
      <b/>
      <sz val="10"/>
      <name val="Times New Roman"/>
      <family val="1"/>
    </font>
    <font>
      <sz val="10"/>
      <name val="Calibri"/>
      <family val="2"/>
      <charset val="186"/>
      <scheme val="minor"/>
    </font>
    <font>
      <i/>
      <sz val="10"/>
      <name val="Times New Roman"/>
      <family val="1"/>
    </font>
    <font>
      <b/>
      <sz val="12"/>
      <name val="Times New Roman"/>
      <family val="1"/>
      <charset val="186"/>
    </font>
    <font>
      <i/>
      <sz val="10"/>
      <color theme="1"/>
      <name val="Times New Roman"/>
      <family val="1"/>
      <charset val="186"/>
    </font>
    <font>
      <i/>
      <sz val="10"/>
      <name val="Times New Roman"/>
      <family val="1"/>
      <charset val="186"/>
    </font>
    <font>
      <sz val="10"/>
      <color rgb="FFFF0000"/>
      <name val="Times New Roman"/>
      <family val="1"/>
      <charset val="186"/>
    </font>
  </fonts>
  <fills count="6">
    <fill>
      <patternFill patternType="none"/>
    </fill>
    <fill>
      <patternFill patternType="gray125"/>
    </fill>
    <fill>
      <patternFill patternType="solid">
        <fgColor theme="9"/>
      </patternFill>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theme="0" tint="-0.34998626667073579"/>
      </right>
      <top style="thin">
        <color indexed="64"/>
      </top>
      <bottom style="thin">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indexed="64"/>
      </left>
      <right style="thin">
        <color theme="0" tint="-0.34998626667073579"/>
      </right>
      <top style="thin">
        <color indexed="64"/>
      </top>
      <bottom/>
      <diagonal/>
    </border>
    <border>
      <left style="thin">
        <color theme="0" tint="-0.34998626667073579"/>
      </left>
      <right style="thin">
        <color theme="0" tint="-0.34998626667073579"/>
      </right>
      <top style="thin">
        <color indexed="64"/>
      </top>
      <bottom/>
      <diagonal/>
    </border>
    <border>
      <left style="thin">
        <color theme="0" tint="-0.34998626667073579"/>
      </left>
      <right style="thin">
        <color indexed="64"/>
      </right>
      <top style="thin">
        <color indexed="64"/>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s>
  <cellStyleXfs count="2">
    <xf numFmtId="0" fontId="0" fillId="0" borderId="0"/>
    <xf numFmtId="0" fontId="1" fillId="2" borderId="0" applyNumberFormat="0" applyBorder="0" applyAlignment="0" applyProtection="0"/>
  </cellStyleXfs>
  <cellXfs count="125">
    <xf numFmtId="0" fontId="0" fillId="0" borderId="0" xfId="0"/>
    <xf numFmtId="0" fontId="4" fillId="0" borderId="0" xfId="0" applyFont="1"/>
    <xf numFmtId="0" fontId="9" fillId="5" borderId="1" xfId="0" applyFont="1" applyFill="1" applyBorder="1" applyAlignment="1">
      <alignment vertical="center"/>
    </xf>
    <xf numFmtId="0" fontId="9" fillId="5" borderId="1" xfId="0" applyFont="1" applyFill="1" applyBorder="1" applyAlignment="1">
      <alignment horizontal="center" vertical="center" wrapText="1"/>
    </xf>
    <xf numFmtId="3" fontId="9" fillId="5" borderId="1" xfId="0" applyNumberFormat="1" applyFont="1" applyFill="1" applyBorder="1" applyAlignment="1">
      <alignment vertical="center" wrapText="1"/>
    </xf>
    <xf numFmtId="3" fontId="9" fillId="0" borderId="1" xfId="0" applyNumberFormat="1" applyFont="1" applyFill="1" applyBorder="1" applyAlignment="1">
      <alignment vertical="center" wrapText="1"/>
    </xf>
    <xf numFmtId="0" fontId="11" fillId="5" borderId="14" xfId="0" applyFont="1" applyFill="1" applyBorder="1" applyAlignment="1">
      <alignment horizontal="center" vertical="center"/>
    </xf>
    <xf numFmtId="0" fontId="11" fillId="5" borderId="14"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4" fontId="2" fillId="5" borderId="3" xfId="0" applyNumberFormat="1" applyFont="1" applyFill="1" applyBorder="1" applyAlignment="1">
      <alignment horizontal="center" vertical="center" wrapText="1"/>
    </xf>
    <xf numFmtId="0" fontId="2" fillId="5" borderId="4" xfId="0" applyFont="1" applyFill="1" applyBorder="1" applyAlignment="1">
      <alignment horizontal="center" vertical="center" wrapText="1"/>
    </xf>
    <xf numFmtId="0" fontId="13" fillId="5" borderId="5" xfId="0" applyFont="1" applyFill="1" applyBorder="1" applyAlignment="1">
      <alignment horizontal="center" vertical="center" wrapText="1"/>
    </xf>
    <xf numFmtId="0" fontId="13" fillId="5" borderId="6" xfId="0" applyFont="1" applyFill="1" applyBorder="1" applyAlignment="1">
      <alignment horizontal="center" vertical="center" wrapText="1"/>
    </xf>
    <xf numFmtId="3" fontId="14" fillId="5" borderId="6" xfId="0" applyNumberFormat="1" applyFont="1" applyFill="1" applyBorder="1" applyAlignment="1">
      <alignment horizontal="center" vertical="center" wrapText="1"/>
    </xf>
    <xf numFmtId="3" fontId="14" fillId="0" borderId="6" xfId="0" applyNumberFormat="1" applyFont="1" applyFill="1" applyBorder="1" applyAlignment="1">
      <alignment horizontal="center" vertical="center" wrapText="1"/>
    </xf>
    <xf numFmtId="0" fontId="14" fillId="5" borderId="7" xfId="0" applyFont="1" applyFill="1" applyBorder="1" applyAlignment="1">
      <alignment horizontal="center" vertical="center" wrapText="1"/>
    </xf>
    <xf numFmtId="0" fontId="2" fillId="5" borderId="12" xfId="0" applyFont="1" applyFill="1" applyBorder="1" applyAlignment="1">
      <alignment horizontal="center" vertical="center" wrapText="1"/>
    </xf>
    <xf numFmtId="3" fontId="5" fillId="5" borderId="10" xfId="0" applyNumberFormat="1" applyFont="1" applyFill="1" applyBorder="1" applyAlignment="1">
      <alignment vertical="center"/>
    </xf>
    <xf numFmtId="3" fontId="5" fillId="0" borderId="10" xfId="0" applyNumberFormat="1" applyFont="1" applyFill="1" applyBorder="1" applyAlignment="1">
      <alignment vertical="center"/>
    </xf>
    <xf numFmtId="3" fontId="5" fillId="5" borderId="11" xfId="0" applyNumberFormat="1" applyFont="1" applyFill="1" applyBorder="1" applyAlignment="1">
      <alignment vertical="center"/>
    </xf>
    <xf numFmtId="0" fontId="2" fillId="5" borderId="1" xfId="0" applyFont="1" applyFill="1" applyBorder="1" applyAlignment="1">
      <alignment horizontal="center" vertical="center" wrapText="1"/>
    </xf>
    <xf numFmtId="3" fontId="5" fillId="5" borderId="13" xfId="0" applyNumberFormat="1" applyFont="1" applyFill="1" applyBorder="1" applyAlignment="1">
      <alignment vertical="center"/>
    </xf>
    <xf numFmtId="3" fontId="5" fillId="0" borderId="13" xfId="0" applyNumberFormat="1" applyFont="1" applyFill="1" applyBorder="1" applyAlignment="1">
      <alignment vertical="center"/>
    </xf>
    <xf numFmtId="3" fontId="5" fillId="5" borderId="1" xfId="0" applyNumberFormat="1" applyFont="1" applyFill="1" applyBorder="1" applyAlignment="1">
      <alignment vertical="center" wrapText="1"/>
    </xf>
    <xf numFmtId="3" fontId="5" fillId="0" borderId="1" xfId="0" applyNumberFormat="1" applyFont="1" applyFill="1" applyBorder="1" applyAlignment="1">
      <alignment vertical="center" wrapText="1"/>
    </xf>
    <xf numFmtId="0" fontId="7" fillId="0" borderId="1" xfId="0" applyFont="1" applyBorder="1"/>
    <xf numFmtId="0" fontId="5" fillId="4" borderId="1" xfId="0" applyFont="1" applyFill="1" applyBorder="1" applyAlignment="1">
      <alignment horizontal="left" vertical="center" wrapText="1"/>
    </xf>
    <xf numFmtId="0" fontId="5" fillId="4" borderId="1" xfId="0" applyFont="1" applyFill="1" applyBorder="1" applyAlignment="1">
      <alignment vertical="top" wrapText="1"/>
    </xf>
    <xf numFmtId="0" fontId="7" fillId="0" borderId="1" xfId="0" applyFont="1" applyBorder="1" applyAlignment="1">
      <alignment wrapText="1"/>
    </xf>
    <xf numFmtId="0" fontId="5" fillId="0" borderId="1" xfId="0" applyFont="1" applyFill="1" applyBorder="1" applyAlignment="1">
      <alignment horizontal="left" vertical="center" wrapText="1"/>
    </xf>
    <xf numFmtId="0" fontId="2" fillId="0" borderId="1" xfId="0" applyFont="1" applyFill="1" applyBorder="1" applyAlignment="1">
      <alignment vertical="center"/>
    </xf>
    <xf numFmtId="0" fontId="2" fillId="0" borderId="1" xfId="0" applyFont="1" applyBorder="1" applyAlignment="1">
      <alignment vertical="center" wrapText="1"/>
    </xf>
    <xf numFmtId="3" fontId="2" fillId="5" borderId="1" xfId="0" applyNumberFormat="1" applyFont="1" applyFill="1" applyBorder="1" applyAlignment="1">
      <alignment vertical="center" wrapText="1"/>
    </xf>
    <xf numFmtId="3" fontId="2" fillId="3" borderId="1" xfId="0" applyNumberFormat="1" applyFont="1" applyFill="1" applyBorder="1" applyAlignment="1">
      <alignment vertical="center" wrapText="1"/>
    </xf>
    <xf numFmtId="0" fontId="2" fillId="3" borderId="1" xfId="0" applyFont="1" applyFill="1" applyBorder="1" applyAlignment="1">
      <alignment vertical="center"/>
    </xf>
    <xf numFmtId="0" fontId="7" fillId="3" borderId="1" xfId="0" applyFont="1" applyFill="1" applyBorder="1" applyAlignment="1">
      <alignment vertical="center" wrapText="1"/>
    </xf>
    <xf numFmtId="0" fontId="8" fillId="3" borderId="1" xfId="0" applyFont="1" applyFill="1" applyBorder="1" applyAlignment="1">
      <alignment vertical="center"/>
    </xf>
    <xf numFmtId="0" fontId="3" fillId="3" borderId="1" xfId="0" applyFont="1" applyFill="1" applyBorder="1" applyAlignment="1">
      <alignment vertical="center"/>
    </xf>
    <xf numFmtId="3" fontId="3" fillId="5" borderId="1" xfId="0" applyNumberFormat="1" applyFont="1" applyFill="1" applyBorder="1" applyAlignment="1">
      <alignment vertical="center" wrapText="1"/>
    </xf>
    <xf numFmtId="3" fontId="3" fillId="3" borderId="1" xfId="0" applyNumberFormat="1" applyFont="1" applyFill="1" applyBorder="1" applyAlignment="1">
      <alignment vertical="center" wrapText="1"/>
    </xf>
    <xf numFmtId="0" fontId="8" fillId="0" borderId="1" xfId="0" applyFont="1" applyFill="1" applyBorder="1" applyAlignment="1">
      <alignment vertical="center" wrapText="1"/>
    </xf>
    <xf numFmtId="0" fontId="5" fillId="0" borderId="1" xfId="0" applyFont="1" applyFill="1" applyBorder="1" applyAlignment="1">
      <alignment vertical="center" wrapText="1"/>
    </xf>
    <xf numFmtId="3" fontId="8" fillId="5" borderId="1" xfId="0" applyNumberFormat="1" applyFont="1" applyFill="1" applyBorder="1" applyAlignment="1">
      <alignment horizontal="right" vertical="center" wrapText="1"/>
    </xf>
    <xf numFmtId="3" fontId="8" fillId="3" borderId="1" xfId="0" applyNumberFormat="1" applyFont="1" applyFill="1" applyBorder="1" applyAlignment="1">
      <alignment horizontal="right" vertical="center" wrapText="1"/>
    </xf>
    <xf numFmtId="0" fontId="6" fillId="0" borderId="1" xfId="0" applyFont="1" applyFill="1" applyBorder="1" applyAlignment="1">
      <alignment horizontal="left" vertical="top" wrapText="1"/>
    </xf>
    <xf numFmtId="0" fontId="4" fillId="0" borderId="1" xfId="0" applyFont="1" applyBorder="1"/>
    <xf numFmtId="3" fontId="3" fillId="0" borderId="1" xfId="0" applyNumberFormat="1" applyFont="1" applyFill="1" applyBorder="1" applyAlignment="1">
      <alignment vertical="center" wrapText="1"/>
    </xf>
    <xf numFmtId="3" fontId="2" fillId="0" borderId="1" xfId="0" applyNumberFormat="1" applyFont="1" applyFill="1" applyBorder="1" applyAlignment="1">
      <alignment vertical="center" wrapText="1"/>
    </xf>
    <xf numFmtId="3" fontId="6" fillId="5" borderId="1" xfId="0" applyNumberFormat="1" applyFont="1" applyFill="1" applyBorder="1" applyAlignment="1">
      <alignment vertical="center" wrapText="1"/>
    </xf>
    <xf numFmtId="3" fontId="6" fillId="5" borderId="1" xfId="1" applyNumberFormat="1" applyFont="1" applyFill="1" applyBorder="1" applyAlignment="1">
      <alignment horizontal="right" vertical="center" wrapText="1"/>
    </xf>
    <xf numFmtId="3" fontId="7" fillId="0" borderId="1" xfId="1" applyNumberFormat="1" applyFont="1" applyFill="1" applyBorder="1" applyAlignment="1">
      <alignment horizontal="right" vertical="center" wrapText="1"/>
    </xf>
    <xf numFmtId="3" fontId="7" fillId="5" borderId="1" xfId="1" applyNumberFormat="1" applyFont="1" applyFill="1" applyBorder="1" applyAlignment="1">
      <alignment horizontal="right" vertical="center" wrapText="1"/>
    </xf>
    <xf numFmtId="0" fontId="7" fillId="3" borderId="1" xfId="0" applyFont="1" applyFill="1" applyBorder="1" applyAlignment="1">
      <alignment vertical="center"/>
    </xf>
    <xf numFmtId="0" fontId="3" fillId="3" borderId="1" xfId="0" applyFont="1" applyFill="1" applyBorder="1" applyAlignment="1">
      <alignment vertical="center" wrapText="1"/>
    </xf>
    <xf numFmtId="3" fontId="6" fillId="0" borderId="1" xfId="0" applyNumberFormat="1" applyFont="1" applyFill="1" applyBorder="1" applyAlignment="1">
      <alignment vertical="center" wrapText="1"/>
    </xf>
    <xf numFmtId="0" fontId="6" fillId="3" borderId="1" xfId="0" applyFont="1" applyFill="1" applyBorder="1" applyAlignment="1">
      <alignment horizontal="left" vertical="top" wrapText="1"/>
    </xf>
    <xf numFmtId="0" fontId="0" fillId="0" borderId="1" xfId="0" applyBorder="1"/>
    <xf numFmtId="3" fontId="6" fillId="5" borderId="1" xfId="1" applyNumberFormat="1" applyFont="1" applyFill="1" applyBorder="1" applyAlignment="1">
      <alignment vertical="center" wrapText="1"/>
    </xf>
    <xf numFmtId="3" fontId="7" fillId="0" borderId="1" xfId="1" applyNumberFormat="1" applyFont="1" applyFill="1" applyBorder="1" applyAlignment="1">
      <alignment vertical="center" wrapText="1"/>
    </xf>
    <xf numFmtId="3" fontId="7" fillId="5" borderId="1" xfId="1" applyNumberFormat="1" applyFont="1" applyFill="1" applyBorder="1" applyAlignment="1">
      <alignment vertical="center" wrapText="1"/>
    </xf>
    <xf numFmtId="0" fontId="9" fillId="3" borderId="1" xfId="0" applyFont="1" applyFill="1" applyBorder="1" applyAlignment="1">
      <alignment vertical="center" wrapText="1"/>
    </xf>
    <xf numFmtId="3" fontId="9" fillId="3" borderId="1" xfId="0" applyNumberFormat="1" applyFont="1" applyFill="1" applyBorder="1" applyAlignment="1">
      <alignment vertical="center" wrapText="1"/>
    </xf>
    <xf numFmtId="0" fontId="3" fillId="5" borderId="15" xfId="0" applyFont="1" applyFill="1" applyBorder="1" applyAlignment="1">
      <alignment horizontal="center" vertical="center" wrapText="1"/>
    </xf>
    <xf numFmtId="3" fontId="4" fillId="5" borderId="1" xfId="0" applyNumberFormat="1" applyFont="1" applyFill="1" applyBorder="1"/>
    <xf numFmtId="3" fontId="5" fillId="5" borderId="1" xfId="0" applyNumberFormat="1" applyFont="1" applyFill="1" applyBorder="1" applyAlignment="1">
      <alignment horizontal="right" vertical="center" wrapText="1"/>
    </xf>
    <xf numFmtId="3" fontId="6" fillId="5" borderId="1" xfId="0" applyNumberFormat="1" applyFont="1" applyFill="1" applyBorder="1" applyAlignment="1">
      <alignment horizontal="right" vertical="center" wrapText="1"/>
    </xf>
    <xf numFmtId="0" fontId="6" fillId="0" borderId="1" xfId="0" applyFont="1" applyBorder="1" applyAlignment="1">
      <alignment vertical="center" wrapText="1"/>
    </xf>
    <xf numFmtId="0" fontId="9" fillId="3" borderId="1" xfId="0" applyFont="1" applyFill="1" applyBorder="1" applyAlignment="1">
      <alignment vertical="center"/>
    </xf>
    <xf numFmtId="3" fontId="10" fillId="5" borderId="1" xfId="0" applyNumberFormat="1" applyFont="1" applyFill="1" applyBorder="1"/>
    <xf numFmtId="0" fontId="7" fillId="3" borderId="1" xfId="0" applyFont="1" applyFill="1" applyBorder="1" applyAlignment="1">
      <alignment horizontal="left" vertical="center" wrapText="1"/>
    </xf>
    <xf numFmtId="3" fontId="7" fillId="5" borderId="1" xfId="0" applyNumberFormat="1" applyFont="1" applyFill="1" applyBorder="1"/>
    <xf numFmtId="3" fontId="7" fillId="0" borderId="1" xfId="0" applyNumberFormat="1" applyFont="1" applyBorder="1"/>
    <xf numFmtId="3" fontId="3" fillId="5"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3" fontId="9" fillId="3" borderId="13" xfId="0" applyNumberFormat="1" applyFont="1" applyFill="1" applyBorder="1" applyAlignment="1">
      <alignment vertical="center" wrapText="1"/>
    </xf>
    <xf numFmtId="3" fontId="5" fillId="0" borderId="1" xfId="0" applyNumberFormat="1" applyFont="1" applyFill="1" applyBorder="1" applyAlignment="1">
      <alignment vertical="center"/>
    </xf>
    <xf numFmtId="3" fontId="6" fillId="0" borderId="1" xfId="0" applyNumberFormat="1" applyFont="1" applyFill="1" applyBorder="1" applyAlignment="1">
      <alignment vertical="center"/>
    </xf>
    <xf numFmtId="0" fontId="0" fillId="0" borderId="0" xfId="0" applyFont="1"/>
    <xf numFmtId="3" fontId="14" fillId="5" borderId="6" xfId="0" applyNumberFormat="1" applyFont="1" applyFill="1" applyBorder="1" applyAlignment="1">
      <alignment horizontal="right" vertical="center" wrapText="1"/>
    </xf>
    <xf numFmtId="3" fontId="5" fillId="5" borderId="10" xfId="0" applyNumberFormat="1" applyFont="1" applyFill="1" applyBorder="1" applyAlignment="1">
      <alignment horizontal="right" vertical="center"/>
    </xf>
    <xf numFmtId="3" fontId="5" fillId="5" borderId="13" xfId="0" applyNumberFormat="1" applyFont="1" applyFill="1" applyBorder="1" applyAlignment="1">
      <alignment horizontal="right" vertical="center"/>
    </xf>
    <xf numFmtId="3" fontId="7" fillId="5" borderId="1" xfId="0" applyNumberFormat="1" applyFont="1" applyFill="1" applyBorder="1" applyAlignment="1">
      <alignment horizontal="right"/>
    </xf>
    <xf numFmtId="3" fontId="2" fillId="5" borderId="1" xfId="0" applyNumberFormat="1" applyFont="1" applyFill="1" applyBorder="1" applyAlignment="1">
      <alignment horizontal="right"/>
    </xf>
    <xf numFmtId="3" fontId="2" fillId="5" borderId="1" xfId="0" applyNumberFormat="1" applyFont="1" applyFill="1" applyBorder="1" applyAlignment="1">
      <alignment horizontal="right" vertical="center" wrapText="1"/>
    </xf>
    <xf numFmtId="3" fontId="3" fillId="5" borderId="1" xfId="0" applyNumberFormat="1" applyFont="1" applyFill="1" applyBorder="1" applyAlignment="1">
      <alignment horizontal="right" vertical="center" wrapText="1"/>
    </xf>
    <xf numFmtId="3" fontId="7" fillId="5" borderId="1" xfId="0" applyNumberFormat="1" applyFont="1" applyFill="1" applyBorder="1" applyAlignment="1">
      <alignment horizontal="right" vertical="center"/>
    </xf>
    <xf numFmtId="3" fontId="7" fillId="0" borderId="1" xfId="0" applyNumberFormat="1" applyFont="1" applyBorder="1" applyAlignment="1">
      <alignment vertical="center"/>
    </xf>
    <xf numFmtId="3" fontId="7" fillId="5" borderId="1" xfId="0" applyNumberFormat="1" applyFont="1" applyFill="1" applyBorder="1" applyAlignment="1">
      <alignment vertical="center"/>
    </xf>
    <xf numFmtId="0" fontId="7" fillId="0" borderId="1" xfId="0" applyFont="1" applyFill="1" applyBorder="1" applyAlignment="1">
      <alignment horizontal="left" vertical="center" wrapText="1"/>
    </xf>
    <xf numFmtId="3" fontId="7" fillId="5" borderId="1" xfId="0" applyNumberFormat="1" applyFont="1" applyFill="1" applyBorder="1" applyAlignment="1">
      <alignment horizontal="right" vertical="center" wrapText="1"/>
    </xf>
    <xf numFmtId="3" fontId="7" fillId="5" borderId="1" xfId="0" applyNumberFormat="1" applyFont="1" applyFill="1" applyBorder="1" applyAlignment="1">
      <alignment vertical="center" wrapText="1"/>
    </xf>
    <xf numFmtId="3" fontId="6" fillId="0" borderId="1" xfId="0" applyNumberFormat="1" applyFont="1" applyFill="1" applyBorder="1" applyAlignment="1">
      <alignment horizontal="right" vertical="center" wrapText="1"/>
    </xf>
    <xf numFmtId="3" fontId="15" fillId="0" borderId="1" xfId="0" applyNumberFormat="1" applyFont="1" applyFill="1" applyBorder="1" applyAlignment="1">
      <alignment horizontal="right" vertical="center" wrapText="1"/>
    </xf>
    <xf numFmtId="0" fontId="7" fillId="0" borderId="1" xfId="0" applyFont="1" applyFill="1" applyBorder="1" applyAlignment="1">
      <alignment horizontal="left" vertical="top" wrapText="1"/>
    </xf>
    <xf numFmtId="3" fontId="7" fillId="0" borderId="1" xfId="0" applyNumberFormat="1" applyFont="1" applyFill="1" applyBorder="1" applyAlignment="1">
      <alignment horizontal="right" vertical="center" wrapText="1"/>
    </xf>
    <xf numFmtId="3" fontId="6" fillId="0" borderId="1" xfId="0" applyNumberFormat="1" applyFont="1" applyFill="1" applyBorder="1" applyAlignment="1">
      <alignment horizontal="right" vertical="center"/>
    </xf>
    <xf numFmtId="3" fontId="7" fillId="0" borderId="1" xfId="0" applyNumberFormat="1" applyFont="1" applyBorder="1" applyAlignment="1">
      <alignment horizontal="right" vertical="center"/>
    </xf>
    <xf numFmtId="0" fontId="0" fillId="0" borderId="1" xfId="0" applyFont="1" applyBorder="1"/>
    <xf numFmtId="0" fontId="6" fillId="3" borderId="1" xfId="0" applyFont="1" applyFill="1" applyBorder="1" applyAlignment="1">
      <alignment vertical="center" wrapText="1"/>
    </xf>
    <xf numFmtId="0" fontId="6" fillId="0" borderId="1" xfId="0" applyFont="1" applyBorder="1" applyAlignment="1">
      <alignment horizontal="left" vertical="top" wrapText="1"/>
    </xf>
    <xf numFmtId="3" fontId="6" fillId="3" borderId="1" xfId="0" applyNumberFormat="1" applyFont="1" applyFill="1" applyBorder="1" applyAlignment="1">
      <alignment horizontal="right" vertical="center" wrapText="1"/>
    </xf>
    <xf numFmtId="3" fontId="7" fillId="0" borderId="1" xfId="0" applyNumberFormat="1" applyFont="1" applyFill="1" applyBorder="1" applyAlignment="1">
      <alignment vertical="center"/>
    </xf>
    <xf numFmtId="3" fontId="9" fillId="5" borderId="13" xfId="0" applyNumberFormat="1" applyFont="1" applyFill="1" applyBorder="1" applyAlignment="1">
      <alignment vertical="center" wrapText="1"/>
    </xf>
    <xf numFmtId="3" fontId="9" fillId="0" borderId="13" xfId="0" applyNumberFormat="1" applyFont="1" applyFill="1" applyBorder="1" applyAlignment="1">
      <alignment vertical="center" wrapText="1"/>
    </xf>
    <xf numFmtId="3" fontId="11" fillId="5" borderId="17" xfId="0" applyNumberFormat="1" applyFont="1" applyFill="1" applyBorder="1" applyAlignment="1">
      <alignment horizontal="center" vertical="center" wrapText="1"/>
    </xf>
    <xf numFmtId="3" fontId="11" fillId="0" borderId="17" xfId="0" applyNumberFormat="1" applyFont="1" applyFill="1" applyBorder="1" applyAlignment="1">
      <alignment horizontal="center" vertical="center" wrapText="1"/>
    </xf>
    <xf numFmtId="0" fontId="10" fillId="3" borderId="1" xfId="0" applyFont="1" applyFill="1" applyBorder="1" applyAlignment="1">
      <alignment vertical="top"/>
    </xf>
    <xf numFmtId="0" fontId="3" fillId="0" borderId="1" xfId="0" applyFont="1" applyFill="1" applyBorder="1" applyAlignment="1">
      <alignment vertical="center" wrapText="1"/>
    </xf>
    <xf numFmtId="0" fontId="3" fillId="0" borderId="1" xfId="0" applyFont="1" applyBorder="1" applyAlignment="1">
      <alignment vertical="center" wrapText="1"/>
    </xf>
    <xf numFmtId="0" fontId="3" fillId="5" borderId="16"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Border="1" applyAlignment="1">
      <alignment vertical="center" wrapText="1"/>
    </xf>
    <xf numFmtId="0" fontId="7" fillId="3" borderId="1" xfId="0" applyFont="1" applyFill="1" applyBorder="1" applyAlignment="1">
      <alignment horizontal="left" vertical="center" wrapText="1"/>
    </xf>
    <xf numFmtId="0" fontId="3" fillId="3" borderId="1" xfId="0" applyFont="1" applyFill="1" applyBorder="1" applyAlignment="1">
      <alignment vertical="center" wrapText="1"/>
    </xf>
    <xf numFmtId="0" fontId="7" fillId="0" borderId="0" xfId="0" applyFont="1" applyBorder="1" applyAlignment="1">
      <alignment horizontal="right" vertical="top" wrapText="1"/>
    </xf>
    <xf numFmtId="0" fontId="12" fillId="0" borderId="8" xfId="0" applyFont="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3" xfId="0" applyFont="1" applyFill="1" applyBorder="1" applyAlignment="1">
      <alignment horizontal="left" vertical="center" wrapText="1"/>
    </xf>
    <xf numFmtId="0" fontId="2" fillId="5" borderId="1" xfId="0" applyFont="1" applyFill="1" applyBorder="1" applyAlignment="1">
      <alignment horizontal="left" vertical="center" wrapText="1"/>
    </xf>
    <xf numFmtId="0" fontId="9" fillId="0" borderId="1" xfId="0" applyFont="1" applyBorder="1" applyAlignment="1">
      <alignment vertical="center" wrapText="1"/>
    </xf>
    <xf numFmtId="0" fontId="6" fillId="0" borderId="1" xfId="0" applyFont="1" applyBorder="1" applyAlignment="1">
      <alignment vertical="center" wrapText="1"/>
    </xf>
    <xf numFmtId="0" fontId="7" fillId="0" borderId="0" xfId="0" applyFont="1" applyAlignment="1">
      <alignment wrapText="1"/>
    </xf>
  </cellXfs>
  <cellStyles count="2">
    <cellStyle name="Accent6" xfId="1" builtinId="49"/>
    <cellStyle name="Normal" xfId="0" builtinId="0"/>
  </cellStyles>
  <dxfs count="0"/>
  <tableStyles count="0" defaultTableStyle="TableStyleMedium2" defaultPivotStyle="PivotStyleLight16"/>
  <colors>
    <mruColors>
      <color rgb="FFF0A2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1C12D-8E96-4B47-9405-E6197032DD84}">
  <dimension ref="A2:R71"/>
  <sheetViews>
    <sheetView tabSelected="1" topLeftCell="A64" workbookViewId="0">
      <selection activeCell="F71" sqref="F71"/>
    </sheetView>
  </sheetViews>
  <sheetFormatPr defaultRowHeight="15" x14ac:dyDescent="0.25"/>
  <cols>
    <col min="2" max="2" width="5.5703125" customWidth="1"/>
    <col min="3" max="3" width="42.7109375" customWidth="1"/>
    <col min="4" max="4" width="87.42578125" customWidth="1"/>
    <col min="5" max="5" width="12.5703125" customWidth="1"/>
    <col min="6" max="6" width="13.28515625" customWidth="1"/>
    <col min="7" max="7" width="13.5703125" customWidth="1"/>
    <col min="8" max="8" width="12.5703125" customWidth="1"/>
    <col min="9" max="10" width="13.85546875" customWidth="1"/>
    <col min="11" max="11" width="12.140625" customWidth="1"/>
    <col min="12" max="12" width="14.85546875" customWidth="1"/>
  </cols>
  <sheetData>
    <row r="2" spans="1:18" ht="67.5" customHeight="1" x14ac:dyDescent="0.25">
      <c r="A2" s="116" t="s">
        <v>83</v>
      </c>
      <c r="B2" s="116"/>
      <c r="C2" s="116"/>
      <c r="D2" s="116"/>
      <c r="E2" s="116"/>
      <c r="F2" s="116"/>
      <c r="G2" s="116"/>
      <c r="H2" s="116"/>
      <c r="I2" s="116"/>
      <c r="J2" s="116"/>
      <c r="K2" s="116"/>
      <c r="L2" s="116"/>
    </row>
    <row r="3" spans="1:18" ht="30.75" customHeight="1" x14ac:dyDescent="0.25">
      <c r="A3" s="117" t="s">
        <v>55</v>
      </c>
      <c r="B3" s="117"/>
      <c r="C3" s="117"/>
      <c r="D3" s="117"/>
      <c r="E3" s="117"/>
      <c r="F3" s="117"/>
      <c r="G3" s="117"/>
      <c r="H3" s="117"/>
      <c r="I3" s="117"/>
      <c r="J3" s="117"/>
      <c r="K3" s="117"/>
      <c r="L3" s="117"/>
    </row>
    <row r="4" spans="1:18" ht="38.25" x14ac:dyDescent="0.25">
      <c r="A4" s="8" t="s">
        <v>0</v>
      </c>
      <c r="B4" s="9" t="s">
        <v>1</v>
      </c>
      <c r="C4" s="9" t="s">
        <v>2</v>
      </c>
      <c r="D4" s="9" t="s">
        <v>3</v>
      </c>
      <c r="E4" s="9" t="s">
        <v>59</v>
      </c>
      <c r="F4" s="10" t="s">
        <v>42</v>
      </c>
      <c r="G4" s="10" t="s">
        <v>53</v>
      </c>
      <c r="H4" s="9" t="s">
        <v>49</v>
      </c>
      <c r="I4" s="10" t="s">
        <v>43</v>
      </c>
      <c r="J4" s="10" t="s">
        <v>54</v>
      </c>
      <c r="K4" s="11" t="s">
        <v>50</v>
      </c>
      <c r="L4" s="12" t="s">
        <v>51</v>
      </c>
    </row>
    <row r="5" spans="1:18" ht="15.75" thickBot="1" x14ac:dyDescent="0.3">
      <c r="A5" s="13">
        <v>1</v>
      </c>
      <c r="B5" s="14">
        <v>2</v>
      </c>
      <c r="C5" s="14">
        <v>3</v>
      </c>
      <c r="D5" s="14">
        <v>4</v>
      </c>
      <c r="E5" s="80">
        <v>5</v>
      </c>
      <c r="F5" s="16">
        <v>6</v>
      </c>
      <c r="G5" s="16">
        <v>7</v>
      </c>
      <c r="H5" s="15">
        <v>8</v>
      </c>
      <c r="I5" s="16">
        <v>9</v>
      </c>
      <c r="J5" s="16">
        <v>10</v>
      </c>
      <c r="K5" s="15">
        <v>11</v>
      </c>
      <c r="L5" s="17">
        <v>12</v>
      </c>
    </row>
    <row r="6" spans="1:18" ht="15.75" thickBot="1" x14ac:dyDescent="0.3">
      <c r="A6" s="18" t="s">
        <v>39</v>
      </c>
      <c r="B6" s="118" t="s">
        <v>4</v>
      </c>
      <c r="C6" s="119"/>
      <c r="D6" s="119"/>
      <c r="E6" s="81">
        <f t="shared" ref="E6:I6" si="0">E7+E8</f>
        <v>12970262</v>
      </c>
      <c r="F6" s="20">
        <f t="shared" si="0"/>
        <v>0</v>
      </c>
      <c r="G6" s="20">
        <f t="shared" si="0"/>
        <v>12970262</v>
      </c>
      <c r="H6" s="19">
        <f t="shared" si="0"/>
        <v>9097201</v>
      </c>
      <c r="I6" s="20">
        <f t="shared" si="0"/>
        <v>0</v>
      </c>
      <c r="J6" s="20">
        <f>H6+I6</f>
        <v>9097201</v>
      </c>
      <c r="K6" s="19">
        <f>K7+K8</f>
        <v>7508572</v>
      </c>
      <c r="L6" s="21">
        <f t="shared" ref="L6" si="1">L7+L8</f>
        <v>3060264</v>
      </c>
    </row>
    <row r="7" spans="1:18" x14ac:dyDescent="0.25">
      <c r="A7" s="22" t="s">
        <v>40</v>
      </c>
      <c r="B7" s="120" t="s">
        <v>37</v>
      </c>
      <c r="C7" s="120"/>
      <c r="D7" s="120"/>
      <c r="E7" s="82">
        <f t="shared" ref="E7:L7" si="2">E56</f>
        <v>236548</v>
      </c>
      <c r="F7" s="24">
        <f t="shared" si="2"/>
        <v>300000</v>
      </c>
      <c r="G7" s="24">
        <f t="shared" si="2"/>
        <v>536548</v>
      </c>
      <c r="H7" s="23">
        <f t="shared" si="2"/>
        <v>283858</v>
      </c>
      <c r="I7" s="24">
        <f t="shared" si="2"/>
        <v>0</v>
      </c>
      <c r="J7" s="24">
        <f t="shared" si="2"/>
        <v>283858</v>
      </c>
      <c r="K7" s="23">
        <f t="shared" si="2"/>
        <v>199158</v>
      </c>
      <c r="L7" s="25">
        <f t="shared" si="2"/>
        <v>199158</v>
      </c>
    </row>
    <row r="8" spans="1:18" x14ac:dyDescent="0.25">
      <c r="A8" s="22" t="s">
        <v>41</v>
      </c>
      <c r="B8" s="121" t="s">
        <v>38</v>
      </c>
      <c r="C8" s="121"/>
      <c r="D8" s="121"/>
      <c r="E8" s="66">
        <f>E9+E18+E48+E50</f>
        <v>12733714</v>
      </c>
      <c r="F8" s="26">
        <f>F18+F50</f>
        <v>-300000</v>
      </c>
      <c r="G8" s="26">
        <f>E8+F8</f>
        <v>12433714</v>
      </c>
      <c r="H8" s="25">
        <f>H9+H18+H48+H50</f>
        <v>8813343</v>
      </c>
      <c r="I8" s="26">
        <f>I18+I50</f>
        <v>0</v>
      </c>
      <c r="J8" s="77">
        <f t="shared" ref="J8:J52" si="3">H8+I8</f>
        <v>8813343</v>
      </c>
      <c r="K8" s="25">
        <f>K9+K18+K48+K50</f>
        <v>7309414</v>
      </c>
      <c r="L8" s="25">
        <f>L9+L18+L48+L50</f>
        <v>2861106</v>
      </c>
    </row>
    <row r="9" spans="1:18" x14ac:dyDescent="0.25">
      <c r="A9" s="27"/>
      <c r="B9" s="28">
        <v>1000</v>
      </c>
      <c r="C9" s="28" t="s">
        <v>5</v>
      </c>
      <c r="D9" s="27"/>
      <c r="E9" s="66">
        <f>E10+E14</f>
        <v>917680</v>
      </c>
      <c r="F9" s="26">
        <v>0</v>
      </c>
      <c r="G9" s="26">
        <f t="shared" ref="G9:G31" si="4">E9+F9</f>
        <v>917680</v>
      </c>
      <c r="H9" s="25">
        <v>0</v>
      </c>
      <c r="I9" s="26">
        <v>0</v>
      </c>
      <c r="J9" s="77">
        <f t="shared" si="3"/>
        <v>0</v>
      </c>
      <c r="K9" s="25">
        <v>0</v>
      </c>
      <c r="L9" s="25">
        <v>0</v>
      </c>
      <c r="M9" s="1"/>
    </row>
    <row r="10" spans="1:18" x14ac:dyDescent="0.25">
      <c r="A10" s="27"/>
      <c r="B10" s="29">
        <v>1100</v>
      </c>
      <c r="C10" s="29" t="s">
        <v>6</v>
      </c>
      <c r="D10" s="27"/>
      <c r="E10" s="66">
        <f>E11+E12+E13</f>
        <v>696240</v>
      </c>
      <c r="F10" s="26">
        <v>0</v>
      </c>
      <c r="G10" s="26">
        <f t="shared" si="4"/>
        <v>696240</v>
      </c>
      <c r="H10" s="25">
        <v>0</v>
      </c>
      <c r="I10" s="26">
        <v>0</v>
      </c>
      <c r="J10" s="77">
        <f t="shared" si="3"/>
        <v>0</v>
      </c>
      <c r="K10" s="25">
        <v>0</v>
      </c>
      <c r="L10" s="25">
        <v>0</v>
      </c>
      <c r="M10" s="1"/>
    </row>
    <row r="11" spans="1:18" s="79" customFormat="1" ht="51.75" x14ac:dyDescent="0.25">
      <c r="A11" s="27"/>
      <c r="B11" s="27">
        <v>1119</v>
      </c>
      <c r="C11" s="27" t="s">
        <v>7</v>
      </c>
      <c r="D11" s="30" t="s">
        <v>52</v>
      </c>
      <c r="E11" s="67">
        <v>580200</v>
      </c>
      <c r="F11" s="73"/>
      <c r="G11" s="56">
        <f>E11+F11</f>
        <v>580200</v>
      </c>
      <c r="H11" s="72"/>
      <c r="I11" s="73"/>
      <c r="J11" s="78">
        <f t="shared" si="3"/>
        <v>0</v>
      </c>
      <c r="K11" s="72"/>
      <c r="L11" s="72"/>
      <c r="M11" s="1"/>
      <c r="R11" s="79" t="s">
        <v>89</v>
      </c>
    </row>
    <row r="12" spans="1:18" s="79" customFormat="1" x14ac:dyDescent="0.25">
      <c r="A12" s="27"/>
      <c r="B12" s="27">
        <v>1147</v>
      </c>
      <c r="C12" s="27" t="s">
        <v>8</v>
      </c>
      <c r="D12" s="27" t="s">
        <v>35</v>
      </c>
      <c r="E12" s="83">
        <v>58020</v>
      </c>
      <c r="F12" s="73"/>
      <c r="G12" s="56">
        <f t="shared" si="4"/>
        <v>58020</v>
      </c>
      <c r="H12" s="72"/>
      <c r="I12" s="73"/>
      <c r="J12" s="78">
        <f t="shared" si="3"/>
        <v>0</v>
      </c>
      <c r="K12" s="72"/>
      <c r="L12" s="72"/>
      <c r="M12" s="1"/>
    </row>
    <row r="13" spans="1:18" s="79" customFormat="1" x14ac:dyDescent="0.25">
      <c r="A13" s="27"/>
      <c r="B13" s="27">
        <v>1148</v>
      </c>
      <c r="C13" s="27" t="s">
        <v>9</v>
      </c>
      <c r="D13" s="27" t="s">
        <v>35</v>
      </c>
      <c r="E13" s="83">
        <v>58020</v>
      </c>
      <c r="F13" s="73"/>
      <c r="G13" s="56">
        <f t="shared" si="4"/>
        <v>58020</v>
      </c>
      <c r="H13" s="72"/>
      <c r="I13" s="73"/>
      <c r="J13" s="78">
        <f t="shared" si="3"/>
        <v>0</v>
      </c>
      <c r="K13" s="72"/>
      <c r="L13" s="72"/>
      <c r="M13" s="1"/>
    </row>
    <row r="14" spans="1:18" ht="25.5" x14ac:dyDescent="0.25">
      <c r="A14" s="27"/>
      <c r="B14" s="31">
        <v>1200</v>
      </c>
      <c r="C14" s="31" t="s">
        <v>10</v>
      </c>
      <c r="D14" s="27"/>
      <c r="E14" s="84">
        <f>E15+E16+E17</f>
        <v>221440</v>
      </c>
      <c r="F14" s="73">
        <v>0</v>
      </c>
      <c r="G14" s="26">
        <f t="shared" si="4"/>
        <v>221440</v>
      </c>
      <c r="H14" s="72">
        <v>0</v>
      </c>
      <c r="I14" s="73">
        <v>0</v>
      </c>
      <c r="J14" s="77">
        <f t="shared" si="3"/>
        <v>0</v>
      </c>
      <c r="K14" s="72">
        <v>0</v>
      </c>
      <c r="L14" s="72">
        <v>0</v>
      </c>
      <c r="M14" s="1"/>
    </row>
    <row r="15" spans="1:18" s="79" customFormat="1" ht="26.25" x14ac:dyDescent="0.25">
      <c r="A15" s="27"/>
      <c r="B15" s="27">
        <v>1210</v>
      </c>
      <c r="C15" s="30" t="s">
        <v>11</v>
      </c>
      <c r="D15" s="30" t="s">
        <v>57</v>
      </c>
      <c r="E15" s="83">
        <v>171087</v>
      </c>
      <c r="F15" s="73"/>
      <c r="G15" s="56">
        <f t="shared" si="4"/>
        <v>171087</v>
      </c>
      <c r="H15" s="72"/>
      <c r="I15" s="73"/>
      <c r="J15" s="78">
        <f t="shared" si="3"/>
        <v>0</v>
      </c>
      <c r="K15" s="72"/>
      <c r="L15" s="72"/>
      <c r="M15" s="1"/>
    </row>
    <row r="16" spans="1:18" s="79" customFormat="1" ht="39" x14ac:dyDescent="0.25">
      <c r="A16" s="27"/>
      <c r="B16" s="27">
        <v>1221</v>
      </c>
      <c r="C16" s="30" t="s">
        <v>12</v>
      </c>
      <c r="D16" s="27" t="s">
        <v>36</v>
      </c>
      <c r="E16" s="83">
        <v>29010</v>
      </c>
      <c r="F16" s="73"/>
      <c r="G16" s="56">
        <f t="shared" si="4"/>
        <v>29010</v>
      </c>
      <c r="H16" s="72"/>
      <c r="I16" s="73"/>
      <c r="J16" s="78">
        <f t="shared" si="3"/>
        <v>0</v>
      </c>
      <c r="K16" s="72"/>
      <c r="L16" s="72"/>
      <c r="M16" s="1"/>
    </row>
    <row r="17" spans="1:13" s="79" customFormat="1" ht="26.25" x14ac:dyDescent="0.25">
      <c r="A17" s="27"/>
      <c r="B17" s="27">
        <v>1227</v>
      </c>
      <c r="C17" s="30" t="s">
        <v>13</v>
      </c>
      <c r="D17" s="27" t="s">
        <v>44</v>
      </c>
      <c r="E17" s="83">
        <v>21343</v>
      </c>
      <c r="F17" s="73"/>
      <c r="G17" s="56">
        <f t="shared" si="4"/>
        <v>21343</v>
      </c>
      <c r="H17" s="72"/>
      <c r="I17" s="73"/>
      <c r="J17" s="78">
        <f t="shared" si="3"/>
        <v>0</v>
      </c>
      <c r="K17" s="72"/>
      <c r="L17" s="72"/>
      <c r="M17" s="1"/>
    </row>
    <row r="18" spans="1:13" x14ac:dyDescent="0.25">
      <c r="A18" s="27"/>
      <c r="B18" s="32">
        <v>2000</v>
      </c>
      <c r="C18" s="32" t="s">
        <v>14</v>
      </c>
      <c r="D18" s="33"/>
      <c r="E18" s="85">
        <v>6279162</v>
      </c>
      <c r="F18" s="26">
        <v>222342</v>
      </c>
      <c r="G18" s="26">
        <f t="shared" si="4"/>
        <v>6501504</v>
      </c>
      <c r="H18" s="25">
        <v>4179074</v>
      </c>
      <c r="I18" s="26">
        <f>I19+I25+I41</f>
        <v>-545000</v>
      </c>
      <c r="J18" s="77">
        <f t="shared" si="3"/>
        <v>3634074</v>
      </c>
      <c r="K18" s="25">
        <v>2856645</v>
      </c>
      <c r="L18" s="25">
        <v>2128703</v>
      </c>
      <c r="M18" s="1"/>
    </row>
    <row r="19" spans="1:13" x14ac:dyDescent="0.25">
      <c r="A19" s="27"/>
      <c r="B19" s="32">
        <v>2100</v>
      </c>
      <c r="C19" s="32" t="s">
        <v>15</v>
      </c>
      <c r="D19" s="33" t="s">
        <v>16</v>
      </c>
      <c r="E19" s="85">
        <v>4960</v>
      </c>
      <c r="F19" s="49">
        <v>0</v>
      </c>
      <c r="G19" s="26">
        <f t="shared" si="4"/>
        <v>4960</v>
      </c>
      <c r="H19" s="34">
        <v>4960</v>
      </c>
      <c r="I19" s="49">
        <v>0</v>
      </c>
      <c r="J19" s="77">
        <f t="shared" si="3"/>
        <v>4960</v>
      </c>
      <c r="K19" s="34">
        <v>21160</v>
      </c>
      <c r="L19" s="34">
        <v>5240</v>
      </c>
      <c r="M19" s="1"/>
    </row>
    <row r="20" spans="1:13" s="79" customFormat="1" ht="64.5" x14ac:dyDescent="0.25">
      <c r="A20" s="27"/>
      <c r="B20" s="27"/>
      <c r="C20" s="27"/>
      <c r="D20" s="30" t="s">
        <v>84</v>
      </c>
      <c r="E20" s="87">
        <v>920</v>
      </c>
      <c r="F20" s="88"/>
      <c r="G20" s="56">
        <f t="shared" si="4"/>
        <v>920</v>
      </c>
      <c r="H20" s="89">
        <v>920</v>
      </c>
      <c r="I20" s="103"/>
      <c r="J20" s="78">
        <f t="shared" si="3"/>
        <v>920</v>
      </c>
      <c r="K20" s="89">
        <v>3800</v>
      </c>
      <c r="L20" s="89">
        <v>1000</v>
      </c>
      <c r="M20" s="1"/>
    </row>
    <row r="21" spans="1:13" s="79" customFormat="1" ht="64.5" x14ac:dyDescent="0.25">
      <c r="A21" s="27"/>
      <c r="B21" s="27"/>
      <c r="C21" s="27"/>
      <c r="D21" s="30" t="s">
        <v>46</v>
      </c>
      <c r="E21" s="87">
        <v>2400</v>
      </c>
      <c r="F21" s="88"/>
      <c r="G21" s="56">
        <f t="shared" si="4"/>
        <v>2400</v>
      </c>
      <c r="H21" s="89">
        <v>2400</v>
      </c>
      <c r="I21" s="88"/>
      <c r="J21" s="78">
        <f t="shared" si="3"/>
        <v>2400</v>
      </c>
      <c r="K21" s="89">
        <v>9600</v>
      </c>
      <c r="L21" s="89">
        <v>2400</v>
      </c>
      <c r="M21" s="1"/>
    </row>
    <row r="22" spans="1:13" s="79" customFormat="1" ht="64.5" x14ac:dyDescent="0.25">
      <c r="A22" s="27"/>
      <c r="B22" s="27"/>
      <c r="C22" s="27"/>
      <c r="D22" s="30" t="s">
        <v>85</v>
      </c>
      <c r="E22" s="87">
        <v>40</v>
      </c>
      <c r="F22" s="88"/>
      <c r="G22" s="56">
        <f t="shared" si="4"/>
        <v>40</v>
      </c>
      <c r="H22" s="89">
        <v>40</v>
      </c>
      <c r="I22" s="88"/>
      <c r="J22" s="78">
        <f t="shared" si="3"/>
        <v>40</v>
      </c>
      <c r="K22" s="89">
        <v>160</v>
      </c>
      <c r="L22" s="89">
        <v>40</v>
      </c>
      <c r="M22" s="1"/>
    </row>
    <row r="23" spans="1:13" s="79" customFormat="1" ht="64.5" x14ac:dyDescent="0.25">
      <c r="A23" s="27"/>
      <c r="B23" s="27"/>
      <c r="C23" s="27"/>
      <c r="D23" s="30" t="s">
        <v>47</v>
      </c>
      <c r="E23" s="87">
        <v>1200</v>
      </c>
      <c r="F23" s="88"/>
      <c r="G23" s="56">
        <f t="shared" si="4"/>
        <v>1200</v>
      </c>
      <c r="H23" s="89">
        <v>1200</v>
      </c>
      <c r="I23" s="88"/>
      <c r="J23" s="78">
        <f t="shared" si="3"/>
        <v>1200</v>
      </c>
      <c r="K23" s="89">
        <v>6000</v>
      </c>
      <c r="L23" s="89">
        <v>1400</v>
      </c>
      <c r="M23" s="1"/>
    </row>
    <row r="24" spans="1:13" s="79" customFormat="1" ht="64.5" x14ac:dyDescent="0.25">
      <c r="A24" s="27"/>
      <c r="B24" s="27"/>
      <c r="C24" s="27"/>
      <c r="D24" s="30" t="s">
        <v>48</v>
      </c>
      <c r="E24" s="87">
        <v>400</v>
      </c>
      <c r="F24" s="88"/>
      <c r="G24" s="56">
        <f t="shared" si="4"/>
        <v>400</v>
      </c>
      <c r="H24" s="89">
        <v>400</v>
      </c>
      <c r="I24" s="88"/>
      <c r="J24" s="78">
        <f t="shared" si="3"/>
        <v>400</v>
      </c>
      <c r="K24" s="89">
        <v>1600</v>
      </c>
      <c r="L24" s="89">
        <v>400</v>
      </c>
      <c r="M24" s="1"/>
    </row>
    <row r="25" spans="1:13" x14ac:dyDescent="0.25">
      <c r="A25" s="27"/>
      <c r="B25" s="36">
        <v>2200</v>
      </c>
      <c r="C25" s="112" t="s">
        <v>17</v>
      </c>
      <c r="D25" s="112"/>
      <c r="E25" s="85">
        <v>580790</v>
      </c>
      <c r="F25" s="35">
        <v>0</v>
      </c>
      <c r="G25" s="26">
        <f t="shared" si="4"/>
        <v>580790</v>
      </c>
      <c r="H25" s="25">
        <v>946806</v>
      </c>
      <c r="I25" s="35">
        <v>0</v>
      </c>
      <c r="J25" s="77">
        <f t="shared" si="3"/>
        <v>946806</v>
      </c>
      <c r="K25" s="25">
        <v>913512</v>
      </c>
      <c r="L25" s="25">
        <v>913512</v>
      </c>
      <c r="M25" s="1"/>
    </row>
    <row r="26" spans="1:13" x14ac:dyDescent="0.25">
      <c r="A26" s="27"/>
      <c r="B26" s="36">
        <v>2240</v>
      </c>
      <c r="C26" s="113" t="s">
        <v>18</v>
      </c>
      <c r="D26" s="113"/>
      <c r="E26" s="85">
        <v>170014</v>
      </c>
      <c r="F26" s="35">
        <v>0</v>
      </c>
      <c r="G26" s="26">
        <f t="shared" si="4"/>
        <v>170014</v>
      </c>
      <c r="H26" s="25">
        <v>215115</v>
      </c>
      <c r="I26" s="35">
        <v>0</v>
      </c>
      <c r="J26" s="77">
        <f t="shared" si="3"/>
        <v>215115</v>
      </c>
      <c r="K26" s="25">
        <v>215115</v>
      </c>
      <c r="L26" s="25">
        <v>215115</v>
      </c>
      <c r="M26" s="1"/>
    </row>
    <row r="27" spans="1:13" s="79" customFormat="1" x14ac:dyDescent="0.25">
      <c r="A27" s="27"/>
      <c r="B27" s="27">
        <v>2243</v>
      </c>
      <c r="C27" s="114" t="s">
        <v>19</v>
      </c>
      <c r="D27" s="27"/>
      <c r="E27" s="83">
        <v>42539</v>
      </c>
      <c r="F27" s="73">
        <v>0</v>
      </c>
      <c r="G27" s="56">
        <f t="shared" si="4"/>
        <v>42539</v>
      </c>
      <c r="H27" s="72">
        <v>51047</v>
      </c>
      <c r="I27" s="73">
        <v>0</v>
      </c>
      <c r="J27" s="78">
        <f t="shared" si="3"/>
        <v>51047</v>
      </c>
      <c r="K27" s="72">
        <v>51047</v>
      </c>
      <c r="L27" s="72">
        <v>51047</v>
      </c>
      <c r="M27" s="1"/>
    </row>
    <row r="28" spans="1:13" s="79" customFormat="1" ht="64.5" x14ac:dyDescent="0.25">
      <c r="A28" s="27"/>
      <c r="B28" s="27"/>
      <c r="C28" s="114"/>
      <c r="D28" s="30" t="s">
        <v>78</v>
      </c>
      <c r="E28" s="87">
        <v>22361</v>
      </c>
      <c r="F28" s="88"/>
      <c r="G28" s="56">
        <f t="shared" si="4"/>
        <v>22361</v>
      </c>
      <c r="H28" s="89">
        <v>26833</v>
      </c>
      <c r="I28" s="88"/>
      <c r="J28" s="78">
        <f t="shared" si="3"/>
        <v>26833</v>
      </c>
      <c r="K28" s="89">
        <v>26833</v>
      </c>
      <c r="L28" s="89">
        <v>26833</v>
      </c>
      <c r="M28" s="1"/>
    </row>
    <row r="29" spans="1:13" s="79" customFormat="1" ht="39" x14ac:dyDescent="0.25">
      <c r="A29" s="27"/>
      <c r="B29" s="27"/>
      <c r="C29" s="114"/>
      <c r="D29" s="30" t="s">
        <v>86</v>
      </c>
      <c r="E29" s="87">
        <v>13310</v>
      </c>
      <c r="F29" s="88"/>
      <c r="G29" s="56">
        <f t="shared" si="4"/>
        <v>13310</v>
      </c>
      <c r="H29" s="89">
        <v>15972</v>
      </c>
      <c r="I29" s="88"/>
      <c r="J29" s="78">
        <f t="shared" si="3"/>
        <v>15972</v>
      </c>
      <c r="K29" s="89">
        <v>15972</v>
      </c>
      <c r="L29" s="89">
        <v>15972</v>
      </c>
      <c r="M29" s="1"/>
    </row>
    <row r="30" spans="1:13" s="79" customFormat="1" ht="48.75" customHeight="1" x14ac:dyDescent="0.25">
      <c r="A30" s="27"/>
      <c r="B30" s="27"/>
      <c r="C30" s="27"/>
      <c r="D30" s="30" t="s">
        <v>77</v>
      </c>
      <c r="E30" s="87">
        <v>6868</v>
      </c>
      <c r="F30" s="88"/>
      <c r="G30" s="56">
        <f t="shared" si="4"/>
        <v>6868</v>
      </c>
      <c r="H30" s="89">
        <v>8242</v>
      </c>
      <c r="I30" s="88"/>
      <c r="J30" s="78">
        <f t="shared" si="3"/>
        <v>8242</v>
      </c>
      <c r="K30" s="89">
        <v>8242</v>
      </c>
      <c r="L30" s="89">
        <v>8242</v>
      </c>
      <c r="M30" s="1"/>
    </row>
    <row r="31" spans="1:13" s="79" customFormat="1" ht="128.25" x14ac:dyDescent="0.25">
      <c r="A31" s="27"/>
      <c r="B31" s="27">
        <v>2249</v>
      </c>
      <c r="C31" s="37" t="s">
        <v>20</v>
      </c>
      <c r="D31" s="30" t="s">
        <v>76</v>
      </c>
      <c r="E31" s="87">
        <v>127475</v>
      </c>
      <c r="F31" s="88"/>
      <c r="G31" s="56">
        <f t="shared" si="4"/>
        <v>127475</v>
      </c>
      <c r="H31" s="89">
        <v>164068</v>
      </c>
      <c r="I31" s="88"/>
      <c r="J31" s="78">
        <f t="shared" si="3"/>
        <v>164068</v>
      </c>
      <c r="K31" s="89">
        <v>164068</v>
      </c>
      <c r="L31" s="89">
        <v>164068</v>
      </c>
      <c r="M31" s="1"/>
    </row>
    <row r="32" spans="1:13" x14ac:dyDescent="0.25">
      <c r="A32" s="38"/>
      <c r="B32" s="39">
        <v>2250</v>
      </c>
      <c r="C32" s="115" t="s">
        <v>21</v>
      </c>
      <c r="D32" s="115"/>
      <c r="E32" s="86">
        <v>410776</v>
      </c>
      <c r="F32" s="41">
        <v>0</v>
      </c>
      <c r="G32" s="26">
        <f>E32+F32</f>
        <v>410776</v>
      </c>
      <c r="H32" s="40">
        <v>731691</v>
      </c>
      <c r="I32" s="41">
        <v>0</v>
      </c>
      <c r="J32" s="77">
        <f t="shared" si="3"/>
        <v>731691</v>
      </c>
      <c r="K32" s="40">
        <v>698397</v>
      </c>
      <c r="L32" s="40">
        <v>698397</v>
      </c>
      <c r="M32" s="1"/>
    </row>
    <row r="33" spans="1:13" ht="25.5" x14ac:dyDescent="0.25">
      <c r="A33" s="38"/>
      <c r="B33" s="38"/>
      <c r="C33" s="42"/>
      <c r="D33" s="43" t="s">
        <v>56</v>
      </c>
      <c r="E33" s="44"/>
      <c r="F33" s="45"/>
      <c r="G33" s="26">
        <f>E33+F33</f>
        <v>0</v>
      </c>
      <c r="H33" s="44"/>
      <c r="I33" s="45"/>
      <c r="J33" s="77">
        <f t="shared" si="3"/>
        <v>0</v>
      </c>
      <c r="K33" s="44"/>
      <c r="L33" s="44"/>
      <c r="M33" s="1"/>
    </row>
    <row r="34" spans="1:13" s="79" customFormat="1" ht="51" x14ac:dyDescent="0.25">
      <c r="A34" s="27"/>
      <c r="B34" s="27"/>
      <c r="C34" s="27"/>
      <c r="D34" s="46" t="s">
        <v>75</v>
      </c>
      <c r="E34" s="87">
        <v>83534</v>
      </c>
      <c r="F34" s="88"/>
      <c r="G34" s="56">
        <f t="shared" ref="G34:G52" si="5">E34+F34</f>
        <v>83534</v>
      </c>
      <c r="H34" s="89">
        <v>100241</v>
      </c>
      <c r="I34" s="88"/>
      <c r="J34" s="78">
        <f t="shared" si="3"/>
        <v>100241</v>
      </c>
      <c r="K34" s="89">
        <v>116947</v>
      </c>
      <c r="L34" s="89">
        <v>116947</v>
      </c>
      <c r="M34" s="1"/>
    </row>
    <row r="35" spans="1:13" s="79" customFormat="1" ht="38.25" x14ac:dyDescent="0.25">
      <c r="A35" s="27"/>
      <c r="B35" s="27"/>
      <c r="C35" s="27"/>
      <c r="D35" s="90" t="s">
        <v>74</v>
      </c>
      <c r="E35" s="87">
        <v>134165</v>
      </c>
      <c r="F35" s="88"/>
      <c r="G35" s="56">
        <f t="shared" si="5"/>
        <v>134165</v>
      </c>
      <c r="H35" s="89">
        <v>160998</v>
      </c>
      <c r="I35" s="88"/>
      <c r="J35" s="78">
        <f t="shared" si="3"/>
        <v>160998</v>
      </c>
      <c r="K35" s="89">
        <v>160998</v>
      </c>
      <c r="L35" s="89">
        <v>160998</v>
      </c>
      <c r="M35" s="1"/>
    </row>
    <row r="36" spans="1:13" s="79" customFormat="1" ht="43.5" customHeight="1" x14ac:dyDescent="0.25">
      <c r="A36" s="47"/>
      <c r="B36" s="47"/>
      <c r="C36" s="47"/>
      <c r="D36" s="90" t="s">
        <v>73</v>
      </c>
      <c r="E36" s="87">
        <v>21600</v>
      </c>
      <c r="F36" s="88"/>
      <c r="G36" s="56">
        <f t="shared" si="5"/>
        <v>21600</v>
      </c>
      <c r="H36" s="89">
        <v>25920</v>
      </c>
      <c r="I36" s="88"/>
      <c r="J36" s="78">
        <f t="shared" si="3"/>
        <v>25920</v>
      </c>
      <c r="K36" s="89">
        <v>25920</v>
      </c>
      <c r="L36" s="89">
        <v>25920</v>
      </c>
      <c r="M36" s="1"/>
    </row>
    <row r="37" spans="1:13" s="79" customFormat="1" ht="43.5" customHeight="1" x14ac:dyDescent="0.25">
      <c r="A37" s="47"/>
      <c r="B37" s="47"/>
      <c r="C37" s="47"/>
      <c r="D37" s="90" t="s">
        <v>72</v>
      </c>
      <c r="E37" s="87">
        <v>50675</v>
      </c>
      <c r="F37" s="88"/>
      <c r="G37" s="56">
        <f t="shared" si="5"/>
        <v>50675</v>
      </c>
      <c r="H37" s="89">
        <v>60810</v>
      </c>
      <c r="I37" s="88"/>
      <c r="J37" s="78">
        <f t="shared" si="3"/>
        <v>60810</v>
      </c>
      <c r="K37" s="89">
        <v>60810</v>
      </c>
      <c r="L37" s="89">
        <v>60810</v>
      </c>
      <c r="M37" s="1"/>
    </row>
    <row r="38" spans="1:13" s="79" customFormat="1" ht="45.75" customHeight="1" x14ac:dyDescent="0.25">
      <c r="A38" s="47"/>
      <c r="B38" s="47"/>
      <c r="C38" s="47"/>
      <c r="D38" s="71" t="s">
        <v>71</v>
      </c>
      <c r="E38" s="87">
        <v>84700</v>
      </c>
      <c r="F38" s="88"/>
      <c r="G38" s="56">
        <f t="shared" si="5"/>
        <v>84700</v>
      </c>
      <c r="H38" s="89">
        <v>290400</v>
      </c>
      <c r="I38" s="88"/>
      <c r="J38" s="78">
        <f t="shared" si="3"/>
        <v>290400</v>
      </c>
      <c r="K38" s="89">
        <v>290400</v>
      </c>
      <c r="L38" s="89">
        <v>290400</v>
      </c>
      <c r="M38" s="1"/>
    </row>
    <row r="39" spans="1:13" s="79" customFormat="1" ht="38.25" x14ac:dyDescent="0.25">
      <c r="A39" s="47"/>
      <c r="B39" s="47"/>
      <c r="C39" s="47"/>
      <c r="D39" s="71" t="s">
        <v>70</v>
      </c>
      <c r="E39" s="87">
        <v>19602</v>
      </c>
      <c r="F39" s="88"/>
      <c r="G39" s="56">
        <f t="shared" si="5"/>
        <v>19602</v>
      </c>
      <c r="H39" s="89">
        <v>23522</v>
      </c>
      <c r="I39" s="88"/>
      <c r="J39" s="78">
        <f t="shared" si="3"/>
        <v>23522</v>
      </c>
      <c r="K39" s="89">
        <v>23522</v>
      </c>
      <c r="L39" s="89">
        <v>23522</v>
      </c>
      <c r="M39" s="1"/>
    </row>
    <row r="40" spans="1:13" s="79" customFormat="1" ht="63.75" x14ac:dyDescent="0.25">
      <c r="A40" s="47"/>
      <c r="B40" s="47"/>
      <c r="C40" s="47"/>
      <c r="D40" s="90" t="s">
        <v>69</v>
      </c>
      <c r="E40" s="87">
        <v>16500</v>
      </c>
      <c r="F40" s="88"/>
      <c r="G40" s="56">
        <f t="shared" si="5"/>
        <v>16500</v>
      </c>
      <c r="H40" s="89">
        <v>69800</v>
      </c>
      <c r="I40" s="88"/>
      <c r="J40" s="78">
        <f t="shared" si="3"/>
        <v>69800</v>
      </c>
      <c r="K40" s="89">
        <v>19800</v>
      </c>
      <c r="L40" s="89">
        <v>19800</v>
      </c>
      <c r="M40" s="1"/>
    </row>
    <row r="41" spans="1:13" ht="20.25" customHeight="1" x14ac:dyDescent="0.25">
      <c r="A41" s="38"/>
      <c r="B41" s="39">
        <v>2300</v>
      </c>
      <c r="C41" s="115" t="s">
        <v>22</v>
      </c>
      <c r="D41" s="115"/>
      <c r="E41" s="86">
        <v>5693412</v>
      </c>
      <c r="F41" s="48">
        <v>222342</v>
      </c>
      <c r="G41" s="26">
        <f t="shared" si="5"/>
        <v>5915754</v>
      </c>
      <c r="H41" s="40">
        <v>3227308</v>
      </c>
      <c r="I41" s="48">
        <f>I42+I44</f>
        <v>-545000</v>
      </c>
      <c r="J41" s="77">
        <f t="shared" si="3"/>
        <v>2682308</v>
      </c>
      <c r="K41" s="40">
        <v>1921973</v>
      </c>
      <c r="L41" s="40">
        <v>1209951</v>
      </c>
      <c r="M41" s="1"/>
    </row>
    <row r="42" spans="1:13" s="79" customFormat="1" x14ac:dyDescent="0.25">
      <c r="A42" s="47"/>
      <c r="B42" s="47">
        <v>2310</v>
      </c>
      <c r="C42" s="90" t="s">
        <v>23</v>
      </c>
      <c r="D42" s="47"/>
      <c r="E42" s="91">
        <v>12767</v>
      </c>
      <c r="F42" s="96">
        <v>0</v>
      </c>
      <c r="G42" s="93">
        <f t="shared" si="5"/>
        <v>12767</v>
      </c>
      <c r="H42" s="91">
        <v>12767</v>
      </c>
      <c r="I42" s="96">
        <v>0</v>
      </c>
      <c r="J42" s="97">
        <f t="shared" si="3"/>
        <v>12767</v>
      </c>
      <c r="K42" s="91">
        <v>12767</v>
      </c>
      <c r="L42" s="91">
        <v>12767</v>
      </c>
      <c r="M42" s="1"/>
    </row>
    <row r="43" spans="1:13" s="79" customFormat="1" ht="33" customHeight="1" x14ac:dyDescent="0.25">
      <c r="A43" s="47"/>
      <c r="B43" s="47"/>
      <c r="C43" s="47"/>
      <c r="D43" s="90" t="s">
        <v>45</v>
      </c>
      <c r="E43" s="87">
        <v>12767</v>
      </c>
      <c r="F43" s="98"/>
      <c r="G43" s="93">
        <f t="shared" si="5"/>
        <v>12767</v>
      </c>
      <c r="H43" s="87">
        <v>12767</v>
      </c>
      <c r="I43" s="98"/>
      <c r="J43" s="97">
        <f t="shared" si="3"/>
        <v>12767</v>
      </c>
      <c r="K43" s="87">
        <v>12767</v>
      </c>
      <c r="L43" s="87">
        <v>12767</v>
      </c>
      <c r="M43" s="1"/>
    </row>
    <row r="44" spans="1:13" s="79" customFormat="1" x14ac:dyDescent="0.25">
      <c r="A44" s="47"/>
      <c r="B44" s="47">
        <v>2390</v>
      </c>
      <c r="C44" s="90" t="s">
        <v>24</v>
      </c>
      <c r="D44" s="47"/>
      <c r="E44" s="67">
        <v>5680645</v>
      </c>
      <c r="F44" s="93">
        <f>F45+F46+F47</f>
        <v>222342</v>
      </c>
      <c r="G44" s="93">
        <f t="shared" si="5"/>
        <v>5902987</v>
      </c>
      <c r="H44" s="67">
        <v>3214541</v>
      </c>
      <c r="I44" s="93">
        <f>I46</f>
        <v>-545000</v>
      </c>
      <c r="J44" s="97">
        <f t="shared" si="3"/>
        <v>2669541</v>
      </c>
      <c r="K44" s="67">
        <v>1909206</v>
      </c>
      <c r="L44" s="67">
        <v>1197184</v>
      </c>
      <c r="M44" s="1"/>
    </row>
    <row r="45" spans="1:13" s="79" customFormat="1" ht="82.9" customHeight="1" x14ac:dyDescent="0.25">
      <c r="A45" s="47"/>
      <c r="B45" s="47"/>
      <c r="C45" s="47"/>
      <c r="D45" s="46" t="s">
        <v>60</v>
      </c>
      <c r="E45" s="67">
        <v>3281820</v>
      </c>
      <c r="F45" s="93"/>
      <c r="G45" s="93">
        <f t="shared" si="5"/>
        <v>3281820</v>
      </c>
      <c r="H45" s="91">
        <v>2618721</v>
      </c>
      <c r="I45" s="94"/>
      <c r="J45" s="97">
        <f t="shared" si="3"/>
        <v>2618721</v>
      </c>
      <c r="K45" s="91">
        <v>1858386</v>
      </c>
      <c r="L45" s="91">
        <v>1197184</v>
      </c>
      <c r="M45" s="1"/>
    </row>
    <row r="46" spans="1:13" s="79" customFormat="1" ht="74.45" customHeight="1" x14ac:dyDescent="0.25">
      <c r="A46" s="47"/>
      <c r="B46" s="47"/>
      <c r="C46" s="47"/>
      <c r="D46" s="46" t="s">
        <v>88</v>
      </c>
      <c r="E46" s="51">
        <v>2314125</v>
      </c>
      <c r="F46" s="52">
        <v>222342</v>
      </c>
      <c r="G46" s="93">
        <f t="shared" si="5"/>
        <v>2536467</v>
      </c>
      <c r="H46" s="53">
        <v>545000</v>
      </c>
      <c r="I46" s="52">
        <v>-545000</v>
      </c>
      <c r="J46" s="97">
        <f t="shared" si="3"/>
        <v>0</v>
      </c>
      <c r="K46" s="53"/>
      <c r="L46" s="53"/>
      <c r="M46" s="1"/>
    </row>
    <row r="47" spans="1:13" s="79" customFormat="1" ht="48.75" customHeight="1" x14ac:dyDescent="0.25">
      <c r="A47" s="47"/>
      <c r="B47" s="47"/>
      <c r="C47" s="47"/>
      <c r="D47" s="95" t="s">
        <v>68</v>
      </c>
      <c r="E47" s="91">
        <v>84700</v>
      </c>
      <c r="F47" s="96"/>
      <c r="G47" s="93">
        <f t="shared" si="5"/>
        <v>84700</v>
      </c>
      <c r="H47" s="53">
        <v>50820</v>
      </c>
      <c r="I47" s="96"/>
      <c r="J47" s="97">
        <f t="shared" si="3"/>
        <v>50820</v>
      </c>
      <c r="K47" s="53">
        <v>50820</v>
      </c>
      <c r="L47" s="51"/>
      <c r="M47" s="1"/>
    </row>
    <row r="48" spans="1:13" x14ac:dyDescent="0.25">
      <c r="A48" s="39"/>
      <c r="B48" s="39">
        <v>3000</v>
      </c>
      <c r="C48" s="109" t="s">
        <v>87</v>
      </c>
      <c r="D48" s="109"/>
      <c r="E48" s="86">
        <v>4835786</v>
      </c>
      <c r="F48" s="48">
        <v>0</v>
      </c>
      <c r="G48" s="26">
        <f t="shared" si="5"/>
        <v>4835786</v>
      </c>
      <c r="H48" s="40">
        <v>3720366</v>
      </c>
      <c r="I48" s="48">
        <v>0</v>
      </c>
      <c r="J48" s="77">
        <f t="shared" si="3"/>
        <v>3720366</v>
      </c>
      <c r="K48" s="40">
        <v>3720366</v>
      </c>
      <c r="L48" s="40">
        <v>0</v>
      </c>
      <c r="M48" s="1"/>
    </row>
    <row r="49" spans="1:13" ht="89.25" x14ac:dyDescent="0.25">
      <c r="A49" s="47"/>
      <c r="B49" s="54">
        <v>3262</v>
      </c>
      <c r="C49" s="55"/>
      <c r="D49" s="46" t="s">
        <v>58</v>
      </c>
      <c r="E49" s="67">
        <v>4835786</v>
      </c>
      <c r="F49" s="56"/>
      <c r="G49" s="56">
        <f t="shared" si="5"/>
        <v>4835786</v>
      </c>
      <c r="H49" s="50">
        <v>3720366</v>
      </c>
      <c r="I49" s="56"/>
      <c r="J49" s="78">
        <f t="shared" si="3"/>
        <v>3720366</v>
      </c>
      <c r="K49" s="92">
        <v>3720366</v>
      </c>
      <c r="L49" s="92"/>
      <c r="M49" s="1"/>
    </row>
    <row r="50" spans="1:13" x14ac:dyDescent="0.25">
      <c r="A50" s="39"/>
      <c r="B50" s="39">
        <v>5000</v>
      </c>
      <c r="C50" s="110" t="s">
        <v>25</v>
      </c>
      <c r="D50" s="110"/>
      <c r="E50" s="86">
        <v>701086</v>
      </c>
      <c r="F50" s="48">
        <f>F51+F52</f>
        <v>-522342</v>
      </c>
      <c r="G50" s="26">
        <f t="shared" si="5"/>
        <v>178744</v>
      </c>
      <c r="H50" s="40">
        <v>913903</v>
      </c>
      <c r="I50" s="48">
        <f>I51+I52</f>
        <v>545000</v>
      </c>
      <c r="J50" s="77">
        <f t="shared" si="3"/>
        <v>1458903</v>
      </c>
      <c r="K50" s="40">
        <v>732403</v>
      </c>
      <c r="L50" s="40">
        <v>732403</v>
      </c>
      <c r="M50" s="1"/>
    </row>
    <row r="51" spans="1:13" s="79" customFormat="1" ht="51.75" customHeight="1" x14ac:dyDescent="0.25">
      <c r="A51" s="47"/>
      <c r="B51" s="54">
        <v>5120</v>
      </c>
      <c r="C51" s="37" t="s">
        <v>26</v>
      </c>
      <c r="D51" s="57" t="s">
        <v>67</v>
      </c>
      <c r="E51" s="53">
        <v>110001</v>
      </c>
      <c r="F51" s="52"/>
      <c r="G51" s="56">
        <f t="shared" si="5"/>
        <v>110001</v>
      </c>
      <c r="H51" s="51">
        <v>132001</v>
      </c>
      <c r="I51" s="52"/>
      <c r="J51" s="78">
        <f t="shared" si="3"/>
        <v>132001</v>
      </c>
      <c r="K51" s="51">
        <v>132001</v>
      </c>
      <c r="L51" s="51">
        <v>132001</v>
      </c>
      <c r="M51" s="1"/>
    </row>
    <row r="52" spans="1:13" s="79" customFormat="1" ht="135.6" customHeight="1" x14ac:dyDescent="0.25">
      <c r="A52" s="99"/>
      <c r="B52" s="54">
        <v>5238</v>
      </c>
      <c r="C52" s="54" t="s">
        <v>27</v>
      </c>
      <c r="D52" s="46" t="s">
        <v>82</v>
      </c>
      <c r="E52" s="51">
        <v>591085</v>
      </c>
      <c r="F52" s="60">
        <v>-522342</v>
      </c>
      <c r="G52" s="56">
        <f t="shared" si="5"/>
        <v>68743</v>
      </c>
      <c r="H52" s="61">
        <v>781902</v>
      </c>
      <c r="I52" s="60">
        <v>545000</v>
      </c>
      <c r="J52" s="78">
        <f t="shared" si="3"/>
        <v>1326902</v>
      </c>
      <c r="K52" s="59">
        <v>600402</v>
      </c>
      <c r="L52" s="59">
        <v>600402</v>
      </c>
    </row>
    <row r="53" spans="1:13" x14ac:dyDescent="0.25">
      <c r="A53" s="62"/>
      <c r="B53" s="62"/>
      <c r="C53" s="62"/>
      <c r="D53" s="62"/>
      <c r="E53" s="4"/>
      <c r="F53" s="63"/>
      <c r="G53" s="63"/>
      <c r="H53" s="4"/>
      <c r="I53" s="63"/>
      <c r="J53" s="76"/>
      <c r="K53" s="4"/>
      <c r="L53" s="70"/>
    </row>
    <row r="54" spans="1:13" ht="38.25" customHeight="1" x14ac:dyDescent="0.25">
      <c r="A54" s="2" t="s">
        <v>0</v>
      </c>
      <c r="B54" s="3" t="s">
        <v>1</v>
      </c>
      <c r="C54" s="3" t="s">
        <v>2</v>
      </c>
      <c r="D54" s="3" t="s">
        <v>28</v>
      </c>
      <c r="E54" s="74" t="s">
        <v>59</v>
      </c>
      <c r="F54" s="75" t="s">
        <v>42</v>
      </c>
      <c r="G54" s="75" t="s">
        <v>53</v>
      </c>
      <c r="H54" s="74" t="s">
        <v>49</v>
      </c>
      <c r="I54" s="75" t="s">
        <v>43</v>
      </c>
      <c r="J54" s="75" t="s">
        <v>54</v>
      </c>
      <c r="K54" s="74" t="s">
        <v>50</v>
      </c>
      <c r="L54" s="74" t="s">
        <v>51</v>
      </c>
    </row>
    <row r="55" spans="1:13" ht="15.75" thickBot="1" x14ac:dyDescent="0.3">
      <c r="A55" s="6">
        <v>1</v>
      </c>
      <c r="B55" s="7">
        <v>2</v>
      </c>
      <c r="C55" s="7">
        <v>3</v>
      </c>
      <c r="D55" s="7">
        <v>4</v>
      </c>
      <c r="E55" s="106">
        <v>5</v>
      </c>
      <c r="F55" s="107">
        <v>6</v>
      </c>
      <c r="G55" s="107">
        <v>7</v>
      </c>
      <c r="H55" s="106">
        <v>8</v>
      </c>
      <c r="I55" s="107">
        <v>9</v>
      </c>
      <c r="J55" s="107">
        <v>10</v>
      </c>
      <c r="K55" s="106">
        <v>11</v>
      </c>
      <c r="L55" s="106">
        <v>12</v>
      </c>
    </row>
    <row r="56" spans="1:13" x14ac:dyDescent="0.25">
      <c r="A56" s="64" t="s">
        <v>61</v>
      </c>
      <c r="B56" s="111" t="s">
        <v>29</v>
      </c>
      <c r="C56" s="111"/>
      <c r="D56" s="111"/>
      <c r="E56" s="104">
        <f>E57+E68</f>
        <v>236548</v>
      </c>
      <c r="F56" s="105">
        <f>F57+F68</f>
        <v>300000</v>
      </c>
      <c r="G56" s="105">
        <f>E56+F56</f>
        <v>536548</v>
      </c>
      <c r="H56" s="104">
        <f>H57+H68</f>
        <v>283858</v>
      </c>
      <c r="I56" s="105">
        <f>I57+I68</f>
        <v>0</v>
      </c>
      <c r="J56" s="105">
        <f>J57+J68</f>
        <v>283858</v>
      </c>
      <c r="K56" s="104">
        <f>K57+K68</f>
        <v>199158</v>
      </c>
      <c r="L56" s="104">
        <f>L57+L68</f>
        <v>199158</v>
      </c>
    </row>
    <row r="57" spans="1:13" x14ac:dyDescent="0.25">
      <c r="A57" s="58"/>
      <c r="B57" s="62">
        <v>2000</v>
      </c>
      <c r="C57" s="122" t="s">
        <v>14</v>
      </c>
      <c r="D57" s="122"/>
      <c r="E57" s="4">
        <f>E58+E64</f>
        <v>224448</v>
      </c>
      <c r="F57" s="5">
        <f>F58+F64</f>
        <v>15105</v>
      </c>
      <c r="G57" s="5">
        <f t="shared" ref="G57:G68" si="6">E57+F57</f>
        <v>239553</v>
      </c>
      <c r="H57" s="4">
        <f>H58+H64</f>
        <v>269338</v>
      </c>
      <c r="I57" s="5">
        <v>0</v>
      </c>
      <c r="J57" s="5">
        <f>J58+J64</f>
        <v>269338</v>
      </c>
      <c r="K57" s="4">
        <f>K58+K64</f>
        <v>184638</v>
      </c>
      <c r="L57" s="4">
        <f>L58+L64</f>
        <v>184638</v>
      </c>
    </row>
    <row r="58" spans="1:13" s="79" customFormat="1" x14ac:dyDescent="0.25">
      <c r="A58" s="99"/>
      <c r="B58" s="100">
        <v>2200</v>
      </c>
      <c r="C58" s="123" t="s">
        <v>30</v>
      </c>
      <c r="D58" s="123"/>
      <c r="E58" s="50">
        <f>E59+E61</f>
        <v>183048</v>
      </c>
      <c r="F58" s="56">
        <f>F59+F61</f>
        <v>0</v>
      </c>
      <c r="G58" s="56">
        <f t="shared" si="6"/>
        <v>183048</v>
      </c>
      <c r="H58" s="50">
        <f>H59+H61</f>
        <v>219658</v>
      </c>
      <c r="I58" s="56">
        <v>0</v>
      </c>
      <c r="J58" s="56">
        <f>J59+J61</f>
        <v>219658</v>
      </c>
      <c r="K58" s="50">
        <f>K59+K61</f>
        <v>118018</v>
      </c>
      <c r="L58" s="50">
        <f>L59+L61</f>
        <v>118018</v>
      </c>
    </row>
    <row r="59" spans="1:13" s="79" customFormat="1" x14ac:dyDescent="0.25">
      <c r="A59" s="99"/>
      <c r="B59" s="100">
        <v>2240</v>
      </c>
      <c r="C59" s="123" t="s">
        <v>18</v>
      </c>
      <c r="D59" s="123"/>
      <c r="E59" s="50">
        <f>E60</f>
        <v>4885</v>
      </c>
      <c r="F59" s="56">
        <v>0</v>
      </c>
      <c r="G59" s="56">
        <f t="shared" si="6"/>
        <v>4885</v>
      </c>
      <c r="H59" s="50">
        <f>H60</f>
        <v>5862</v>
      </c>
      <c r="I59" s="56">
        <v>0</v>
      </c>
      <c r="J59" s="56">
        <f>J60</f>
        <v>5862</v>
      </c>
      <c r="K59" s="50">
        <f>K60</f>
        <v>5862</v>
      </c>
      <c r="L59" s="50">
        <f>L60</f>
        <v>5862</v>
      </c>
    </row>
    <row r="60" spans="1:13" s="79" customFormat="1" ht="51" x14ac:dyDescent="0.25">
      <c r="A60" s="99"/>
      <c r="B60" s="100">
        <v>2243</v>
      </c>
      <c r="C60" s="68" t="s">
        <v>19</v>
      </c>
      <c r="D60" s="101" t="s">
        <v>63</v>
      </c>
      <c r="E60" s="50">
        <v>4885</v>
      </c>
      <c r="F60" s="56"/>
      <c r="G60" s="56">
        <f t="shared" si="6"/>
        <v>4885</v>
      </c>
      <c r="H60" s="50">
        <v>5862</v>
      </c>
      <c r="I60" s="56"/>
      <c r="J60" s="56">
        <v>5862</v>
      </c>
      <c r="K60" s="50">
        <v>5862</v>
      </c>
      <c r="L60" s="50">
        <v>5862</v>
      </c>
    </row>
    <row r="61" spans="1:13" s="79" customFormat="1" x14ac:dyDescent="0.25">
      <c r="A61" s="99"/>
      <c r="B61" s="100">
        <v>2250</v>
      </c>
      <c r="C61" s="123" t="s">
        <v>31</v>
      </c>
      <c r="D61" s="123"/>
      <c r="E61" s="50">
        <f>E62+E63</f>
        <v>178163</v>
      </c>
      <c r="F61" s="56">
        <f>F62+F63</f>
        <v>0</v>
      </c>
      <c r="G61" s="56">
        <f t="shared" si="6"/>
        <v>178163</v>
      </c>
      <c r="H61" s="50">
        <f>H62+H63</f>
        <v>213796</v>
      </c>
      <c r="I61" s="56">
        <f>I62+I63</f>
        <v>0</v>
      </c>
      <c r="J61" s="56">
        <f>J62+J63</f>
        <v>213796</v>
      </c>
      <c r="K61" s="50">
        <f>K62+K63</f>
        <v>112156</v>
      </c>
      <c r="L61" s="50">
        <f>L62+L63</f>
        <v>112156</v>
      </c>
    </row>
    <row r="62" spans="1:13" s="79" customFormat="1" ht="57" customHeight="1" x14ac:dyDescent="0.25">
      <c r="A62" s="99"/>
      <c r="B62" s="99"/>
      <c r="C62" s="99"/>
      <c r="D62" s="46" t="s">
        <v>64</v>
      </c>
      <c r="E62" s="50">
        <v>84700</v>
      </c>
      <c r="F62" s="56"/>
      <c r="G62" s="56">
        <f t="shared" si="6"/>
        <v>84700</v>
      </c>
      <c r="H62" s="50">
        <v>101640</v>
      </c>
      <c r="I62" s="56"/>
      <c r="J62" s="56">
        <v>101640</v>
      </c>
      <c r="K62" s="50"/>
      <c r="L62" s="65"/>
    </row>
    <row r="63" spans="1:13" s="79" customFormat="1" ht="114.75" x14ac:dyDescent="0.25">
      <c r="A63" s="99"/>
      <c r="B63" s="99"/>
      <c r="C63" s="99"/>
      <c r="D63" s="101" t="s">
        <v>65</v>
      </c>
      <c r="E63" s="50">
        <v>93463</v>
      </c>
      <c r="F63" s="56"/>
      <c r="G63" s="56">
        <f t="shared" si="6"/>
        <v>93463</v>
      </c>
      <c r="H63" s="50">
        <v>112156</v>
      </c>
      <c r="I63" s="56"/>
      <c r="J63" s="56">
        <v>112156</v>
      </c>
      <c r="K63" s="50">
        <v>112156</v>
      </c>
      <c r="L63" s="50">
        <v>112156</v>
      </c>
    </row>
    <row r="64" spans="1:13" s="79" customFormat="1" ht="25.5" x14ac:dyDescent="0.25">
      <c r="A64" s="108"/>
      <c r="B64" s="100">
        <v>2300</v>
      </c>
      <c r="C64" s="68" t="s">
        <v>32</v>
      </c>
      <c r="D64" s="68"/>
      <c r="E64" s="67">
        <f>E65+E66+E67</f>
        <v>41400</v>
      </c>
      <c r="F64" s="93">
        <f>F65+F66+F67</f>
        <v>15105</v>
      </c>
      <c r="G64" s="56">
        <f t="shared" si="6"/>
        <v>56505</v>
      </c>
      <c r="H64" s="67">
        <f>H65+H66+H67</f>
        <v>49680</v>
      </c>
      <c r="I64" s="93">
        <f>I65+I66+I67</f>
        <v>0</v>
      </c>
      <c r="J64" s="93">
        <f>J65+J66+J67</f>
        <v>49680</v>
      </c>
      <c r="K64" s="67">
        <f>K65+K66+K67</f>
        <v>66620</v>
      </c>
      <c r="L64" s="67">
        <f>L65+L66+L67</f>
        <v>66620</v>
      </c>
    </row>
    <row r="65" spans="1:12" s="79" customFormat="1" ht="66" customHeight="1" x14ac:dyDescent="0.25">
      <c r="A65" s="99"/>
      <c r="B65" s="100">
        <v>2311</v>
      </c>
      <c r="C65" s="68" t="s">
        <v>33</v>
      </c>
      <c r="D65" s="68" t="s">
        <v>79</v>
      </c>
      <c r="E65" s="67">
        <v>33200</v>
      </c>
      <c r="F65" s="102"/>
      <c r="G65" s="56">
        <f t="shared" si="6"/>
        <v>33200</v>
      </c>
      <c r="H65" s="67">
        <v>39840</v>
      </c>
      <c r="I65" s="93"/>
      <c r="J65" s="93">
        <v>39840</v>
      </c>
      <c r="K65" s="67">
        <v>56780</v>
      </c>
      <c r="L65" s="67">
        <v>56780</v>
      </c>
    </row>
    <row r="66" spans="1:12" s="79" customFormat="1" ht="69.599999999999994" customHeight="1" x14ac:dyDescent="0.25">
      <c r="A66" s="99"/>
      <c r="B66" s="100">
        <v>2312</v>
      </c>
      <c r="C66" s="68" t="s">
        <v>80</v>
      </c>
      <c r="D66" s="101" t="s">
        <v>90</v>
      </c>
      <c r="E66" s="67"/>
      <c r="F66" s="93">
        <v>15105</v>
      </c>
      <c r="G66" s="56">
        <f t="shared" si="6"/>
        <v>15105</v>
      </c>
      <c r="H66" s="67"/>
      <c r="I66" s="93"/>
      <c r="J66" s="93"/>
      <c r="K66" s="67"/>
      <c r="L66" s="67"/>
    </row>
    <row r="67" spans="1:12" s="79" customFormat="1" ht="49.15" customHeight="1" x14ac:dyDescent="0.25">
      <c r="A67" s="99"/>
      <c r="B67" s="100">
        <v>2350</v>
      </c>
      <c r="C67" s="68" t="s">
        <v>34</v>
      </c>
      <c r="D67" s="101" t="s">
        <v>66</v>
      </c>
      <c r="E67" s="67">
        <v>8200</v>
      </c>
      <c r="F67" s="93"/>
      <c r="G67" s="56">
        <f t="shared" si="6"/>
        <v>8200</v>
      </c>
      <c r="H67" s="67">
        <v>9840</v>
      </c>
      <c r="I67" s="93"/>
      <c r="J67" s="93">
        <v>9840</v>
      </c>
      <c r="K67" s="67">
        <v>9840</v>
      </c>
      <c r="L67" s="67">
        <v>9840</v>
      </c>
    </row>
    <row r="68" spans="1:12" x14ac:dyDescent="0.25">
      <c r="A68" s="58"/>
      <c r="B68" s="69">
        <v>5000</v>
      </c>
      <c r="C68" s="122" t="s">
        <v>25</v>
      </c>
      <c r="D68" s="122"/>
      <c r="E68" s="4">
        <f>E69</f>
        <v>12100</v>
      </c>
      <c r="F68" s="5">
        <f>F69</f>
        <v>284895</v>
      </c>
      <c r="G68" s="5">
        <f t="shared" si="6"/>
        <v>296995</v>
      </c>
      <c r="H68" s="4">
        <f>H69</f>
        <v>14520</v>
      </c>
      <c r="I68" s="5">
        <f>I69</f>
        <v>0</v>
      </c>
      <c r="J68" s="5">
        <f>J69</f>
        <v>14520</v>
      </c>
      <c r="K68" s="4">
        <f>K69</f>
        <v>14520</v>
      </c>
      <c r="L68" s="4">
        <f>L69</f>
        <v>14520</v>
      </c>
    </row>
    <row r="69" spans="1:12" s="79" customFormat="1" ht="124.9" customHeight="1" x14ac:dyDescent="0.25">
      <c r="A69" s="99"/>
      <c r="B69" s="100">
        <v>5238</v>
      </c>
      <c r="C69" s="68" t="s">
        <v>27</v>
      </c>
      <c r="D69" s="46" t="s">
        <v>81</v>
      </c>
      <c r="E69" s="67">
        <v>12100</v>
      </c>
      <c r="F69" s="93">
        <v>284895</v>
      </c>
      <c r="G69" s="56">
        <f>E69+F69</f>
        <v>296995</v>
      </c>
      <c r="H69" s="67">
        <v>14520</v>
      </c>
      <c r="I69" s="93"/>
      <c r="J69" s="93">
        <v>14520</v>
      </c>
      <c r="K69" s="67">
        <v>14520</v>
      </c>
      <c r="L69" s="67">
        <v>14520</v>
      </c>
    </row>
    <row r="71" spans="1:12" ht="41.25" customHeight="1" x14ac:dyDescent="0.25">
      <c r="A71" s="124" t="s">
        <v>62</v>
      </c>
      <c r="B71" s="124"/>
      <c r="C71" s="124"/>
      <c r="D71" s="124"/>
    </row>
  </sheetData>
  <mergeCells count="19">
    <mergeCell ref="C57:D57"/>
    <mergeCell ref="C58:D58"/>
    <mergeCell ref="C59:D59"/>
    <mergeCell ref="C68:D68"/>
    <mergeCell ref="A71:D71"/>
    <mergeCell ref="C61:D61"/>
    <mergeCell ref="A2:L2"/>
    <mergeCell ref="A3:L3"/>
    <mergeCell ref="B6:D6"/>
    <mergeCell ref="B7:D7"/>
    <mergeCell ref="B8:D8"/>
    <mergeCell ref="C48:D48"/>
    <mergeCell ref="C50:D50"/>
    <mergeCell ref="B56:D56"/>
    <mergeCell ref="C25:D25"/>
    <mergeCell ref="C26:D26"/>
    <mergeCell ref="C27:C29"/>
    <mergeCell ref="C32:D32"/>
    <mergeCell ref="C41:D4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Pielikums_2024_2027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Dace Kupče</cp:lastModifiedBy>
  <cp:lastPrinted>2024-09-17T10:05:55Z</cp:lastPrinted>
  <dcterms:created xsi:type="dcterms:W3CDTF">2022-05-04T15:21:11Z</dcterms:created>
  <dcterms:modified xsi:type="dcterms:W3CDTF">2024-10-09T14:07:17Z</dcterms:modified>
</cp:coreProperties>
</file>